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876681AA-3989-4F2A-A005-3A166A37FEBC}" xr6:coauthVersionLast="47" xr6:coauthVersionMax="47" xr10:uidLastSave="{00000000-0000-0000-0000-000000000000}"/>
  <workbookProtection workbookPassword="F102" lockStructure="1"/>
  <bookViews>
    <workbookView xWindow="-110" yWindow="-110" windowWidth="19420" windowHeight="10300" xr2:uid="{00000000-000D-0000-FFFF-FFFF00000000}"/>
  </bookViews>
  <sheets>
    <sheet name="INSTRUCCIONES" sheetId="14" r:id="rId1"/>
    <sheet name="RESUMEN" sheetId="10" r:id="rId2"/>
    <sheet name="CÁLCULO CIREF" sheetId="1" r:id="rId3"/>
    <sheet name="VALORACIÓN DEL RIM" sheetId="13" r:id="rId4"/>
    <sheet name="CÁLCULO CIRET" sheetId="9" r:id="rId5"/>
    <sheet name="CÁLCULO TSI" sheetId="16" r:id="rId6"/>
    <sheet name="ICI" sheetId="12" r:id="rId7"/>
    <sheet name="CIREF INFORME" sheetId="15" r:id="rId8"/>
    <sheet name="CUADRO DE MANDO" sheetId="6" state="hidden" r:id="rId9"/>
    <sheet name="ANÁLISIS REPRESENTATIVIDAD" sheetId="20" r:id="rId10"/>
    <sheet name="OBSERVACIONES 1" sheetId="17" r:id="rId11"/>
    <sheet name="OBSERVACIONES 2" sheetId="18" r:id="rId12"/>
    <sheet name="OBSERVACIONES 3" sheetId="19" r:id="rId13"/>
    <sheet name="OBSERVACIONES 4" sheetId="21" r:id="rId14"/>
    <sheet name="OBSERVACIONES 5" sheetId="22" r:id="rId15"/>
    <sheet name="OBSERVACIONES 6" sheetId="2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6" l="1"/>
  <c r="C29" i="9"/>
  <c r="E34" i="16" l="1"/>
  <c r="F28" i="16"/>
  <c r="F34" i="16" s="1"/>
  <c r="G30" i="16"/>
  <c r="F30" i="16"/>
  <c r="G29" i="16"/>
  <c r="F29" i="16"/>
  <c r="G28" i="16"/>
  <c r="G34" i="16" s="1"/>
  <c r="G27" i="16"/>
  <c r="F27" i="16"/>
  <c r="D33" i="15" l="1"/>
  <c r="D42" i="16"/>
  <c r="C42" i="16"/>
  <c r="C113" i="1"/>
  <c r="D113" i="1"/>
  <c r="D25" i="12" l="1"/>
  <c r="D18" i="10" l="1"/>
  <c r="C33" i="15"/>
  <c r="B33" i="15"/>
  <c r="F33" i="15" s="1"/>
  <c r="D20" i="10"/>
  <c r="D19" i="10"/>
  <c r="G33" i="15" l="1"/>
  <c r="D29" i="10" s="1"/>
  <c r="D24" i="13" l="1"/>
  <c r="D23" i="13"/>
  <c r="D22" i="13"/>
  <c r="D21" i="13"/>
  <c r="D20" i="13"/>
  <c r="D19" i="13"/>
  <c r="D11" i="10" l="1"/>
  <c r="D12" i="10"/>
  <c r="D35" i="13" l="1"/>
  <c r="D34" i="13"/>
  <c r="D33" i="13"/>
  <c r="D32" i="13"/>
  <c r="D31" i="13"/>
  <c r="D25" i="13" l="1"/>
  <c r="D36" i="13"/>
  <c r="C36" i="13" l="1"/>
  <c r="C45" i="13" s="1"/>
  <c r="C25" i="13"/>
  <c r="B45" i="13" s="1"/>
  <c r="H45" i="1"/>
  <c r="I45" i="1" s="1"/>
  <c r="H44" i="1"/>
  <c r="I44" i="1" s="1"/>
  <c r="H43" i="1"/>
  <c r="I43" i="1" s="1"/>
  <c r="H42" i="1"/>
  <c r="I42" i="1" s="1"/>
  <c r="D45" i="13" l="1"/>
  <c r="C13" i="9" s="1"/>
  <c r="H41" i="1"/>
  <c r="I41" i="1" s="1"/>
  <c r="H40" i="1"/>
  <c r="I40" i="1" s="1"/>
  <c r="H32" i="1" l="1"/>
  <c r="I32" i="1" s="1"/>
  <c r="F4" i="6" l="1"/>
  <c r="B122" i="6" l="1"/>
  <c r="B121" i="6"/>
  <c r="B120" i="6"/>
  <c r="B119" i="6"/>
  <c r="B118" i="6"/>
  <c r="B117" i="6"/>
  <c r="B116" i="6"/>
  <c r="B115" i="6"/>
  <c r="B114" i="6"/>
  <c r="D13" i="9" l="1"/>
  <c r="H61" i="1"/>
  <c r="I61" i="1" s="1"/>
  <c r="H60" i="1" l="1"/>
  <c r="I60" i="1" s="1"/>
  <c r="D15" i="9" l="1"/>
  <c r="D14" i="9"/>
  <c r="D12" i="9"/>
  <c r="D14" i="10"/>
  <c r="C97" i="1"/>
  <c r="D16" i="9" l="1"/>
  <c r="C26" i="9" s="1"/>
  <c r="B26" i="1"/>
  <c r="D26" i="9" l="1"/>
  <c r="D27" i="9" s="1"/>
  <c r="D43" i="16" s="1"/>
  <c r="C27" i="9"/>
  <c r="C43" i="16" s="1"/>
  <c r="C44" i="16" s="1"/>
  <c r="C26" i="1"/>
  <c r="D44" i="16" l="1"/>
  <c r="D24" i="10" s="1"/>
  <c r="C46" i="16"/>
  <c r="D23" i="10" s="1"/>
  <c r="E67" i="1"/>
  <c r="B32" i="1"/>
  <c r="B25" i="15" l="1"/>
  <c r="C96" i="1"/>
  <c r="B123" i="1"/>
  <c r="C123" i="1" s="1"/>
  <c r="D13" i="10"/>
  <c r="C98" i="1" l="1"/>
  <c r="C25" i="15" s="1"/>
  <c r="D123" i="1"/>
  <c r="D25" i="15" s="1"/>
  <c r="E123" i="1" l="1"/>
  <c r="F123" i="1" s="1"/>
  <c r="C24" i="9" s="1"/>
  <c r="C28" i="9" s="1"/>
  <c r="D15" i="10"/>
  <c r="F25" i="15"/>
  <c r="G25" i="15" s="1"/>
  <c r="G123" i="1"/>
  <c r="D24" i="9" s="1"/>
  <c r="D28" i="9" s="1"/>
  <c r="D22" i="10" s="1"/>
  <c r="C30" i="9" l="1"/>
  <c r="D21" i="10" s="1"/>
  <c r="D28" i="10"/>
  <c r="C7" i="12"/>
  <c r="D17" i="10"/>
  <c r="C5" i="12"/>
  <c r="C32" i="12" s="1"/>
  <c r="D16" i="10"/>
  <c r="C6" i="12"/>
  <c r="C33" i="12" s="1"/>
  <c r="C34" i="12" l="1"/>
  <c r="D27" i="10" s="1"/>
  <c r="D25" i="10"/>
  <c r="D26" i="10"/>
</calcChain>
</file>

<file path=xl/sharedStrings.xml><?xml version="1.0" encoding="utf-8"?>
<sst xmlns="http://schemas.openxmlformats.org/spreadsheetml/2006/main" count="630" uniqueCount="480">
  <si>
    <t>CÁLCULO DE LA CIFRA DE IMPORTANCIA RELATIVA PARA LOS ESTADOS FINANCIEROS EN SU CONJUNTO (CIREF)</t>
  </si>
  <si>
    <t>TIPO DE ENTIDAD</t>
  </si>
  <si>
    <t>Consorcio del sector público administrativo</t>
  </si>
  <si>
    <t>UNED y sus centros asociados</t>
  </si>
  <si>
    <t>SPadministrativoconpresupuestoestimativo</t>
  </si>
  <si>
    <t>SPadministrativoconpresupuestolimitativo</t>
  </si>
  <si>
    <t>SPempresarial</t>
  </si>
  <si>
    <t>SPfundacional</t>
  </si>
  <si>
    <t>SECTOR PÚBLICO</t>
  </si>
  <si>
    <t>SECTOR PÚBLICO Y TIPO DE ENTIDAD</t>
  </si>
  <si>
    <t>REFERENCIAS Y TAMAÑO ENTIDADES</t>
  </si>
  <si>
    <t>MAGNITUD</t>
  </si>
  <si>
    <t>Activo</t>
  </si>
  <si>
    <t>Gastos totales</t>
  </si>
  <si>
    <t>Gastos de gestión ordinaria</t>
  </si>
  <si>
    <t>INCN o ingresos de gestión ordinaria</t>
  </si>
  <si>
    <t>Plantilla</t>
  </si>
  <si>
    <t>EJERCICIO N</t>
  </si>
  <si>
    <t>EJERCICIO (N-1)</t>
  </si>
  <si>
    <t>EJERCICIO (N-2)</t>
  </si>
  <si>
    <t>&gt; 40.000.000,00</t>
  </si>
  <si>
    <t>&gt; 20.000.000,00</t>
  </si>
  <si>
    <t>&gt; 250</t>
  </si>
  <si>
    <t>GASTOS DE GESTIÓN ORDINARIA</t>
  </si>
  <si>
    <t>GASTOS TOTALES</t>
  </si>
  <si>
    <t>PATRIMONIO NETO</t>
  </si>
  <si>
    <t>MAGNITUD DE REFERENCIA</t>
  </si>
  <si>
    <t>PORCENTAJE APLICABLE</t>
  </si>
  <si>
    <t>Grande</t>
  </si>
  <si>
    <t>Mediana o pequeña</t>
  </si>
  <si>
    <t>Por tanto, a la vista de las crifras anteriores, selecciónese el tamaño de la entidad:</t>
  </si>
  <si>
    <t>Nota: el porcentaje aplicable se determina de forma automática, a partir de los datos "magnitud" y "tamaño entidad".</t>
  </si>
  <si>
    <t>PORCENTAJE (%)</t>
  </si>
  <si>
    <t>CÁLCULO DE LA CIFRA DE IMPORTANCIA RELATIVA PARA LA EJECUCIÓN DE LOS TRABAJOS (CIRET)</t>
  </si>
  <si>
    <t>RESUMEN DATOS CÁLCULOS IR</t>
  </si>
  <si>
    <t>DETERMINACIÓN DEL RIESGO</t>
  </si>
  <si>
    <t>FACTOR</t>
  </si>
  <si>
    <t>RESPUESTA</t>
  </si>
  <si>
    <t>PUNTOS</t>
  </si>
  <si>
    <t>1. Conocimiento de la entidad</t>
  </si>
  <si>
    <t>2. RIM resultante cuadro 3</t>
  </si>
  <si>
    <t>3. Naturaleza y extensión de las incorrecciones detectadas en ejercicios anteriores</t>
  </si>
  <si>
    <t>4. Expectativas del auditor sobre las incorrecciones del ejercicio a auditar</t>
  </si>
  <si>
    <t>Bajo</t>
  </si>
  <si>
    <t xml:space="preserve">Medio </t>
  </si>
  <si>
    <t>Alto</t>
  </si>
  <si>
    <t>Numerosas o significativas, y con efecto en la opinión</t>
  </si>
  <si>
    <t>Algunas, de mayor o menor relevancia, y con posible efecto en la opinión</t>
  </si>
  <si>
    <t>Ninguna o pocas y de menor relevancia y/o sin efecto en la opinión</t>
  </si>
  <si>
    <t>PUNTOS PARA APARTADOS 1, 3 Y 4</t>
  </si>
  <si>
    <t>PUNTOS PARA APARTADO 2</t>
  </si>
  <si>
    <t>TOTAL PUNTUACIÓN</t>
  </si>
  <si>
    <t>TOTAL PUNTUACIÓN (FACTORES DE RIESGO)</t>
  </si>
  <si>
    <t>PORCENTAJE A APLICAR</t>
  </si>
  <si>
    <t>≤ 20.000.000,00</t>
  </si>
  <si>
    <r>
      <rPr>
        <sz val="10"/>
        <color theme="1"/>
        <rFont val="Calibri"/>
        <family val="2"/>
      </rPr>
      <t xml:space="preserve">≤ </t>
    </r>
    <r>
      <rPr>
        <sz val="10"/>
        <color theme="1"/>
        <rFont val="Calibri"/>
        <family val="2"/>
        <scheme val="minor"/>
      </rPr>
      <t>40.000.000,00</t>
    </r>
  </si>
  <si>
    <t>≤ 250</t>
  </si>
  <si>
    <t>EJERCICIO (N-3)</t>
  </si>
  <si>
    <t>EJERCICIO (N-4)</t>
  </si>
  <si>
    <t>Fondo sin personalidad jurídica</t>
  </si>
  <si>
    <t>Entidad de derecho público integrada en el sector público administrativo</t>
  </si>
  <si>
    <t>Agencia estatal</t>
  </si>
  <si>
    <t>Autoridad administrativa independiente</t>
  </si>
  <si>
    <t>Organismo Autónomo</t>
  </si>
  <si>
    <t>Consorcio del sector público empresarial</t>
  </si>
  <si>
    <t>Entidad de derecho público integrada en el sector público empresarial</t>
  </si>
  <si>
    <t>Autoridad portuaria</t>
  </si>
  <si>
    <t>Fundación del sector público</t>
  </si>
  <si>
    <t>Entidad Pública Empresarial</t>
  </si>
  <si>
    <t>Centro universitario</t>
  </si>
  <si>
    <t>IMPORTE NETO CIFRA NEGOCIOS o INGRESOS DE GESTIÓN ORDINARIA</t>
  </si>
  <si>
    <t>El apartado 4.2. de la NTIR establece que:</t>
  </si>
  <si>
    <t>22. Dicha situación podría darse en los siguientes supuestos, sin ánimo de exhaustividad:</t>
  </si>
  <si>
    <t>Centro Universitario</t>
  </si>
  <si>
    <t>DENOMINACIÓN PARTIDA</t>
  </si>
  <si>
    <t xml:space="preserve">Nota: </t>
  </si>
  <si>
    <t xml:space="preserve">   Para seleccionar las opciones de la columna "Respuesta", debe tenerse en cuenta el "Cuadro 3. Evaluación del riesgo de incorrección material" de la NTIR.</t>
  </si>
  <si>
    <t xml:space="preserve">   La valoración del factor "2.RIM resultante del cuadro 3" se debe realizar en la pestaña independiente "VALORACIÓN DEL RIM"; trasladándose a la columna </t>
  </si>
  <si>
    <t xml:space="preserve">  "Respuesta" de la tabla siguiente el resultado de dicha valoración. </t>
  </si>
  <si>
    <t>VALORACIÓN DEL RIESGO DE INCORRECCIÓN MATERIAL</t>
  </si>
  <si>
    <t xml:space="preserve">                           Riesgo inherente x Riesgo de control</t>
  </si>
  <si>
    <t>VALORACIÓN DEL RIM</t>
  </si>
  <si>
    <t>RIESGO INHERENTE (RI)</t>
  </si>
  <si>
    <t>FACTORES</t>
  </si>
  <si>
    <t>Entidad y entorno</t>
  </si>
  <si>
    <t>Factores externos</t>
  </si>
  <si>
    <t>Complejidad de los cálculos</t>
  </si>
  <si>
    <t>Susceptibilidad al fraude</t>
  </si>
  <si>
    <t>Grado de subjetividad y estimaciones realizadas</t>
  </si>
  <si>
    <t xml:space="preserve">Competencia del personal </t>
  </si>
  <si>
    <t>PUNTUACIÓN</t>
  </si>
  <si>
    <t>Medio</t>
  </si>
  <si>
    <t>VALORACIÓN GLOBAL DEL RI</t>
  </si>
  <si>
    <t>RIESGO DE CONTROL (RC)</t>
  </si>
  <si>
    <t>VALORACIÓN GLOBAL DEL RC</t>
  </si>
  <si>
    <t>VALORACIÓN GENERAL RI</t>
  </si>
  <si>
    <t>EVALUACIÓN DEL RIM (CUADRO 3 NTIR)</t>
  </si>
  <si>
    <t>RIM</t>
  </si>
  <si>
    <t>Riesgo inherente</t>
  </si>
  <si>
    <t>Riesgo de Control</t>
  </si>
  <si>
    <t>Nota: el resultado obtenido en la valoración del RIM se traslada de forma automática a la tabla de valoración de factores para el cálculo de la CIRET.</t>
  </si>
  <si>
    <t>SP administrativo con presupuesto estimativo</t>
  </si>
  <si>
    <t>SP administrativo con presupuesto limitativo</t>
  </si>
  <si>
    <t>SP Empresarial</t>
  </si>
  <si>
    <t>Sistema de información y comunicación</t>
  </si>
  <si>
    <t>Identificación y evaluación de riesgos de información financiera</t>
  </si>
  <si>
    <t>Actividades de control específicas</t>
  </si>
  <si>
    <t>Supervisión del funcionamiento del sistema</t>
  </si>
  <si>
    <t>Entorno de control interno</t>
  </si>
  <si>
    <t>DETERMINACIÓN DE LAS INCORRECCIONES CLARAMENTE INSIGNIFICANTES:</t>
  </si>
  <si>
    <t>TAMAÑO DE LA ENTIDAD AUDITADA</t>
  </si>
  <si>
    <t>La Resolución IGAE por la que se aprueba la NT sobre IR o materialidad en las auditorías de los estados financieros del sector público (en adelante, NTIR), establece en el apartado 4.1., párrafo 18 que:</t>
  </si>
  <si>
    <t>MAGNITUD SEGÚN NTIR</t>
  </si>
  <si>
    <t>No obstante lo anterior, el apartado 4.1., párrafo 19 prevé la posibilidad de que concurran ciertas circunstancias en la entidad auditada que provoquen que, en base a su juicio profesional, el auditor considere que estas</t>
  </si>
  <si>
    <t>referencias no resultan idóneas. Para verificar la idoneidad de la magnitud seleccionada según la NTIR, el auditor debe evaluar la estabilidad de la misma cumplimentando el siguiente cuadro (datos en euros):</t>
  </si>
  <si>
    <t>ESTABILIDAD DE LA MAGNITUD S/NTIR</t>
  </si>
  <si>
    <t>Sí</t>
  </si>
  <si>
    <t>No</t>
  </si>
  <si>
    <t xml:space="preserve">PATRIMONIO NETO </t>
  </si>
  <si>
    <r>
      <t xml:space="preserve">MEDIA </t>
    </r>
    <r>
      <rPr>
        <b/>
        <sz val="9"/>
        <color theme="0"/>
        <rFont val="Calibri"/>
        <family val="2"/>
        <scheme val="minor"/>
      </rPr>
      <t>(euros)</t>
    </r>
  </si>
  <si>
    <r>
      <t xml:space="preserve">DESVIACIÓN </t>
    </r>
    <r>
      <rPr>
        <b/>
        <sz val="9"/>
        <color theme="0"/>
        <rFont val="Calibri"/>
        <family val="2"/>
        <scheme val="minor"/>
      </rPr>
      <t>(%)</t>
    </r>
  </si>
  <si>
    <t>Según el párrafo 19 del apartado 4.1 de la NTIR:</t>
  </si>
  <si>
    <t>"Para determinar la CIREF suele aplicarse un porcentaje a una referencia o parámetro elegido entre los elementos de los estados financieros del ejercicio auditado. En las auditorías a las que les es de aplicación la presente Norma</t>
  </si>
  <si>
    <t>Técnica, las referencias a considerar y los porcentajes a aplicar son los que figuran en el cuadro 1.</t>
  </si>
  <si>
    <t>Estas referencias han sido seleccionadas por concluir que son las más idóneas para las diferentes tipologías de entidades, al presentar una mayor representatividad en cuanto a los elementos de los estados financieros y las partidas</t>
  </si>
  <si>
    <t>en las que se centra la atención de los usuarios, y una menor volatilidad".</t>
  </si>
  <si>
    <t>Ir al apartado b.4.</t>
  </si>
  <si>
    <t>A la vista de lo anterior, la magnitud de referencia para el cálculo de la CIREF es:</t>
  </si>
  <si>
    <t xml:space="preserve">CONCLUSIÓN: </t>
  </si>
  <si>
    <t xml:space="preserve">ESTADOS FINANCIEROS PRELIMINARES </t>
  </si>
  <si>
    <t xml:space="preserve">ESTADOS FINANCIEROS FORMULADOS </t>
  </si>
  <si>
    <t xml:space="preserve">En general, se considerarán grandes las entidades que cumplan, al menos, dos de los tres criterios durante dos ejercicios consecutivos. No obstante, en el caso de los fondos carentes de personalidad jurídica, que carezcan de </t>
  </si>
  <si>
    <t>personal, se considerarán grandes, si cumplen, al menos, uno de los otros dos parámetros durante dos ejercicios consecutivos. Los criterios son:</t>
  </si>
  <si>
    <t xml:space="preserve">MEDIA </t>
  </si>
  <si>
    <t>VALORACIÓN GENERAL RC</t>
  </si>
  <si>
    <t xml:space="preserve">FUENTE: TM+. Planificación y Administración. ANEXOS DE PROCEDIMIENTOS. "ANEXO 3.-Evaluación </t>
  </si>
  <si>
    <t>IGAE - Guía Descripción y Evaluación CI - TDA".</t>
  </si>
  <si>
    <t xml:space="preserve">INSTRUCCIONES PARA CUMPLIMENTAR LA PLANTILLA </t>
  </si>
  <si>
    <t>I.</t>
  </si>
  <si>
    <t xml:space="preserve">En primer lugar, el auditor debe determinar la cifra de importancia relativa para los estados financieros en su conjunto (CIREF). Para </t>
  </si>
  <si>
    <r>
      <rPr>
        <sz val="10"/>
        <color theme="1"/>
        <rFont val="Calibri"/>
        <family val="2"/>
        <scheme val="minor"/>
      </rPr>
      <t xml:space="preserve">1. </t>
    </r>
    <r>
      <rPr>
        <u/>
        <sz val="10"/>
        <color theme="1"/>
        <rFont val="Calibri"/>
        <family val="2"/>
        <scheme val="minor"/>
      </rPr>
      <t>Selección de referencias y porcentajes a aplicar:</t>
    </r>
  </si>
  <si>
    <t>a. Selección del tipo de entidad a auditar:</t>
  </si>
  <si>
    <t>b. Determinación de la magnitud de referencia:</t>
  </si>
  <si>
    <t xml:space="preserve">    - Determinación del sector público de adscripción: situados en la celda B11, abra el desplegable y elija la opción correspondiente.</t>
  </si>
  <si>
    <t xml:space="preserve">   Para la valoración de la idoneidad de la magnitud seleccionada, se incluirá la cifra que dicha magnitud alcance en las cuentas </t>
  </si>
  <si>
    <t xml:space="preserve">   b.1. Selección de la magnitud según la aplicación del cuadro 1 de la NTIR. Una vez seleccionada la forma jurídica en el apartado "a"</t>
  </si>
  <si>
    <t xml:space="preserve">   y en aplicación estricta del cuadro 1 de la NTIR, la plantilla proporciona al auditor la magnitud que debe tomarse como referencia</t>
  </si>
  <si>
    <t xml:space="preserve">   anuales de los 5 últimos ejercicios: los datos del ejercicio auditado, deberán incluirse en la celda correspondiente al "EJERCICIO N"; </t>
  </si>
  <si>
    <t xml:space="preserve">   las del ejercicio anterior, en la celda reservada al "EJERCICIO N-1" y así sucesivamente con los 3 restantes. Introducidos estos datos, </t>
  </si>
  <si>
    <t xml:space="preserve">   profesional, deberá determinar si la magnitud analizada resulta estable y representativa para servir como referencia en el cálculo </t>
  </si>
  <si>
    <t xml:space="preserve">   de la CIREF.</t>
  </si>
  <si>
    <t xml:space="preserve">   anterior, la plantilla traslada esta información de manera automática al apartado "TIPO DE ENTIDAD" de la celda B26. En base a ello </t>
  </si>
  <si>
    <t xml:space="preserve">    - Selección de la forma jurídica correspondiente a la entidad auditada, a partir del menú desplegable de la celda C11. </t>
  </si>
  <si>
    <t xml:space="preserve">   al apartado b.4. de la plantilla. </t>
  </si>
  <si>
    <t xml:space="preserve">   para el cálculo de la CIREF (celda C26).  Si la opción  seleccionada es "Entidad Pública Empresarial", se deberá pasar directamente</t>
  </si>
  <si>
    <t xml:space="preserve">   b.3. En caso de que el auditor seleccione la opción "No" en el apartado b.2. deberá determinar la magnitud de referencia para el</t>
  </si>
  <si>
    <t xml:space="preserve">   cálculo, a partir de las previstas en el cuadro 1 de la NTIR.</t>
  </si>
  <si>
    <t xml:space="preserve">   El auditor documentará dicho análisis cumplimentando la tabla prevista en el apartado b.3. Los valores de la media (euros) y de la </t>
  </si>
  <si>
    <t xml:space="preserve">   desviación (%) se calcularán automáticamente al incluir los datos en la referida tabla. </t>
  </si>
  <si>
    <t>c.1. El auditor deberá completar la tabla, teniendo en cuenta que:</t>
  </si>
  <si>
    <r>
      <rPr>
        <sz val="10"/>
        <color theme="1"/>
        <rFont val="Calibri"/>
        <family val="2"/>
        <scheme val="minor"/>
      </rPr>
      <t xml:space="preserve">2. </t>
    </r>
    <r>
      <rPr>
        <u/>
        <sz val="10"/>
        <color theme="1"/>
        <rFont val="Calibri"/>
        <family val="2"/>
        <scheme val="minor"/>
      </rPr>
      <t>Cálculo de la CIREF:</t>
    </r>
  </si>
  <si>
    <t>II.</t>
  </si>
  <si>
    <t xml:space="preserve">Antes de calcular la CIRET, el auditor debe valorar el riesgo de incorrección material. Para ello, situados en la pestaña "VALORACIÓN </t>
  </si>
  <si>
    <t>DEL RIM", deben seguirse los siguientes pasos:</t>
  </si>
  <si>
    <t>ello, situados en la pestaña "CÁLCULO CIREF", deben seguirse los siguientes pasos:</t>
  </si>
  <si>
    <t xml:space="preserve">    su juicio profesional. Para la documentación o registro de dicha valoración, el auditor se situará en la columna "RESPUESTA" y, para</t>
  </si>
  <si>
    <t xml:space="preserve">    cada uno de los factores, abrirá el menú desplegable y seleccionará la respuesta correspondiente. A partir de dicha valoración, y en </t>
  </si>
  <si>
    <t xml:space="preserve">   de esta pestaña.</t>
  </si>
  <si>
    <r>
      <t xml:space="preserve">a. </t>
    </r>
    <r>
      <rPr>
        <u/>
        <sz val="9"/>
        <color theme="1"/>
        <rFont val="Calibri"/>
        <family val="2"/>
        <scheme val="minor"/>
      </rPr>
      <t>Valoración del Riesgo Inherente (RI)</t>
    </r>
    <r>
      <rPr>
        <sz val="9"/>
        <color theme="1"/>
        <rFont val="Calibri"/>
        <family val="2"/>
        <scheme val="minor"/>
      </rPr>
      <t>. La valoración de los 6 factores recogidos en la tabla se llevará a cabo por el auditor aplicando</t>
    </r>
  </si>
  <si>
    <t xml:space="preserve">    que corresponda.</t>
  </si>
  <si>
    <r>
      <t xml:space="preserve">    base al cuadro 3 </t>
    </r>
    <r>
      <rPr>
        <i/>
        <sz val="9"/>
        <color theme="1"/>
        <rFont val="Calibri"/>
        <family val="2"/>
        <scheme val="minor"/>
      </rPr>
      <t xml:space="preserve">"Evaluación del riesgo de incorrección material" </t>
    </r>
    <r>
      <rPr>
        <sz val="9"/>
        <color theme="1"/>
        <rFont val="Calibri"/>
        <family val="2"/>
        <scheme val="minor"/>
      </rPr>
      <t>de la NTIR</t>
    </r>
    <r>
      <rPr>
        <i/>
        <sz val="9"/>
        <color theme="1"/>
        <rFont val="Calibri"/>
        <family val="2"/>
        <scheme val="minor"/>
      </rPr>
      <t xml:space="preserve">, </t>
    </r>
    <r>
      <rPr>
        <sz val="9"/>
        <color theme="1"/>
        <rFont val="Calibri"/>
        <family val="2"/>
        <scheme val="minor"/>
      </rPr>
      <t>la plantilla asignará de forma automática la puntuación</t>
    </r>
  </si>
  <si>
    <r>
      <t xml:space="preserve">   Resultado de lo anterior, se obtendrá una "VALORACIÓN GENERAL DEL RI" (celda C25), que se trasladará directamente al apartado "</t>
    </r>
    <r>
      <rPr>
        <i/>
        <sz val="9"/>
        <color theme="1"/>
        <rFont val="Calibri"/>
        <family val="2"/>
        <scheme val="minor"/>
      </rPr>
      <t>c</t>
    </r>
    <r>
      <rPr>
        <sz val="9"/>
        <color theme="1"/>
        <rFont val="Calibri"/>
        <family val="2"/>
        <scheme val="minor"/>
      </rPr>
      <t>"</t>
    </r>
  </si>
  <si>
    <r>
      <t xml:space="preserve">   Resultado de lo anterior, se obtendrá una "VALORACIÓN GENERAL DEL RC" (celda C36), que se trasladará directamente al apartado "</t>
    </r>
    <r>
      <rPr>
        <i/>
        <sz val="9"/>
        <color theme="1"/>
        <rFont val="Calibri"/>
        <family val="2"/>
        <scheme val="minor"/>
      </rPr>
      <t>c</t>
    </r>
    <r>
      <rPr>
        <sz val="9"/>
        <color theme="1"/>
        <rFont val="Calibri"/>
        <family val="2"/>
        <scheme val="minor"/>
      </rPr>
      <t>"</t>
    </r>
  </si>
  <si>
    <t xml:space="preserve">   </t>
  </si>
  <si>
    <t xml:space="preserve">   El resultado de la valoración del Riesgo de Incorección Material (RIM) obtenido en esta pestaña se trasladará directamente a la</t>
  </si>
  <si>
    <t xml:space="preserve">   pestaña "CÁLCULO CIRET" (celda C13). </t>
  </si>
  <si>
    <t>III.</t>
  </si>
  <si>
    <t>Para el cálculo de la CIRET, el auditor deberá situarse en la pestaña "CÁLCULO CIRET" y seguir los siguientes pasos:</t>
  </si>
  <si>
    <t xml:space="preserve">a. Para cumplimentar la tabla del presente apartado, correspondiente con la valoración de los factores de riesgo que afectan al cálculo </t>
  </si>
  <si>
    <t xml:space="preserve">    de la CIRET, el auditor se situará  en la columna "RESPUESTA" y seleccionará la opción que determine, en base a su juicio profesional. </t>
  </si>
  <si>
    <t xml:space="preserve">    No obstante, téngase en cuenta que en el caso del factor "2. RIM resultante cuadro 3", como ya se anticipó en el apartado II de estas </t>
  </si>
  <si>
    <t xml:space="preserve">    instrucciones, el resultado se traslada directamente (celda C13), en función del resultado obtenido en la pestaña "VALORACIÓN DEL </t>
  </si>
  <si>
    <t xml:space="preserve">    RIM". Por tanto, si el auditor  considera que debe modificar la valoración de  alguno de los factores, deberá hacerlo desde la referida </t>
  </si>
  <si>
    <t xml:space="preserve">    pestaña.</t>
  </si>
  <si>
    <t xml:space="preserve">   Una vez valorados los 4 factores de riesgo del presente apartado, se obtendrá una puntuación global, calculada directamente por la </t>
  </si>
  <si>
    <t xml:space="preserve">     El tamaño de la entidad auditada y el porcentaje aplicable se trasladarán de forma directa a la pestaña "RESUMEN".</t>
  </si>
  <si>
    <t>El cálculo del importe de las incorrecciones claramente insignificantes (ICI) se obtendrá de forma directa de la plantilla, en función</t>
  </si>
  <si>
    <t>de la información incluida en apartados anteriores. En concreto:</t>
  </si>
  <si>
    <t xml:space="preserve"> Los importes de las ICIs se trasladarán de forma directa a la pestaña "RESUMEN".</t>
  </si>
  <si>
    <t>INTERVENCIÓN GENERAL DE LA ADMINISTRACIÓN DEL ESTADO</t>
  </si>
  <si>
    <t xml:space="preserve">ENTIDAD: </t>
  </si>
  <si>
    <t xml:space="preserve">AÑO: </t>
  </si>
  <si>
    <t xml:space="preserve">DESCRIPCIÓN: </t>
  </si>
  <si>
    <t>DENOMINACIÓN DE LA ENTIDAD</t>
  </si>
  <si>
    <t>TAMAÑO DE LA ENTIDAD</t>
  </si>
  <si>
    <t xml:space="preserve">Oficina Nacional de Auditoría. Dicha autorización se concederá por el periodo de tiempo durante el cual persistan las circunstancias que justificaron la petición y motivaron la autorización, </t>
  </si>
  <si>
    <t>que deberán constar adecuadamente documentadas en los papeles de trabajo".</t>
  </si>
  <si>
    <t>CÁLCULO DE LA CIFRA DE IMPORTANCIA RELATIVA PARA LOS ESTADOS FINANCIEROS EN SU CONJUNTO (CIREF) A EFECTOS DE INFORME</t>
  </si>
  <si>
    <t>Según el párrafo 39 del apartado 5.2. de la NTIR:</t>
  </si>
  <si>
    <t>Y continúa el párrafo 40:</t>
  </si>
  <si>
    <t>REFERENCIA A LA HOJA RESUMEN DE AJUSTES Y RECLASIFICACIONES:</t>
  </si>
  <si>
    <t>REFERENCIA A LA MATRIZ:</t>
  </si>
  <si>
    <t>V.</t>
  </si>
  <si>
    <t xml:space="preserve">"La selección realizada deberá justificarse en los papeles de trabajo y, si finalmente conlleva cambio de referencia o porcentaje, requerirá, en el ámbito estatal, la autorización de la </t>
  </si>
  <si>
    <r>
      <rPr>
        <i/>
        <sz val="9"/>
        <color rgb="FFFF0000"/>
        <rFont val="Calibri"/>
        <family val="2"/>
        <scheme val="minor"/>
      </rPr>
      <t xml:space="preserve">   </t>
    </r>
    <r>
      <rPr>
        <i/>
        <u/>
        <sz val="9"/>
        <color rgb="FFFF0000"/>
        <rFont val="Calibri"/>
        <family val="2"/>
        <scheme val="minor"/>
      </rPr>
      <t xml:space="preserve">referencia o porcentaje requerirá, en el ámbito estatal, la autorización de la Oficina Nacional de Auditoría. Dicha autorización se </t>
    </r>
  </si>
  <si>
    <r>
      <rPr>
        <i/>
        <sz val="9"/>
        <color rgb="FFFF0000"/>
        <rFont val="Calibri"/>
        <family val="2"/>
        <scheme val="minor"/>
      </rPr>
      <t xml:space="preserve">   </t>
    </r>
    <r>
      <rPr>
        <i/>
        <u/>
        <sz val="9"/>
        <color rgb="FFFF0000"/>
        <rFont val="Calibri"/>
        <family val="2"/>
        <scheme val="minor"/>
      </rPr>
      <t xml:space="preserve">concederá por el periodo de tiempo durante el cual persistan las circunstancias que justificaron la petición y motivaron la autorización, </t>
    </r>
  </si>
  <si>
    <r>
      <rPr>
        <i/>
        <sz val="9"/>
        <color rgb="FFFF0000"/>
        <rFont val="Calibri"/>
        <family val="2"/>
        <scheme val="minor"/>
      </rPr>
      <t xml:space="preserve">   </t>
    </r>
    <r>
      <rPr>
        <i/>
        <u/>
        <sz val="9"/>
        <color rgb="FFFF0000"/>
        <rFont val="Calibri"/>
        <family val="2"/>
        <scheme val="minor"/>
      </rPr>
      <t>que deberán constar adecuadamente documentadas en los papeles de trabajo".</t>
    </r>
  </si>
  <si>
    <r>
      <t xml:space="preserve">b. </t>
    </r>
    <r>
      <rPr>
        <u/>
        <sz val="9"/>
        <color theme="1"/>
        <rFont val="Calibri"/>
        <family val="2"/>
        <scheme val="minor"/>
      </rPr>
      <t>Valoración del Riesgo de Control (RC).</t>
    </r>
    <r>
      <rPr>
        <sz val="9"/>
        <color theme="1"/>
        <rFont val="Calibri"/>
        <family val="2"/>
        <scheme val="minor"/>
      </rPr>
      <t xml:space="preserve"> La valoración de los 5 factores recogidos en la tabla se corresponde con la pestaña "</t>
    </r>
    <r>
      <rPr>
        <i/>
        <sz val="9"/>
        <color theme="1"/>
        <rFont val="Calibri"/>
        <family val="2"/>
        <scheme val="minor"/>
      </rPr>
      <t xml:space="preserve">FICHA </t>
    </r>
  </si>
  <si>
    <r>
      <t xml:space="preserve">   </t>
    </r>
    <r>
      <rPr>
        <i/>
        <sz val="9"/>
        <color theme="1"/>
        <rFont val="Calibri"/>
        <family val="2"/>
        <scheme val="minor"/>
      </rPr>
      <t xml:space="preserve"> RESUMEN VALORACIÓN GLOBAL"- Anexo III.-Evaluación IGAE - Guía de descripción y evaluación del control interno"</t>
    </r>
    <r>
      <rPr>
        <sz val="9"/>
        <color theme="1"/>
        <rFont val="Calibri"/>
        <family val="2"/>
        <scheme val="minor"/>
      </rPr>
      <t xml:space="preserve">, colgada en TM+. </t>
    </r>
  </si>
  <si>
    <t xml:space="preserve">    Dicha valoración se llevará a cabo por el audiotr aplicando su juicio profesional. Para la documentación o registro de dicha valoración,</t>
  </si>
  <si>
    <t xml:space="preserve">    el auditor se situará en la columna "RESPUESTA" y, para cada uno de los factores, abrirá el menú desplegable y seleccionará la respuesta</t>
  </si>
  <si>
    <r>
      <t xml:space="preserve">    correspondiente. A partir de dicha valoración, y en base al cuadro 3 "</t>
    </r>
    <r>
      <rPr>
        <i/>
        <sz val="9"/>
        <color theme="1"/>
        <rFont val="Calibri"/>
        <family val="2"/>
        <scheme val="minor"/>
      </rPr>
      <t xml:space="preserve">Evaluación del riesgo de incorrección material" </t>
    </r>
    <r>
      <rPr>
        <sz val="9"/>
        <color theme="1"/>
        <rFont val="Calibri"/>
        <family val="2"/>
        <scheme val="minor"/>
      </rPr>
      <t xml:space="preserve">de la NTIR, la </t>
    </r>
  </si>
  <si>
    <t xml:space="preserve">    plantilla asignará de forma automática la puntuación que corresponda.</t>
  </si>
  <si>
    <r>
      <t xml:space="preserve">    Resultado de los valores anteriores, </t>
    </r>
    <r>
      <rPr>
        <b/>
        <sz val="9"/>
        <color theme="1"/>
        <rFont val="Calibri"/>
        <family val="2"/>
        <scheme val="minor"/>
      </rPr>
      <t xml:space="preserve">la plantilla calculará de forma directa la CIRET sobre los estados financieros preliminares (celda </t>
    </r>
  </si>
  <si>
    <r>
      <t xml:space="preserve">Una vez realizado el trabajo de campo y en base a las incorrecciones detectadas y recogidas en la correspondiente </t>
    </r>
    <r>
      <rPr>
        <i/>
        <sz val="9"/>
        <color theme="1"/>
        <rFont val="Calibri"/>
        <family val="2"/>
        <scheme val="minor"/>
      </rPr>
      <t xml:space="preserve">"Hoja resumen de ajustes </t>
    </r>
  </si>
  <si>
    <t xml:space="preserve">    ajustes y reclasificaciones que afectan a la magnitud que ha servido de referencia para el cálculo de la CIREF a efectos de planificación, </t>
  </si>
  <si>
    <t xml:space="preserve">    según se recoge en la pestaña  "CÁLCULO CIREF". El resto de datos se incorporan a la tabla de forma automática a partir de la información </t>
  </si>
  <si>
    <t xml:space="preserve">    incluida en las demás pestañas.</t>
  </si>
  <si>
    <t xml:space="preserve">    En concreto:</t>
  </si>
  <si>
    <r>
      <t xml:space="preserve">   Téngase en cuenta que </t>
    </r>
    <r>
      <rPr>
        <i/>
        <sz val="9"/>
        <color rgb="FFFF0000"/>
        <rFont val="Calibri"/>
        <family val="2"/>
        <scheme val="minor"/>
      </rPr>
      <t>"</t>
    </r>
    <r>
      <rPr>
        <i/>
        <u/>
        <sz val="9"/>
        <color rgb="FFFF0000"/>
        <rFont val="Calibri"/>
        <family val="2"/>
        <scheme val="minor"/>
      </rPr>
      <t xml:space="preserve">la selección realizada deberá justificarse en los papeles de trabajo y, si finalmente conlleva cambio de </t>
    </r>
  </si>
  <si>
    <t>Nota: los datos relativos a los ejercicios (N-1) y (N-2) deberán tomarse de las cuentas anuales auditadas/aprobadas. Los datos correspondientes al ejercicio a auditar (ejercicio N) se corresponderán con las cuentas anuales formuladas o estados financieros preliminares, en su caso.</t>
  </si>
  <si>
    <t xml:space="preserve">       - Si la entidad ha formulado sus cuentas anuales: deberan completarse las columnas D, E y F; incluyendo en la primera de ellas </t>
  </si>
  <si>
    <t xml:space="preserve">         Adicionalmente, téngase en cuenta que, si la entidad ha reformulado sus cuentas en varias ocasiones, en la columna D se incluirán </t>
  </si>
  <si>
    <t>c. Determinación del tamaño de la entidad auditada:</t>
  </si>
  <si>
    <t xml:space="preserve">     Tanto la magnitud de referencia seleccionada y recogida en el apartado "CONCLUSIÓN" anterior (celda E67), como el tamaño de la</t>
  </si>
  <si>
    <r>
      <t xml:space="preserve">  </t>
    </r>
    <r>
      <rPr>
        <b/>
        <u/>
        <sz val="9"/>
        <color theme="1"/>
        <rFont val="Calibri"/>
        <family val="2"/>
        <scheme val="minor"/>
      </rPr>
      <t xml:space="preserve"> CONCLUSIÓN: el resultado del análisis de los apartados anteriores, se trasladará de forma automática a la celda E67. </t>
    </r>
  </si>
  <si>
    <t>PORCENTAJE A APLICAR (%)</t>
  </si>
  <si>
    <t>Por tanto, según el juicio del auditor, la magnitud seleccionada es:</t>
  </si>
  <si>
    <t xml:space="preserve"> cumpliméntese la siguiente tabla (datos en euros). </t>
  </si>
  <si>
    <t>Por tanto, para la Entidad Pública Empresarial auditada, la magnitud seleccionada es:</t>
  </si>
  <si>
    <t>Dados la magnitud seleccionada y el tamaño de la entidad auditada, el porcentaje aplicable será:</t>
  </si>
  <si>
    <t xml:space="preserve">EEFF FORMULADOS </t>
  </si>
  <si>
    <r>
      <t xml:space="preserve">CIREF s/ EEFF FORMULADOS </t>
    </r>
    <r>
      <rPr>
        <b/>
        <sz val="8"/>
        <color theme="0"/>
        <rFont val="Calibri"/>
        <family val="2"/>
        <scheme val="minor"/>
      </rPr>
      <t>(euros)</t>
    </r>
  </si>
  <si>
    <t>CIRET s/ EEFF FORMULADOS (euros)</t>
  </si>
  <si>
    <t>Por tanto, a juicio del auditor, la CIREF-TSI determinada será:</t>
  </si>
  <si>
    <t>ICI s/ EEFF FORMULADOS (euros)</t>
  </si>
  <si>
    <t>MAGNITUD SELECCIONADA</t>
  </si>
  <si>
    <t>CIREF-TSI (euros)</t>
  </si>
  <si>
    <t xml:space="preserve">   situados en la celda D34, se seleccionará la opción correspondiente a partir del menú desplegable.</t>
  </si>
  <si>
    <t xml:space="preserve">   b.2. En base a lo anterior, el auditor decidirá si la magnitud es estable y representativa y documentará la conclusión.  Para ello, </t>
  </si>
  <si>
    <t xml:space="preserve">         los datos relativos a la última reformulación, por ser la definitiva.</t>
  </si>
  <si>
    <r>
      <t xml:space="preserve">a. Para el cálculo de la CIREF a efectos de informe, el auditor deberá trasladar a la tabla (celda E25) </t>
    </r>
    <r>
      <rPr>
        <b/>
        <u/>
        <sz val="9"/>
        <color theme="1"/>
        <rFont val="Calibri"/>
        <family val="2"/>
        <scheme val="minor"/>
      </rPr>
      <t>exclusivamente</t>
    </r>
    <r>
      <rPr>
        <sz val="9"/>
        <color theme="1"/>
        <rFont val="Calibri"/>
        <family val="2"/>
        <scheme val="minor"/>
      </rPr>
      <t xml:space="preserve"> el importe global de los</t>
    </r>
  </si>
  <si>
    <t>b. Para el cálculo de la CIREF-TSI a efectos de informe, el auditor deberá trasladar a la tabla exclusivamente el importe global de los ajustes</t>
  </si>
  <si>
    <t xml:space="preserve">    y reclasificaciones que afecten exclusivamente a la magnitud tomada como referencia (celda E33), para el cálculo de sus respectivas</t>
  </si>
  <si>
    <t xml:space="preserve">    CIREF-TSI a efectos de planificación.</t>
  </si>
  <si>
    <t>CIREF-TSI (magnitud)</t>
  </si>
  <si>
    <t>CIREF-TSI s/EEFF FORMULADOS (euros)</t>
  </si>
  <si>
    <t>CIRET-TSI s/EEFF FORMULADOS (euros)</t>
  </si>
  <si>
    <t>CIREF A EFECTOS DE PLANIFICACIÓN s/ EEFF FORMULADOS (euros)</t>
  </si>
  <si>
    <r>
      <t xml:space="preserve">CIREF </t>
    </r>
    <r>
      <rPr>
        <b/>
        <i/>
        <sz val="8"/>
        <color theme="0"/>
        <rFont val="Calibri"/>
        <family val="2"/>
        <scheme val="minor"/>
      </rPr>
      <t>A EFECTOS DE INFORME (euros)</t>
    </r>
  </si>
  <si>
    <t>Nota: en caso de que se trate de un grupo de consolidación, se analizará si la referencia seleccionada para la auditoría de la matriz es válida para el grupo.</t>
  </si>
  <si>
    <t>CÁLCULO DE LA CIFRA DE IMPORTANCIA RELATIVA PARA DETERMINADOS TIPOS DE TRANSACCIONES, SALDOS CONTABLES O INFORMACIÓN A REVELAR (CIREF-TSI Y CIRET-TSI)</t>
  </si>
  <si>
    <t xml:space="preserve">"21. Adicionalmente a la CIREF, de acuerdo con el apartado 10 de la NIA-ES-SP 1320, en determinadas entidades, por la naturaleza de su actividad y losrequerimientos del marco normativo de información </t>
  </si>
  <si>
    <t xml:space="preserve">financiera, podrá excepcionalmente resultar conveniente el establecimiento de una cifra de materialidad para determinadas transacciones, saldos o información revelada que, en caso de contener incorrecciones </t>
  </si>
  <si>
    <t>en dichos estados financieros.</t>
  </si>
  <si>
    <t xml:space="preserve">por importes inferiores a la importancia relativa para los estados financieros en su conjunto, cabría razonablemente prever que influyeran de forma relevante en las decisiones que los usuarios toman basándose </t>
  </si>
  <si>
    <t xml:space="preserve">        a) En aquellas entidades en las que la aplicación del parámetro y porcentaje propuestos llevase a determinar una materialidad que no fuera adecuada para partidas o elementos en los que los usuarios </t>
  </si>
  <si>
    <r>
      <t xml:space="preserve">        </t>
    </r>
    <r>
      <rPr>
        <i/>
        <sz val="10"/>
        <color theme="1"/>
        <rFont val="Calibri"/>
        <family val="2"/>
        <scheme val="minor"/>
      </rPr>
      <t xml:space="preserve">  </t>
    </r>
    <r>
      <rPr>
        <i/>
        <u/>
        <sz val="10"/>
        <color theme="1"/>
        <rFont val="Calibri"/>
        <family val="2"/>
        <scheme val="minor"/>
      </rPr>
      <t xml:space="preserve"> personalidad jurídica, entidades públicas empresariales o autoridades portuarias.</t>
    </r>
  </si>
  <si>
    <r>
      <t xml:space="preserve">           </t>
    </r>
    <r>
      <rPr>
        <i/>
        <sz val="10"/>
        <color theme="1"/>
        <rFont val="Calibri"/>
        <family val="2"/>
        <scheme val="minor"/>
      </rPr>
      <t xml:space="preserve"> pudieran centrar su</t>
    </r>
    <r>
      <rPr>
        <sz val="10"/>
        <color theme="1"/>
        <rFont val="Calibri"/>
        <family val="2"/>
        <scheme val="minor"/>
      </rPr>
      <t xml:space="preserve"> </t>
    </r>
    <r>
      <rPr>
        <i/>
        <sz val="10"/>
        <color theme="1"/>
        <rFont val="Calibri"/>
        <family val="2"/>
        <scheme val="minor"/>
      </rPr>
      <t xml:space="preserve">atención de la cuenta del resultado económico patrimonial o de la cuenta de pérdidas y ganancias. </t>
    </r>
    <r>
      <rPr>
        <i/>
        <u/>
        <sz val="10"/>
        <color theme="1"/>
        <rFont val="Calibri"/>
        <family val="2"/>
        <scheme val="minor"/>
      </rPr>
      <t>Esta circunstancia podría darse, por ejemplo, en algunos fondos carentes de</t>
    </r>
  </si>
  <si>
    <t xml:space="preserve">       b) En aquellos supuestos en que se fijara una determinada materialidad para partidas del estado de liquidación del presupuesto, en cuyo caso podría  aplicarse a la referencia de obligaciones reconocidas los </t>
  </si>
  <si>
    <t xml:space="preserve">          porcentajes fijados en el cuadro 1 para los gastos totales o de gestión ordinaria".</t>
  </si>
  <si>
    <t>Para analizar la magnitud y porcentaje a tomar como base para calcular la CIREF-TSI, cumpliméntese la siguiente tabla (datos en euros):</t>
  </si>
  <si>
    <t>EEFF FORMULADOS (euros)</t>
  </si>
  <si>
    <t>A la vista de lo anterior, complétese la tabla con la cifra total de ajustes y reclasificaciones que afecta a la magnitud de referencia para el cálculo de la CIREF (datos en euros).</t>
  </si>
  <si>
    <t>IMPORTE MAGNITUD s/EEFF ANTES AJUSTES (euros)</t>
  </si>
  <si>
    <t>TOTAL AJUSTES Y RECLASIFICACIONES A LA MAGNITUD (euros)</t>
  </si>
  <si>
    <t>IMPORTE MAGNITUD s/EEFF TRAS AJUSTES (euros)</t>
  </si>
  <si>
    <t>IMPORTE PARTIDA s/EEFF ANTES AJUSTES (euros)</t>
  </si>
  <si>
    <t>IMPORTE PARTIDA s/EEFF TRAS AJUSTES (euros)</t>
  </si>
  <si>
    <t>CIREF INFORME (euros)</t>
  </si>
  <si>
    <t>CIREF-TSI INFORME (euros)</t>
  </si>
  <si>
    <t>Las incorrecciones claramente insignificantes no se trasladarán a la citada Hoja Resumen, siempre y cuando el auditor se cerciore de que, realmente, obviarlas no tiene consecuencias materiales en las</t>
  </si>
  <si>
    <t>cuentas anuales".</t>
  </si>
  <si>
    <t>"Con estas cuentas ajustadas, de acuerdo con el apartado 10 de la NIA-ES-SP 1450, procederá a calcular los nuevos importes de materialidad a efectos de informe de auditoría tanto en su conjunto (CIREF)</t>
  </si>
  <si>
    <t>"Conforme se va realizando la auditoría, el auditor irá trasladando las incorrecciones detectadas que la entidad auditada no haya corregido, junto con los ajustes y reclasificaciones procedentes, al papel</t>
  </si>
  <si>
    <t>de trabajo Hoja Resumen de ajustes y reclasificaciones.</t>
  </si>
  <si>
    <t>como para determinadas transacciones, saldos o información a revelar (CIREF-TSI). En el supuesto en que la importancia relativa de los estados definitivos o ajustados resulte menor que la inicialmente</t>
  </si>
  <si>
    <t>calculada, el auditor deberá asegurarse de que el trabajo realizado ha sido suficiente para detectar los errores superiores a la misma".</t>
  </si>
  <si>
    <t>PLANTILLA MEDIA</t>
  </si>
  <si>
    <t>VI.</t>
  </si>
  <si>
    <t>El cálculo de la CIREF-TSI, en caso de que se considere necesario, se documentará en la pestaña "CÁLCULO TSI"</t>
  </si>
  <si>
    <t>Cálculo de la CIREF-TSI Y CIRET-TSI, en su caso:</t>
  </si>
  <si>
    <t xml:space="preserve">   A partir de los cálculos anteriores y, en base a su juicio profesional, el auditor determinará la magnitud que servirá de referencia para</t>
  </si>
  <si>
    <t>Los importes de la CIRET y, en su caso, CIRET-TSI se trasladarán de forma directa a la pestaña "RESUMEN".</t>
  </si>
  <si>
    <t>ACTIVO TOTAL</t>
  </si>
  <si>
    <t>EE.FF. REPRESENTATIVOS</t>
  </si>
  <si>
    <t>a. El auditor deberá completar los datos solicitados en los siguientes subapartados:</t>
  </si>
  <si>
    <t>c. Valoración del Riesgo de Incorrección Material (RIM). Los resultados de las valoraciones del riesgo inherente y de control se trasladarán</t>
  </si>
  <si>
    <t xml:space="preserve">    de forma directa a la tabla de este apartado. La combinación de ambas valoraciones dará lugar, a su vez, a la valoración del RIM, que</t>
  </si>
  <si>
    <r>
      <t xml:space="preserve">    se obtendrá directamente de la plantilla (celda D45), de acuerdo con el cuadro 3 "</t>
    </r>
    <r>
      <rPr>
        <i/>
        <sz val="9"/>
        <color theme="1"/>
        <rFont val="Calibri"/>
        <family val="2"/>
        <scheme val="minor"/>
      </rPr>
      <t>Evaluación del riesgo de incorrección material" de</t>
    </r>
  </si>
  <si>
    <r>
      <t xml:space="preserve">  </t>
    </r>
    <r>
      <rPr>
        <i/>
        <sz val="9"/>
        <color theme="1"/>
        <rFont val="Calibri"/>
        <family val="2"/>
        <scheme val="minor"/>
      </rPr>
      <t xml:space="preserve"> </t>
    </r>
    <r>
      <rPr>
        <sz val="9"/>
        <color theme="1"/>
        <rFont val="Calibri"/>
        <family val="2"/>
        <scheme val="minor"/>
      </rPr>
      <t>la NTIR.</t>
    </r>
  </si>
  <si>
    <r>
      <rPr>
        <b/>
        <u/>
        <sz val="10"/>
        <color theme="1"/>
        <rFont val="Calibri"/>
        <family val="2"/>
        <scheme val="minor"/>
      </rPr>
      <t>Riesgo de incorrección material (RIM):</t>
    </r>
    <r>
      <rPr>
        <sz val="10"/>
        <color theme="1"/>
        <rFont val="Calibri"/>
        <family val="2"/>
        <scheme val="minor"/>
      </rPr>
      <t xml:space="preserve"> según el apartado 13 de la NIA-ES-SP 1200, es el riesgo de que los estados financieros contengan incorrecciones</t>
    </r>
  </si>
  <si>
    <t>materiales antes de la realización de la auditoría. El RIM es el resultado de:</t>
  </si>
  <si>
    <r>
      <t>Riesgo inherente (RI):</t>
    </r>
    <r>
      <rPr>
        <sz val="10"/>
        <color theme="1"/>
        <rFont val="Calibri"/>
        <family val="2"/>
        <scheme val="minor"/>
      </rPr>
      <t xml:space="preserve"> susceptibilidad de una afirmación sobre un tipo de transacción, saldo contable u otra revelación de información a una incorrección</t>
    </r>
  </si>
  <si>
    <t>correspondientes.</t>
  </si>
  <si>
    <t xml:space="preserve">que pudiera ser material, ya sea individualmente o de forma agregada con otras incorrecciones, antes de tener en cuenta los posibles controles </t>
  </si>
  <si>
    <r>
      <t>Riesgo de control (RC):</t>
    </r>
    <r>
      <rPr>
        <sz val="10"/>
        <color theme="1"/>
        <rFont val="Calibri"/>
        <family val="2"/>
        <scheme val="minor"/>
      </rPr>
      <t xml:space="preserve"> riesgo de que una incorrección que pudiera existir en una afirmación sobre un tipo de transacción, saldo contable u otra revelación</t>
    </r>
  </si>
  <si>
    <t>de información, y que pudiera ser material, ya sea individualmente o de forma agregada con otras incorrecciones, no sea prevenida, o detectada y</t>
  </si>
  <si>
    <t xml:space="preserve">corregida oportunamente, por el sistema de control interno de la entidad. </t>
  </si>
  <si>
    <r>
      <rPr>
        <b/>
        <sz val="10"/>
        <color rgb="FFFF0000"/>
        <rFont val="Calibri"/>
        <family val="2"/>
        <scheme val="minor"/>
      </rPr>
      <t>a.</t>
    </r>
    <r>
      <rPr>
        <sz val="10"/>
        <color theme="1"/>
        <rFont val="Calibri"/>
        <family val="2"/>
        <scheme val="minor"/>
      </rPr>
      <t xml:space="preserve"> </t>
    </r>
    <r>
      <rPr>
        <u/>
        <sz val="10"/>
        <color theme="1"/>
        <rFont val="Calibri"/>
        <family val="2"/>
        <scheme val="minor"/>
      </rPr>
      <t>Cálculo de la CIREF tras ajustes:</t>
    </r>
  </si>
  <si>
    <r>
      <rPr>
        <b/>
        <sz val="10"/>
        <color rgb="FFFF0000"/>
        <rFont val="Calibri"/>
        <family val="2"/>
        <scheme val="minor"/>
      </rPr>
      <t>b.</t>
    </r>
    <r>
      <rPr>
        <sz val="10"/>
        <color theme="1"/>
        <rFont val="Calibri"/>
        <family val="2"/>
        <scheme val="minor"/>
      </rPr>
      <t xml:space="preserve"> </t>
    </r>
    <r>
      <rPr>
        <u/>
        <sz val="10"/>
        <color theme="1"/>
        <rFont val="Calibri"/>
        <family val="2"/>
        <scheme val="minor"/>
      </rPr>
      <t>Cálculo de la CIREF-TSI tras ajustes:</t>
    </r>
  </si>
  <si>
    <t xml:space="preserve">   Nota: la magnitud seleccionada debe transcribirse siguiendo fielmente la nomenclatura del cuadro 1, a excepción</t>
  </si>
  <si>
    <r>
      <rPr>
        <sz val="10"/>
        <color rgb="FFFF0000"/>
        <rFont val="Calibri"/>
        <family val="2"/>
        <scheme val="minor"/>
      </rPr>
      <t xml:space="preserve"> </t>
    </r>
    <r>
      <rPr>
        <sz val="10"/>
        <color theme="1"/>
        <rFont val="Calibri"/>
        <family val="2"/>
        <scheme val="minor"/>
      </rPr>
      <t xml:space="preserve">       Para analizar la estabilidad, cumpliméntese el siguiente cuadro (datos en euros):</t>
    </r>
  </si>
  <si>
    <t xml:space="preserve">   del "TOTAL ACTIVO", en cuyo caso deberá escribirse "ACTIVO TOTAL".</t>
  </si>
  <si>
    <t xml:space="preserve">   Nota: la magnitud seleccionada debe transcribirse siguiendo fielmente la nomenclatura del cuadro 1, a excepción del "TOTAL ACTIVO", en cuyo caso</t>
  </si>
  <si>
    <t xml:space="preserve">   deberá escribrirse "ACTIVO TOTAL".</t>
  </si>
  <si>
    <t>Cumpliméntense los datos relativos al total de ajustes y reclasificaciones que afectan a la referencia elegida (datos en euros).</t>
  </si>
  <si>
    <t>El apartado 34 de la NTIR establece que:</t>
  </si>
  <si>
    <r>
      <rPr>
        <b/>
        <sz val="12"/>
        <color rgb="FFFF0000"/>
        <rFont val="Calibri"/>
        <family val="2"/>
        <scheme val="minor"/>
      </rPr>
      <t>a.</t>
    </r>
    <r>
      <rPr>
        <sz val="10"/>
        <rFont val="Calibri"/>
        <family val="2"/>
        <scheme val="minor"/>
      </rPr>
      <t xml:space="preserve"> </t>
    </r>
    <r>
      <rPr>
        <u/>
        <sz val="10"/>
        <rFont val="Calibri"/>
        <family val="2"/>
        <scheme val="minor"/>
      </rPr>
      <t>Determinación del porcentaje a aplicar a la CIREF:</t>
    </r>
  </si>
  <si>
    <t>ICI</t>
  </si>
  <si>
    <r>
      <rPr>
        <b/>
        <sz val="12"/>
        <color rgb="FFFF0000"/>
        <rFont val="Calibri"/>
        <family val="2"/>
        <scheme val="minor"/>
      </rPr>
      <t>a.1.</t>
    </r>
    <r>
      <rPr>
        <sz val="10"/>
        <color theme="1"/>
        <rFont val="Calibri"/>
        <family val="2"/>
        <scheme val="minor"/>
      </rPr>
      <t xml:space="preserve"> En base a su juicio profesional, ¿el auditor considera que existen riesgos excepcionales que requieren la modificación del porcentaje previsto en</t>
    </r>
  </si>
  <si>
    <r>
      <rPr>
        <b/>
        <sz val="12"/>
        <color rgb="FFFF0000"/>
        <rFont val="Calibri"/>
        <family val="2"/>
        <scheme val="minor"/>
      </rPr>
      <t>a.2.</t>
    </r>
    <r>
      <rPr>
        <sz val="10"/>
        <color theme="1"/>
        <rFont val="Calibri"/>
        <family val="2"/>
        <scheme val="minor"/>
      </rPr>
      <t xml:space="preserve"> Por tanto, el porcentaje a aplicar a la CIREF para la determinación de las ICI será:</t>
    </r>
  </si>
  <si>
    <t xml:space="preserve">        el apartado 34 de la NTIR?</t>
  </si>
  <si>
    <t xml:space="preserve">         Si se considera adecuado el porcentaje del apartado 34 de la NTIR</t>
  </si>
  <si>
    <t xml:space="preserve">         Si se aplica un porcentaje distinto al del apartado 34 de la NTIR</t>
  </si>
  <si>
    <t xml:space="preserve">          (Nota: introducir manualmente el porcentaje determinado por el auditor).</t>
  </si>
  <si>
    <r>
      <rPr>
        <b/>
        <sz val="12"/>
        <color rgb="FFFF0000"/>
        <rFont val="Calibri"/>
        <family val="2"/>
        <scheme val="minor"/>
      </rPr>
      <t>b.</t>
    </r>
    <r>
      <rPr>
        <sz val="10"/>
        <color theme="1"/>
        <rFont val="Calibri"/>
        <family val="2"/>
        <scheme val="minor"/>
      </rPr>
      <t xml:space="preserve"> </t>
    </r>
    <r>
      <rPr>
        <u/>
        <sz val="10"/>
        <color theme="1"/>
        <rFont val="Calibri"/>
        <family val="2"/>
        <scheme val="minor"/>
      </rPr>
      <t>Determinación de la cifra de ICI (datos en euros):</t>
    </r>
  </si>
  <si>
    <r>
      <t xml:space="preserve">CIREF s/ EEFF FORMULADOS </t>
    </r>
    <r>
      <rPr>
        <b/>
        <sz val="8"/>
        <color theme="1"/>
        <rFont val="Calibri"/>
        <family val="2"/>
        <scheme val="minor"/>
      </rPr>
      <t>(euros)</t>
    </r>
  </si>
  <si>
    <r>
      <t xml:space="preserve">CIREF A EFECTOS DE INFORME </t>
    </r>
    <r>
      <rPr>
        <b/>
        <sz val="8"/>
        <color theme="1"/>
        <rFont val="Calibri"/>
        <family val="2"/>
        <scheme val="minor"/>
      </rPr>
      <t>(euros)</t>
    </r>
  </si>
  <si>
    <t>"En las auditorías incluidas en el ámbito de aplicación de esta Norma Técnica, se considera adecuado fijar, con carácter general como nivel de las</t>
  </si>
  <si>
    <t>El apartado 35 recoge la posibilidad de rebajar este porcentaje cuando concurran riesgos excepcionales derivados, entre otras, de las circunstancias</t>
  </si>
  <si>
    <t>en él previstas.</t>
  </si>
  <si>
    <t xml:space="preserve">      Según la información anterior, la CIREF será:</t>
  </si>
  <si>
    <t xml:space="preserve">ICI s/ EEFF FORMULADOS </t>
  </si>
  <si>
    <t xml:space="preserve">ICI A EFECTOS DE INFORME </t>
  </si>
  <si>
    <t>ICI A EFECTOS DE INFORME (euros)</t>
  </si>
  <si>
    <r>
      <rPr>
        <b/>
        <sz val="12"/>
        <color rgb="FFFF0000"/>
        <rFont val="Calibri"/>
        <family val="2"/>
        <scheme val="minor"/>
      </rPr>
      <t>1</t>
    </r>
    <r>
      <rPr>
        <b/>
        <sz val="12"/>
        <color theme="1"/>
        <rFont val="Calibri"/>
        <family val="2"/>
        <scheme val="minor"/>
      </rPr>
      <t>.</t>
    </r>
    <r>
      <rPr>
        <b/>
        <sz val="10"/>
        <color theme="1"/>
        <rFont val="Calibri"/>
        <family val="2"/>
        <scheme val="minor"/>
      </rPr>
      <t xml:space="preserve"> </t>
    </r>
    <r>
      <rPr>
        <b/>
        <u/>
        <sz val="10"/>
        <color theme="1"/>
        <rFont val="Calibri"/>
        <family val="2"/>
        <scheme val="minor"/>
      </rPr>
      <t>Selección de referencias y porcentajes a aplicar:</t>
    </r>
  </si>
  <si>
    <r>
      <rPr>
        <b/>
        <sz val="12"/>
        <color rgb="FFFF0000"/>
        <rFont val="Calibri"/>
        <family val="2"/>
        <scheme val="minor"/>
      </rPr>
      <t>a</t>
    </r>
    <r>
      <rPr>
        <sz val="12"/>
        <color rgb="FFFF0000"/>
        <rFont val="Calibri"/>
        <family val="2"/>
        <scheme val="minor"/>
      </rPr>
      <t>.</t>
    </r>
    <r>
      <rPr>
        <sz val="10"/>
        <color theme="1"/>
        <rFont val="Calibri"/>
        <family val="2"/>
        <scheme val="minor"/>
      </rPr>
      <t xml:space="preserve"> </t>
    </r>
    <r>
      <rPr>
        <u/>
        <sz val="10"/>
        <color theme="1"/>
        <rFont val="Calibri"/>
        <family val="2"/>
        <scheme val="minor"/>
      </rPr>
      <t>Selección del tipo de entidad correspondiente:</t>
    </r>
  </si>
  <si>
    <r>
      <rPr>
        <b/>
        <sz val="12"/>
        <color rgb="FFFF0000"/>
        <rFont val="Calibri"/>
        <family val="2"/>
        <scheme val="minor"/>
      </rPr>
      <t>b.</t>
    </r>
    <r>
      <rPr>
        <sz val="10"/>
        <color theme="1"/>
        <rFont val="Calibri"/>
        <family val="2"/>
        <scheme val="minor"/>
      </rPr>
      <t xml:space="preserve"> </t>
    </r>
    <r>
      <rPr>
        <u/>
        <sz val="10"/>
        <color theme="1"/>
        <rFont val="Calibri"/>
        <family val="2"/>
        <scheme val="minor"/>
      </rPr>
      <t>Determinación de la magnitud de referencia:</t>
    </r>
  </si>
  <si>
    <r>
      <rPr>
        <b/>
        <sz val="12"/>
        <color rgb="FFFF0000"/>
        <rFont val="Calibri"/>
        <family val="2"/>
        <scheme val="minor"/>
      </rPr>
      <t>b.1.</t>
    </r>
    <r>
      <rPr>
        <sz val="10"/>
        <color theme="1"/>
        <rFont val="Calibri"/>
        <family val="2"/>
        <scheme val="minor"/>
      </rPr>
      <t xml:space="preserve"> En aplicación del cuadro 1 de la NTIR, magnitud de referencia es:</t>
    </r>
  </si>
  <si>
    <r>
      <rPr>
        <b/>
        <sz val="12"/>
        <color rgb="FFFF0000"/>
        <rFont val="Calibri"/>
        <family val="2"/>
        <scheme val="minor"/>
      </rPr>
      <t>b.2.</t>
    </r>
    <r>
      <rPr>
        <sz val="10"/>
        <color theme="1"/>
        <rFont val="Calibri"/>
        <family val="2"/>
        <scheme val="minor"/>
      </rPr>
      <t xml:space="preserve"> El auditor considera estable y representativa la magnitud predeterminada</t>
    </r>
  </si>
  <si>
    <r>
      <rPr>
        <b/>
        <sz val="12"/>
        <color rgb="FFFF0000"/>
        <rFont val="Calibri"/>
        <family val="2"/>
        <scheme val="minor"/>
      </rPr>
      <t>b.3.</t>
    </r>
    <r>
      <rPr>
        <sz val="10"/>
        <color theme="1"/>
        <rFont val="Calibri"/>
        <family val="2"/>
        <scheme val="minor"/>
      </rPr>
      <t xml:space="preserve"> En caso de que la respuesta a la pregunta del apartado b.2. sea "Sí", continúese en el apartado "c". En caso contrario, </t>
    </r>
    <r>
      <rPr>
        <u/>
        <sz val="10"/>
        <color rgb="FFFF0000"/>
        <rFont val="Calibri"/>
        <family val="2"/>
        <scheme val="minor"/>
      </rPr>
      <t>el auditor debe analizar qué magnitud puede tomarse como alternativa, en base a su representatividad y estabilidad.</t>
    </r>
  </si>
  <si>
    <r>
      <rPr>
        <b/>
        <sz val="12"/>
        <color rgb="FFFF0000"/>
        <rFont val="Calibri"/>
        <family val="2"/>
        <scheme val="minor"/>
      </rPr>
      <t>b.4.</t>
    </r>
    <r>
      <rPr>
        <sz val="12"/>
        <rFont val="Calibri"/>
        <family val="2"/>
        <scheme val="minor"/>
      </rPr>
      <t xml:space="preserve"> </t>
    </r>
    <r>
      <rPr>
        <sz val="10"/>
        <rFont val="Calibri"/>
        <family val="2"/>
        <scheme val="minor"/>
      </rPr>
      <t xml:space="preserve">Si la entidad auditada es una </t>
    </r>
    <r>
      <rPr>
        <b/>
        <sz val="10"/>
        <rFont val="Calibri"/>
        <family val="2"/>
        <scheme val="minor"/>
      </rPr>
      <t>Entidad Pública Empresarial o una Mutua de Accidentes de Trabajo</t>
    </r>
    <r>
      <rPr>
        <sz val="10"/>
        <rFont val="Calibri"/>
        <family val="2"/>
        <scheme val="minor"/>
      </rPr>
      <t xml:space="preserve">, se analizará si la magnitud más estable y respresentativa es el Total Activo o el Patrimonio Neto. Para analizar la estabilidad, </t>
    </r>
  </si>
  <si>
    <r>
      <rPr>
        <b/>
        <sz val="12"/>
        <color rgb="FFFF0000"/>
        <rFont val="Calibri"/>
        <family val="2"/>
        <scheme val="minor"/>
      </rPr>
      <t>c.</t>
    </r>
    <r>
      <rPr>
        <sz val="12"/>
        <color theme="1"/>
        <rFont val="Calibri"/>
        <family val="2"/>
        <scheme val="minor"/>
      </rPr>
      <t xml:space="preserve"> </t>
    </r>
    <r>
      <rPr>
        <u/>
        <sz val="10"/>
        <color theme="1"/>
        <rFont val="Calibri"/>
        <family val="2"/>
        <scheme val="minor"/>
      </rPr>
      <t>Determinación del tamaño de la entidad auditada:</t>
    </r>
  </si>
  <si>
    <r>
      <rPr>
        <b/>
        <sz val="12"/>
        <color rgb="FFFF0000"/>
        <rFont val="Calibri"/>
        <family val="2"/>
        <scheme val="minor"/>
      </rPr>
      <t>c.1.</t>
    </r>
    <r>
      <rPr>
        <sz val="12"/>
        <color theme="1"/>
        <rFont val="Calibri"/>
        <family val="2"/>
        <scheme val="minor"/>
      </rPr>
      <t xml:space="preserve"> </t>
    </r>
    <r>
      <rPr>
        <sz val="10"/>
        <color theme="1"/>
        <rFont val="Calibri"/>
        <family val="2"/>
        <scheme val="minor"/>
      </rPr>
      <t>Cumpliméntense los datos siguientes relativos a las cuentas anuales de la entidad (datos en euros):</t>
    </r>
  </si>
  <si>
    <r>
      <rPr>
        <b/>
        <sz val="12"/>
        <color rgb="FFFF0000"/>
        <rFont val="Calibri"/>
        <family val="2"/>
        <scheme val="minor"/>
      </rPr>
      <t>2.</t>
    </r>
    <r>
      <rPr>
        <b/>
        <sz val="10"/>
        <color theme="1"/>
        <rFont val="Calibri"/>
        <family val="2"/>
        <scheme val="minor"/>
      </rPr>
      <t xml:space="preserve"> </t>
    </r>
    <r>
      <rPr>
        <b/>
        <u/>
        <sz val="10"/>
        <color theme="1"/>
        <rFont val="Calibri"/>
        <family val="2"/>
        <scheme val="minor"/>
      </rPr>
      <t>Cálculo de la CIREF:</t>
    </r>
  </si>
  <si>
    <r>
      <rPr>
        <b/>
        <sz val="12"/>
        <color rgb="FFFF0000"/>
        <rFont val="Calibri"/>
        <family val="2"/>
        <scheme val="minor"/>
      </rPr>
      <t>a.</t>
    </r>
    <r>
      <rPr>
        <sz val="12"/>
        <color theme="1"/>
        <rFont val="Calibri"/>
        <family val="2"/>
        <scheme val="minor"/>
      </rPr>
      <t xml:space="preserve"> </t>
    </r>
    <r>
      <rPr>
        <sz val="10"/>
        <color theme="1"/>
        <rFont val="Calibri"/>
        <family val="2"/>
        <scheme val="minor"/>
      </rPr>
      <t>Complétese las tablas siguientes con las cifras correspondientes al ejercicio auditado (datos en euros):</t>
    </r>
  </si>
  <si>
    <r>
      <rPr>
        <b/>
        <sz val="12"/>
        <color rgb="FFFF0000"/>
        <rFont val="Calibri"/>
        <family val="2"/>
        <scheme val="minor"/>
      </rPr>
      <t>a</t>
    </r>
    <r>
      <rPr>
        <sz val="12"/>
        <color rgb="FFFF0000"/>
        <rFont val="Calibri"/>
        <family val="2"/>
        <scheme val="minor"/>
      </rPr>
      <t>.</t>
    </r>
    <r>
      <rPr>
        <sz val="12"/>
        <color theme="1"/>
        <rFont val="Calibri"/>
        <family val="2"/>
        <scheme val="minor"/>
      </rPr>
      <t xml:space="preserve"> </t>
    </r>
    <r>
      <rPr>
        <u/>
        <sz val="10"/>
        <color theme="1"/>
        <rFont val="Calibri"/>
        <family val="2"/>
        <scheme val="minor"/>
      </rPr>
      <t>Valoración del Riesgo Inherente (RI):</t>
    </r>
  </si>
  <si>
    <r>
      <rPr>
        <b/>
        <sz val="12"/>
        <color rgb="FFFF0000"/>
        <rFont val="Calibri"/>
        <family val="2"/>
        <scheme val="minor"/>
      </rPr>
      <t>b</t>
    </r>
    <r>
      <rPr>
        <sz val="12"/>
        <color rgb="FFFF0000"/>
        <rFont val="Calibri"/>
        <family val="2"/>
        <scheme val="minor"/>
      </rPr>
      <t>.</t>
    </r>
    <r>
      <rPr>
        <sz val="12"/>
        <color theme="1"/>
        <rFont val="Calibri"/>
        <family val="2"/>
        <scheme val="minor"/>
      </rPr>
      <t xml:space="preserve"> </t>
    </r>
    <r>
      <rPr>
        <u/>
        <sz val="10"/>
        <color theme="1"/>
        <rFont val="Calibri"/>
        <family val="2"/>
        <scheme val="minor"/>
      </rPr>
      <t>Valoración del Riesgo de Control (RC):</t>
    </r>
  </si>
  <si>
    <r>
      <rPr>
        <b/>
        <sz val="12"/>
        <color rgb="FFFF0000"/>
        <rFont val="Calibri"/>
        <family val="2"/>
        <scheme val="minor"/>
      </rPr>
      <t>c.</t>
    </r>
    <r>
      <rPr>
        <sz val="12"/>
        <color theme="1"/>
        <rFont val="Calibri"/>
        <family val="2"/>
        <scheme val="minor"/>
      </rPr>
      <t xml:space="preserve"> </t>
    </r>
    <r>
      <rPr>
        <u/>
        <sz val="10"/>
        <color theme="1"/>
        <rFont val="Calibri"/>
        <family val="2"/>
        <scheme val="minor"/>
      </rPr>
      <t>Valoración del RIM: RI x RC</t>
    </r>
  </si>
  <si>
    <r>
      <rPr>
        <b/>
        <sz val="12"/>
        <color rgb="FFFF0000"/>
        <rFont val="Calibri"/>
        <family val="2"/>
        <scheme val="minor"/>
      </rPr>
      <t>a.</t>
    </r>
    <r>
      <rPr>
        <sz val="12"/>
        <color theme="1"/>
        <rFont val="Calibri"/>
        <family val="2"/>
        <scheme val="minor"/>
      </rPr>
      <t xml:space="preserve"> </t>
    </r>
    <r>
      <rPr>
        <sz val="10"/>
        <color theme="1"/>
        <rFont val="Calibri"/>
        <family val="2"/>
        <scheme val="minor"/>
      </rPr>
      <t>Cumpliméntese la siguiente tabla, seleccionando una opción del despegable:</t>
    </r>
  </si>
  <si>
    <r>
      <rPr>
        <b/>
        <sz val="12"/>
        <color rgb="FFFF0000"/>
        <rFont val="Calibri"/>
        <family val="2"/>
        <scheme val="minor"/>
      </rPr>
      <t>b.</t>
    </r>
    <r>
      <rPr>
        <b/>
        <sz val="10"/>
        <color rgb="FFFF0000"/>
        <rFont val="Calibri"/>
        <family val="2"/>
        <scheme val="minor"/>
      </rPr>
      <t xml:space="preserve"> </t>
    </r>
    <r>
      <rPr>
        <sz val="10"/>
        <color theme="1"/>
        <rFont val="Calibri"/>
        <family val="2"/>
        <scheme val="minor"/>
      </rPr>
      <t>Determinación de la CIRET (datos en euros):</t>
    </r>
  </si>
  <si>
    <r>
      <rPr>
        <b/>
        <sz val="12"/>
        <color rgb="FFFF0000"/>
        <rFont val="Calibri"/>
        <family val="2"/>
        <scheme val="minor"/>
      </rPr>
      <t>a.</t>
    </r>
    <r>
      <rPr>
        <sz val="10"/>
        <color theme="1"/>
        <rFont val="Calibri"/>
        <family val="2"/>
        <scheme val="minor"/>
      </rPr>
      <t xml:space="preserve"> Cálculo de la CIREF-TSI:</t>
    </r>
  </si>
  <si>
    <r>
      <rPr>
        <b/>
        <sz val="12"/>
        <color rgb="FFFF0000"/>
        <rFont val="Calibri"/>
        <family val="2"/>
        <scheme val="minor"/>
      </rPr>
      <t>b.</t>
    </r>
    <r>
      <rPr>
        <sz val="12"/>
        <color theme="1"/>
        <rFont val="Calibri"/>
        <family val="2"/>
        <scheme val="minor"/>
      </rPr>
      <t xml:space="preserve"> </t>
    </r>
    <r>
      <rPr>
        <sz val="10"/>
        <color theme="1"/>
        <rFont val="Calibri"/>
        <family val="2"/>
        <scheme val="minor"/>
      </rPr>
      <t>Determinación de la CIRET-TSI (datos en euros). Se utilizará el parámetro seleccionado para el cálculo de la CIREF-TSI:</t>
    </r>
  </si>
  <si>
    <t>Se tomarán los EEFF aportados en el ejercicio auditado.</t>
  </si>
  <si>
    <t>Se consideran más representativos los EEFF del ejercicio anterior.</t>
  </si>
  <si>
    <t xml:space="preserve">EEFF PRELIMINARES </t>
  </si>
  <si>
    <r>
      <t xml:space="preserve">CIREF s/ EEFF PRELIMINARES </t>
    </r>
    <r>
      <rPr>
        <b/>
        <sz val="8"/>
        <color theme="0"/>
        <rFont val="Calibri"/>
        <family val="2"/>
        <scheme val="minor"/>
      </rPr>
      <t>(euros)</t>
    </r>
  </si>
  <si>
    <t>FACTORES DE RIESGO</t>
  </si>
  <si>
    <r>
      <t xml:space="preserve">EEFF PRELIMINARES </t>
    </r>
    <r>
      <rPr>
        <b/>
        <sz val="8"/>
        <color theme="1"/>
        <rFont val="Calibri"/>
        <family val="2"/>
        <scheme val="minor"/>
      </rPr>
      <t>(euros)</t>
    </r>
  </si>
  <si>
    <r>
      <t xml:space="preserve">EEFF FORMULADOS </t>
    </r>
    <r>
      <rPr>
        <b/>
        <sz val="8"/>
        <color theme="1"/>
        <rFont val="Calibri"/>
        <family val="2"/>
        <scheme val="minor"/>
      </rPr>
      <t>(euros)</t>
    </r>
  </si>
  <si>
    <t>CIREF A EFECTOS DE PLANIFICACIÓN s/ EEFF PRELIMINARES (euros)</t>
  </si>
  <si>
    <t>CIREF-TSI s/EEFF PRELIMINARES (euros)</t>
  </si>
  <si>
    <t>CIRET s/ EEFF PRELIMINARES (euros)</t>
  </si>
  <si>
    <t>CIRET-TSI s/EEFF PRELIMINARES (euros)</t>
  </si>
  <si>
    <t>ICI s/ EEFF PRELIMINARES (euros)</t>
  </si>
  <si>
    <r>
      <t xml:space="preserve">CIREF-TSI s/ EEFF PRELIMINARES </t>
    </r>
    <r>
      <rPr>
        <b/>
        <sz val="8"/>
        <color theme="0"/>
        <rFont val="Calibri"/>
        <family val="2"/>
        <scheme val="minor"/>
      </rPr>
      <t>(euros)</t>
    </r>
  </si>
  <si>
    <r>
      <t xml:space="preserve">CIREF-TSI s/ EEFF FORMULADOS </t>
    </r>
    <r>
      <rPr>
        <b/>
        <sz val="8"/>
        <color theme="0"/>
        <rFont val="Calibri"/>
        <family val="2"/>
        <scheme val="minor"/>
      </rPr>
      <t>(euros)</t>
    </r>
  </si>
  <si>
    <t>Nota: la denominación de la partida seleccionada, a partir de los datos de la tabla anterior, debe incluirse de forma manual.</t>
  </si>
  <si>
    <r>
      <t>EEFF PRELIMINARES (</t>
    </r>
    <r>
      <rPr>
        <b/>
        <sz val="8"/>
        <color theme="1"/>
        <rFont val="Calibri"/>
        <family val="2"/>
        <scheme val="minor"/>
      </rPr>
      <t>euros</t>
    </r>
    <r>
      <rPr>
        <b/>
        <sz val="10"/>
        <color theme="1"/>
        <rFont val="Calibri"/>
        <family val="2"/>
        <scheme val="minor"/>
      </rPr>
      <t>)</t>
    </r>
  </si>
  <si>
    <r>
      <t>EEFF FORMULADOS (</t>
    </r>
    <r>
      <rPr>
        <b/>
        <sz val="8"/>
        <color theme="1"/>
        <rFont val="Calibri"/>
        <family val="2"/>
        <scheme val="minor"/>
      </rPr>
      <t>euros</t>
    </r>
    <r>
      <rPr>
        <b/>
        <sz val="10"/>
        <color theme="1"/>
        <rFont val="Calibri"/>
        <family val="2"/>
        <scheme val="minor"/>
      </rPr>
      <t>)</t>
    </r>
  </si>
  <si>
    <r>
      <t xml:space="preserve">CIREF-TSI </t>
    </r>
    <r>
      <rPr>
        <b/>
        <sz val="8"/>
        <color theme="1"/>
        <rFont val="Calibri"/>
        <family val="2"/>
        <scheme val="minor"/>
      </rPr>
      <t>(euros)</t>
    </r>
  </si>
  <si>
    <r>
      <t>CIRET-TSI (</t>
    </r>
    <r>
      <rPr>
        <b/>
        <sz val="8"/>
        <color theme="1"/>
        <rFont val="Calibri"/>
        <family val="2"/>
        <scheme val="minor"/>
      </rPr>
      <t>euros</t>
    </r>
    <r>
      <rPr>
        <b/>
        <sz val="9"/>
        <color theme="1"/>
        <rFont val="Calibri"/>
        <family val="2"/>
        <scheme val="minor"/>
      </rPr>
      <t>)</t>
    </r>
  </si>
  <si>
    <r>
      <t>CIRET-TSI S/ EEFF PRELIMINARES (</t>
    </r>
    <r>
      <rPr>
        <b/>
        <sz val="8"/>
        <color theme="1"/>
        <rFont val="Calibri"/>
        <family val="2"/>
        <scheme val="minor"/>
      </rPr>
      <t>euros</t>
    </r>
    <r>
      <rPr>
        <b/>
        <sz val="9"/>
        <color theme="1"/>
        <rFont val="Calibri"/>
        <family val="2"/>
        <scheme val="minor"/>
      </rPr>
      <t>)</t>
    </r>
  </si>
  <si>
    <r>
      <t xml:space="preserve">PORCENTAJE APLICABLE </t>
    </r>
    <r>
      <rPr>
        <b/>
        <sz val="8"/>
        <color theme="1"/>
        <rFont val="Calibri"/>
        <family val="2"/>
        <scheme val="minor"/>
      </rPr>
      <t>(%) (1)</t>
    </r>
  </si>
  <si>
    <t>CIREF (euros)</t>
  </si>
  <si>
    <t xml:space="preserve">   TOTAL PUNTUACIÓN</t>
  </si>
  <si>
    <t>CIRET (euros)</t>
  </si>
  <si>
    <t>CIRET s/EEFF PRELIMINARES (euros)</t>
  </si>
  <si>
    <t>Nota:</t>
  </si>
  <si>
    <t xml:space="preserve"> (1) El porcentaje aplicable será el que corresponda según el Curadro 5 de la NTIR.</t>
  </si>
  <si>
    <r>
      <t xml:space="preserve">   PORCENTAJE APLICABLE (%) (</t>
    </r>
    <r>
      <rPr>
        <b/>
        <sz val="8"/>
        <color theme="1"/>
        <rFont val="Calibri"/>
        <family val="2"/>
        <scheme val="minor"/>
      </rPr>
      <t>1</t>
    </r>
    <r>
      <rPr>
        <b/>
        <sz val="9"/>
        <color theme="1"/>
        <rFont val="Calibri"/>
        <family val="2"/>
        <scheme val="minor"/>
      </rPr>
      <t>)</t>
    </r>
  </si>
  <si>
    <t>Notas:</t>
  </si>
  <si>
    <r>
      <t>PORCENTAJE DE MINORACIÓN (%) (</t>
    </r>
    <r>
      <rPr>
        <b/>
        <sz val="8"/>
        <color theme="1"/>
        <rFont val="Calibri"/>
        <family val="2"/>
        <scheme val="minor"/>
      </rPr>
      <t>2</t>
    </r>
    <r>
      <rPr>
        <b/>
        <sz val="9"/>
        <color theme="1"/>
        <rFont val="Calibri"/>
        <family val="2"/>
        <scheme val="minor"/>
      </rPr>
      <t>)</t>
    </r>
  </si>
  <si>
    <t>ESTADOS FINANCIEROS DE EJERCICIOS ANTERIORES</t>
  </si>
  <si>
    <r>
      <rPr>
        <b/>
        <sz val="12"/>
        <color rgb="FFFF0000"/>
        <rFont val="Calibri"/>
        <family val="2"/>
        <scheme val="minor"/>
      </rPr>
      <t>a.2.</t>
    </r>
    <r>
      <rPr>
        <sz val="10"/>
        <color theme="1"/>
        <rFont val="Calibri"/>
        <family val="2"/>
        <scheme val="minor"/>
      </rPr>
      <t xml:space="preserve"> En caso de auditarse estados financieros preliminares, ¿el auditor considera que son representativos?</t>
    </r>
  </si>
  <si>
    <r>
      <rPr>
        <b/>
        <sz val="12"/>
        <color rgb="FFFF0000"/>
        <rFont val="Calibri"/>
        <family val="2"/>
        <scheme val="minor"/>
      </rPr>
      <t>a.3.</t>
    </r>
    <r>
      <rPr>
        <sz val="12"/>
        <color theme="1"/>
        <rFont val="Calibri"/>
        <family val="2"/>
        <scheme val="minor"/>
      </rPr>
      <t xml:space="preserve"> </t>
    </r>
    <r>
      <rPr>
        <sz val="10"/>
        <color theme="1"/>
        <rFont val="Calibri"/>
        <family val="2"/>
        <scheme val="minor"/>
      </rPr>
      <t>En caso de que se haya seleccionado "No" en el apartado anterior, seleccionar una de las siguientes opciones</t>
    </r>
  </si>
  <si>
    <r>
      <rPr>
        <b/>
        <sz val="12"/>
        <color rgb="FFFF0000"/>
        <rFont val="Calibri"/>
        <family val="2"/>
        <scheme val="minor"/>
      </rPr>
      <t>a.1.</t>
    </r>
    <r>
      <rPr>
        <sz val="10"/>
        <color theme="1"/>
        <rFont val="Calibri"/>
        <family val="2"/>
        <scheme val="minor"/>
      </rPr>
      <t xml:space="preserve"> ¿La auditoría se inicia en base a estados financieros preliminares?</t>
    </r>
  </si>
  <si>
    <t>INICIO DE AUDITORIA EN BASE A EE.FF. REPRESENTATIVOS</t>
  </si>
  <si>
    <t xml:space="preserve"> (1) El porcentaje aplicable será el que corresponda según el Cuadro 5 de la NTIR.</t>
  </si>
  <si>
    <t xml:space="preserve">         Nota: Valorar la reducción de la CIRET conforme al aprtado 4.4 de la NTIR. </t>
  </si>
  <si>
    <t xml:space="preserve">PORCENTAJE DE MINORACIÓN (%) </t>
  </si>
  <si>
    <t xml:space="preserve"> (2) Valorar la reducción de la CIRET-TSI conforme al apartado 4.4. de la NTIR.</t>
  </si>
  <si>
    <t xml:space="preserve">ICI s/ EEFF PRELIMINARES </t>
  </si>
  <si>
    <r>
      <t xml:space="preserve">CIREF s/ EEFF PRELIMINARES </t>
    </r>
    <r>
      <rPr>
        <b/>
        <sz val="8"/>
        <color theme="1"/>
        <rFont val="Calibri"/>
        <family val="2"/>
        <scheme val="minor"/>
      </rPr>
      <t>(euros)</t>
    </r>
  </si>
  <si>
    <r>
      <t xml:space="preserve">      </t>
    </r>
    <r>
      <rPr>
        <sz val="10"/>
        <color theme="1"/>
        <rFont val="Calibri"/>
        <family val="2"/>
        <scheme val="minor"/>
      </rPr>
      <t>Si en la pregunta a.2. del apartado "2. CÁLCULO CIREF" de la pestaña homónima se seleccionó la opción "</t>
    </r>
    <r>
      <rPr>
        <i/>
        <sz val="10"/>
        <color theme="1"/>
        <rFont val="Calibri"/>
        <family val="2"/>
        <scheme val="minor"/>
      </rPr>
      <t>se tomarán los EEFF aportados en el ejercicio auditado"; determinar</t>
    </r>
    <r>
      <rPr>
        <sz val="10"/>
        <color theme="1"/>
        <rFont val="Calibri"/>
        <family val="2"/>
        <scheme val="minor"/>
      </rPr>
      <t xml:space="preserve"> la referencia a aplicar, en su caso.</t>
    </r>
  </si>
  <si>
    <t>incorrecciones claramente insignificantes, el resultado de aplicar a la CIREF un porcentaje del 5%.</t>
  </si>
  <si>
    <t xml:space="preserve">   la plantilla calculará de forma automática los valores que alcancen la media (euros) y la desviación (%). El auditor, en base a su juicio </t>
  </si>
  <si>
    <t xml:space="preserve">   Una vez analizadas las distintas magnitudes, en base a su juicio profesional, el auditor seleccionará la que resulte más idónea para el</t>
  </si>
  <si>
    <t xml:space="preserve">   cálculo. La magnitud seleccionada deberá introducirse manualmente en el cuadro que figura en la celda D47, debiendo transcribirse</t>
  </si>
  <si>
    <t xml:space="preserve">   siguiendo la denominación fiel que figura en el cuadro 1 de la NTIR (Ejemplo: si la magnitud seleccionada es el total de gastos, deberá</t>
  </si>
  <si>
    <r>
      <t xml:space="preserve">   introducirse en D47 la expresión "GASTOS TOTALES"); </t>
    </r>
    <r>
      <rPr>
        <u/>
        <sz val="9"/>
        <color theme="1"/>
        <rFont val="Calibri"/>
        <family val="2"/>
        <scheme val="minor"/>
      </rPr>
      <t>salvo si es el activo, en cuyo caso deberá incluirse la expresión "ACTIVO TOTAL".</t>
    </r>
  </si>
  <si>
    <t xml:space="preserve">    dónde el "EJERCICIO N" es el ejercicio auditado, la plantilla calculará de forma automática la media (euros) y la desviación para dichas</t>
  </si>
  <si>
    <t xml:space="preserve">    magnitudes. En función de los resultados obtenidos, y en base a su juicio profesional, el auditor determinará la magnitud más idónea</t>
  </si>
  <si>
    <t xml:space="preserve">    para tomar como referencia para el cálculo. El resultado debe transcribirse en la celda E63, siguiendo la denominación fiel que figura</t>
  </si>
  <si>
    <r>
      <t xml:space="preserve">   b.4.</t>
    </r>
    <r>
      <rPr>
        <u/>
        <sz val="9"/>
        <color theme="1"/>
        <rFont val="Calibri"/>
        <family val="2"/>
        <scheme val="minor"/>
      </rPr>
      <t xml:space="preserve"> El auditor deberá cumplimentar este apartado solo si la entidad auditada es una "Entidad Pública Empresarial" o una "Mutua de </t>
    </r>
  </si>
  <si>
    <r>
      <t xml:space="preserve">   </t>
    </r>
    <r>
      <rPr>
        <u/>
        <sz val="9"/>
        <color theme="1"/>
        <rFont val="Calibri"/>
        <family val="2"/>
        <scheme val="minor"/>
      </rPr>
      <t xml:space="preserve"> Accidentes de Trabajo".</t>
    </r>
  </si>
  <si>
    <t xml:space="preserve">    A partir de las cifras de "ACTIVO TOTAL" y "PATRIMONIO NETO" de las cuentas anuales correspondientes a los 5 últimos ejercicios, </t>
  </si>
  <si>
    <r>
      <t xml:space="preserve">    en el cuadro 1 de la NTIR; a excepción del "TOTAL ACTIVO", debiendo incluirse la expresión "</t>
    </r>
    <r>
      <rPr>
        <u/>
        <sz val="9"/>
        <color theme="1"/>
        <rFont val="Calibri"/>
        <family val="2"/>
        <scheme val="minor"/>
      </rPr>
      <t>ACTIVO TOTAL</t>
    </r>
    <r>
      <rPr>
        <sz val="9"/>
        <color theme="1"/>
        <rFont val="Calibri"/>
        <family val="2"/>
        <scheme val="minor"/>
      </rPr>
      <t>".</t>
    </r>
  </si>
  <si>
    <t xml:space="preserve">       - Si la entidad no ha formulado sus cuentas anuales: deberan completarse las columnas C, E, y F; incluyendo en la primera de ellas</t>
  </si>
  <si>
    <t xml:space="preserve">         (columna C), las cifras de los estados financieros preliminares y; en las 2 restantes (columnas E y F), los datos relativos a las cuentas</t>
  </si>
  <si>
    <t xml:space="preserve">        anuales aprobadas o, en su caso, auditadas, de los 2 ejercicios anteriores.</t>
  </si>
  <si>
    <t xml:space="preserve">         (columna D), las cifras de los estados financieros formulados y; en las 2 restantes (columnas E y F), los datos relativos a las cuentas</t>
  </si>
  <si>
    <t xml:space="preserve">         anuales aprobadas o, en su caso, auditadas de los 2 ejercicios anteriores. </t>
  </si>
  <si>
    <t xml:space="preserve">     En base a los datos de las cuentas anuales incluidos en la tabla anterior y teniendo en cuenta los criterios para la clasificación de las</t>
  </si>
  <si>
    <t xml:space="preserve">     entidades en "grandes" o "medianas o pequeñas" previstos en el apartado 4.1. de la NTIR y recogidos de forma breve en la plantilla,</t>
  </si>
  <si>
    <t xml:space="preserve">     la opción correspondiente del menú desplegable de la celda C91.</t>
  </si>
  <si>
    <t xml:space="preserve">     el auditor deberá determinar el tamaño de la entidad auditada. El resultado se documentará en esta hoja de trabajo, seleccionando </t>
  </si>
  <si>
    <t xml:space="preserve">     entidad correspondiente incluida en este apartado (celda C91), se trasladan de forma directa a las celdas C96 y C97. En función de estas</t>
  </si>
  <si>
    <t xml:space="preserve">     variables y de los porcentajes a utilizar previstos en el cuadro 1 de la NTIR, la plantilla determinará de forma automática el porcentaje</t>
  </si>
  <si>
    <t xml:space="preserve">     que debe aplicarse a la magnitud de referencia para obtener la CIREF. Dicho porcentaje figurará en la celda C98.</t>
  </si>
  <si>
    <t xml:space="preserve">          en base a estados financieros preliminares.</t>
  </si>
  <si>
    <t xml:space="preserve">  a.1. El auditor deberá seleccionar la opción correspondiente del menú deplegable (celda D104), en función de si la auditoría se inicia </t>
  </si>
  <si>
    <t xml:space="preserve">  a.2. Este apartado solo deberá cumplimentarse en caso de que se auditen estados financieros preliminares. Seleccionar la opción que</t>
  </si>
  <si>
    <t xml:space="preserve">           corresponda a partir del menú desplegable (celda E106).</t>
  </si>
  <si>
    <t xml:space="preserve">  a.3. Si en el apartado a.2. anterior el auditor ha seleccionado la opción "No", deberá seleccionarse la opción del menú desplegable</t>
  </si>
  <si>
    <t xml:space="preserve">         (celda E108) que considere adecuada, en relación con los estados financieros preliminares que se tomarán para iniciar la auditoría.</t>
  </si>
  <si>
    <t xml:space="preserve"> </t>
  </si>
  <si>
    <t xml:space="preserve">          En cambio, si se hubiera seleccionado la opción "Sí", no deberá responder a esta pregunta.</t>
  </si>
  <si>
    <t xml:space="preserve">           A continuación, cualquiera que sea la respuesta seleccionada en el apartado a.2. anterior, deberá completarse la tabla siguiente.</t>
  </si>
  <si>
    <r>
      <rPr>
        <b/>
        <sz val="12"/>
        <color rgb="FFFF0000"/>
        <rFont val="Calibri"/>
        <family val="2"/>
        <scheme val="minor"/>
      </rPr>
      <t>a.4.</t>
    </r>
    <r>
      <rPr>
        <sz val="10"/>
        <color theme="1"/>
        <rFont val="Calibri"/>
        <family val="2"/>
        <scheme val="minor"/>
      </rPr>
      <t xml:space="preserve"> Complétese la tabla siguiente (datos en euros). </t>
    </r>
  </si>
  <si>
    <t xml:space="preserve">           En relación con la tabla a cumplimentar, téngase en cuenta que las cifras relativas al "ACTIVO TOTAL" ya se introdujeron en el </t>
  </si>
  <si>
    <t xml:space="preserve">           apartado c.1., por lo que la plantilla tomará dichos valores directamente. Los demás valores deberán incluirse de forma manual. </t>
  </si>
  <si>
    <t xml:space="preserve">           La columna "EEFF PRELIMINARES" se calculará de forma automática por la plantilla.  </t>
  </si>
  <si>
    <t xml:space="preserve">          la cifra correspondiente a la magnitud para los estados financieros preliminares, en su caso, o formulados; también se incluirá de</t>
  </si>
  <si>
    <r>
      <t xml:space="preserve">          manera directa por la propia plantilla.  </t>
    </r>
    <r>
      <rPr>
        <b/>
        <sz val="9"/>
        <color theme="1"/>
        <rFont val="Calibri"/>
        <family val="2"/>
        <scheme val="minor"/>
      </rPr>
      <t xml:space="preserve">En base a dichos datos, la plantilla calculará la CIREF según los estados financieros  </t>
    </r>
  </si>
  <si>
    <t>La información recogida en la pestaña se trasladará de forma directa a la pestaña "RESUMEN".</t>
  </si>
  <si>
    <t xml:space="preserve">    preliminares (celda C29).</t>
  </si>
  <si>
    <t xml:space="preserve">         - CIREF s/ EEFF PRELIMINARES: se corresponde con la celda F122 de la pestaña "CÁLCULO CIREF".</t>
  </si>
  <si>
    <t xml:space="preserve">         - CIREF s/ EEFF FORMULADOS: se corresponde con la celda G122 de la pestaña "CÁLCULO CIREF".</t>
  </si>
  <si>
    <t xml:space="preserve">         - FACTORES DE RIESGO:</t>
  </si>
  <si>
    <t xml:space="preserve">               - TOTAL PUNTUACIÓN: se corresponde con el resultado obtenido en el apartado "a" anterior de la presente pestaña (celda D16).</t>
  </si>
  <si>
    <t xml:space="preserve">               - PORCENTAJE APLICABLE (%): la plantilla determinará de forma automática el porcentaje aplicable a la CIREF para calcular la CIRET,</t>
  </si>
  <si>
    <t xml:space="preserve">   plantilla (celdaD16).</t>
  </si>
  <si>
    <r>
      <t xml:space="preserve">                 según la puntuación total obtenida para los factores de riesgo y base a lo establecido en el "</t>
    </r>
    <r>
      <rPr>
        <i/>
        <sz val="9"/>
        <color theme="1"/>
        <rFont val="Calibri"/>
        <family val="2"/>
        <scheme val="minor"/>
      </rPr>
      <t>cuadro 5. "Tabla orientativa para la</t>
    </r>
  </si>
  <si>
    <r>
      <t xml:space="preserve">           </t>
    </r>
    <r>
      <rPr>
        <i/>
        <sz val="9"/>
        <color theme="1"/>
        <rFont val="Calibri"/>
        <family val="2"/>
        <scheme val="minor"/>
      </rPr>
      <t xml:space="preserve">     determinación del porcentaje a aplicar sobre la CIREF y, en su caso, CIREF-TSI para calcular la CIRET o, en su caso, CIRET-TSI".</t>
    </r>
  </si>
  <si>
    <t xml:space="preserve">         - CIRET: las cifras correspondientes a los estados financieros preliminares (celda C28) y formulados (celda D28) se calculan directamente</t>
  </si>
  <si>
    <t xml:space="preserve">           a partir de la información anterior.</t>
  </si>
  <si>
    <t xml:space="preserve">        - PORCENTAJE DE MINORACIÓN (%): se cumplimenta de forma automática, en función del porcentaje fijado por el auditor en la </t>
  </si>
  <si>
    <t xml:space="preserve">          pregunta inmediatamente anterior a esta tabla (celda J20).</t>
  </si>
  <si>
    <t xml:space="preserve">        - CIRET S/EEFF PRELIMINARES: a partir de la información incluida en las celdas C28 y C29, la plantilla calculará dicha cifra.</t>
  </si>
  <si>
    <t xml:space="preserve">    La cumplimentación de la tabla de este apartado se realizará de forma directa por la propia plantilla a partir de los datos ya obtenidos, </t>
  </si>
  <si>
    <t xml:space="preserve">    a excepción del "PORCENTAJE DE MINORACIÓN" a aplicar a la CIRET, en su caso, para obtener la CIRET sobre los estados financieros</t>
  </si>
  <si>
    <t>b. En caso de que la auditoría se inicie con los estados financieros preliminares del ejercicio y no resulten representativos, el auditor deberá</t>
  </si>
  <si>
    <t xml:space="preserve">    determinar el porcentaje de minoración a aplicar a la CIREF para calcular la CIRET, según lo previsto en el apartado 4.4. de la NTIR. </t>
  </si>
  <si>
    <t xml:space="preserve">    Dicha cifra se incluirá de forma manual en la celda J20.</t>
  </si>
  <si>
    <r>
      <t xml:space="preserve">    </t>
    </r>
    <r>
      <rPr>
        <b/>
        <u/>
        <sz val="9"/>
        <color theme="1"/>
        <rFont val="Calibri"/>
        <family val="2"/>
        <scheme val="minor"/>
      </rPr>
      <t xml:space="preserve">C28 o C30, en su caso) y  sobre los estados financieros formulados (celda D28). </t>
    </r>
  </si>
  <si>
    <t xml:space="preserve">   auditor deberá completar la tabla de este apartado. </t>
  </si>
  <si>
    <t xml:space="preserve">a. Si, en aplicación del apartado 4.2. de la NTIR, el auditor considera necesario el cálculo de la CIREF-TSI para determinadas partidas, el </t>
  </si>
  <si>
    <t xml:space="preserve">   calcular la CIREF-TSI. Para ello, deberá incluir de forma manual la magnitud elegida (celda D34). Las restantes cifras de esta tabla se </t>
  </si>
  <si>
    <t xml:space="preserve">   determinan de forma automática.</t>
  </si>
  <si>
    <t xml:space="preserve"> b. Para la determinación de la CIRET-TSI, se tomará como magnitud de referencia la partida seleccionada en el apartado anterior, que</t>
  </si>
  <si>
    <t xml:space="preserve">     se incorpora directamente en la tabla de la fila 39.</t>
  </si>
  <si>
    <t xml:space="preserve">     La tabla siguiente de este apartado se retroalimenta de la información generada en pestañas anteriores, a excepción del "PORCENTAJE</t>
  </si>
  <si>
    <t xml:space="preserve">     DE MINORACIÓN (%)" a aplicar, en su caso, a la CIRET-TSI para calcular la CIRET-TSI sobre los estados financieros preliminares. Dicho</t>
  </si>
  <si>
    <t xml:space="preserve">     porcentaje se determinará por el auditor, en base al apartado 4.4. de la NTIR.</t>
  </si>
  <si>
    <t xml:space="preserve">        - CIREF s/ EEFF PRELIMINARES: se corresponde con la celda F122 de la pestaña "CÁLCULO CIREF".</t>
  </si>
  <si>
    <t xml:space="preserve">        - CIREF s/ EEFF FORMULADOS: se corresponde con la celda G122 de la pestaña "CÁLCULO CIREF".</t>
  </si>
  <si>
    <t xml:space="preserve">        - CIREF A EFECTOS DE INFORME: se corresponde con la celda G25 de la pestaña "CIREF INFORME".</t>
  </si>
  <si>
    <t>a. Para la determinación del porcentaje a plicar a la CIREF:</t>
  </si>
  <si>
    <t>a.1. A partir del menú desplegable, seleccionar la opción que corresponda en función de si el auditor considera que se requiere modificar el</t>
  </si>
  <si>
    <t xml:space="preserve">        porcentaje previsto en el apartado 34 de la NTIR.</t>
  </si>
  <si>
    <t>a.2. Si en el apartado a.1. anterior se ha seleccionado la opción "Sí", el auditor fijará el porcentaje a aplicar a la CIREF para obtener la ICI,</t>
  </si>
  <si>
    <t xml:space="preserve">        cumplimentando manualmente la D27.</t>
  </si>
  <si>
    <t xml:space="preserve">        Si en el apartado a.1. anterior se ha seleccionado la opción "No"; en aplicación del apartado 34 de la NTIR, la plantilla fijará el 5%</t>
  </si>
  <si>
    <t xml:space="preserve">        cumplimentándose automáticamente la celda D25.</t>
  </si>
  <si>
    <r>
      <rPr>
        <b/>
        <sz val="9"/>
        <color theme="1"/>
        <rFont val="Calibri"/>
        <family val="2"/>
        <scheme val="minor"/>
      </rPr>
      <t xml:space="preserve">  </t>
    </r>
    <r>
      <rPr>
        <b/>
        <u/>
        <sz val="9"/>
        <color theme="1"/>
        <rFont val="Calibri"/>
        <family val="2"/>
        <scheme val="minor"/>
      </rPr>
      <t>En base a lo anterior, la plantilla calculará el importe de las ICIs según los estados financieros preliminares (celda C32), los estados</t>
    </r>
  </si>
  <si>
    <r>
      <t xml:space="preserve"> </t>
    </r>
    <r>
      <rPr>
        <b/>
        <u/>
        <sz val="9"/>
        <color theme="1"/>
        <rFont val="Calibri"/>
        <family val="2"/>
        <scheme val="minor"/>
      </rPr>
      <t xml:space="preserve"> financieros formulados (celda C33) y las ICIs a efectos de informe (celda C34). </t>
    </r>
  </si>
  <si>
    <r>
      <t xml:space="preserve">  </t>
    </r>
    <r>
      <rPr>
        <i/>
        <sz val="9"/>
        <color theme="1"/>
        <rFont val="Calibri"/>
        <family val="2"/>
        <scheme val="minor"/>
      </rPr>
      <t>y reclasificaciones"</t>
    </r>
    <r>
      <rPr>
        <sz val="9"/>
        <color theme="1"/>
        <rFont val="Calibri"/>
        <family val="2"/>
        <scheme val="minor"/>
      </rPr>
      <t>, el auditor debe calcular la cifra de importancia relativa para estados financieros en su conjunto (CIREF y CIREF-TSI, en</t>
    </r>
  </si>
  <si>
    <t xml:space="preserve"> su caso) a efectos de informe. Para ello, situados en la pestaña "CIREF INFORME":</t>
  </si>
  <si>
    <r>
      <t xml:space="preserve">   </t>
    </r>
    <r>
      <rPr>
        <b/>
        <u/>
        <sz val="9"/>
        <color theme="1"/>
        <rFont val="Calibri"/>
        <family val="2"/>
        <scheme val="minor"/>
      </rPr>
      <t>El importe de la CIREF a efectos de informe se calculará de forma directa por la plantilla (celda G25)</t>
    </r>
    <r>
      <rPr>
        <sz val="9"/>
        <color theme="1"/>
        <rFont val="Calibri"/>
        <family val="2"/>
        <scheme val="minor"/>
      </rPr>
      <t>.</t>
    </r>
  </si>
  <si>
    <r>
      <t xml:space="preserve">   </t>
    </r>
    <r>
      <rPr>
        <b/>
        <u/>
        <sz val="9"/>
        <color theme="1"/>
        <rFont val="Calibri"/>
        <family val="2"/>
        <scheme val="minor"/>
      </rPr>
      <t>El importe de la CIREF-TSI a efectos de informe se calculará de forma directamente para  (celda G33).</t>
    </r>
  </si>
  <si>
    <t xml:space="preserve"> Los importes anteriores se trasladarán de forma directa a la pestaña "RESUMEN".</t>
  </si>
  <si>
    <t xml:space="preserve">    Los importes anteriores se trasladarán de forma directa a la pestaña "RESUMEN".</t>
  </si>
  <si>
    <t>Adicionalmente, la plantilla incluye las siguientes pestañas:</t>
  </si>
  <si>
    <t xml:space="preserve">   - "ANÁLISIS REPRESENTATIVIDAD", para la documentación del estudio relativo a la idoneidad de la magnitud tomada como referencia.</t>
  </si>
  <si>
    <t xml:space="preserve">   - "OBSERVACIONES N" para la documentación de cuánta información sea necesaria en relación con los cálculos a que se refiere este fichero.</t>
  </si>
  <si>
    <t>OBLIGACIONES RECONOCIDAS</t>
  </si>
  <si>
    <t xml:space="preserve"> a.4. La magnitud de referencia seleccionada y el porcentaje aplicable se trasladarán de forma automática a la tabla (fila 123). Asimismo,</t>
  </si>
  <si>
    <t xml:space="preserve">          preliminares (celda F123) o formulados (celda G123).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</si>
</sst>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0"/>
      <name val="Calibri"/>
      <family val="2"/>
      <scheme val="minor"/>
    </font>
    <font>
      <sz val="11"/>
      <color rgb="FFFF0000"/>
      <name val="Calibri"/>
      <family val="2"/>
      <scheme val="minor"/>
    </font>
    <font>
      <b/>
      <sz val="10"/>
      <color theme="0"/>
      <name val="Calibri"/>
      <family val="2"/>
      <scheme val="minor"/>
    </font>
    <font>
      <sz val="10"/>
      <color rgb="FFFF0000"/>
      <name val="Calibri"/>
      <family val="2"/>
      <scheme val="minor"/>
    </font>
    <font>
      <sz val="9"/>
      <color theme="1"/>
      <name val="Calibri"/>
      <family val="2"/>
      <scheme val="minor"/>
    </font>
    <font>
      <i/>
      <sz val="9"/>
      <color theme="1"/>
      <name val="Calibri"/>
      <family val="2"/>
      <scheme val="minor"/>
    </font>
    <font>
      <u/>
      <sz val="10"/>
      <color theme="1"/>
      <name val="Calibri"/>
      <family val="2"/>
      <scheme val="minor"/>
    </font>
    <font>
      <b/>
      <sz val="9"/>
      <color theme="1"/>
      <name val="Calibri"/>
      <family val="2"/>
      <scheme val="minor"/>
    </font>
    <font>
      <b/>
      <sz val="10"/>
      <color rgb="FFFF0000"/>
      <name val="Calibri"/>
      <family val="2"/>
      <scheme val="minor"/>
    </font>
    <font>
      <i/>
      <sz val="10"/>
      <color theme="1"/>
      <name val="Calibri"/>
      <family val="2"/>
      <scheme val="minor"/>
    </font>
    <font>
      <sz val="10"/>
      <color theme="1"/>
      <name val="Calibri"/>
      <family val="2"/>
    </font>
    <font>
      <b/>
      <sz val="10"/>
      <color theme="8" tint="-0.249977111117893"/>
      <name val="Calibri"/>
      <family val="2"/>
      <scheme val="minor"/>
    </font>
    <font>
      <b/>
      <sz val="9"/>
      <color rgb="FFFF0000"/>
      <name val="Calibri"/>
      <family val="2"/>
      <scheme val="minor"/>
    </font>
    <font>
      <i/>
      <u/>
      <sz val="10"/>
      <color theme="1"/>
      <name val="Calibri"/>
      <family val="2"/>
      <scheme val="minor"/>
    </font>
    <font>
      <sz val="8"/>
      <color theme="1"/>
      <name val="Calibri"/>
      <family val="2"/>
      <scheme val="minor"/>
    </font>
    <font>
      <sz val="10"/>
      <color theme="0"/>
      <name val="Calibri"/>
      <family val="2"/>
      <scheme val="minor"/>
    </font>
    <font>
      <sz val="10"/>
      <name val="Calibri"/>
      <family val="2"/>
      <scheme val="minor"/>
    </font>
    <font>
      <sz val="9"/>
      <name val="Calibri"/>
      <family val="2"/>
      <scheme val="minor"/>
    </font>
    <font>
      <b/>
      <sz val="8"/>
      <color theme="0"/>
      <name val="Calibri"/>
      <family val="2"/>
      <scheme val="minor"/>
    </font>
    <font>
      <sz val="9"/>
      <color rgb="FFFF0000"/>
      <name val="Calibri"/>
      <family val="2"/>
      <scheme val="minor"/>
    </font>
    <font>
      <b/>
      <sz val="9"/>
      <color theme="0"/>
      <name val="Calibri"/>
      <family val="2"/>
      <scheme val="minor"/>
    </font>
    <font>
      <u/>
      <sz val="10"/>
      <color rgb="FFFF0000"/>
      <name val="Calibri"/>
      <family val="2"/>
      <scheme val="minor"/>
    </font>
    <font>
      <b/>
      <i/>
      <sz val="9"/>
      <color rgb="FFFF0000"/>
      <name val="Calibri"/>
      <family val="2"/>
      <scheme val="minor"/>
    </font>
    <font>
      <b/>
      <u/>
      <sz val="14"/>
      <color theme="1"/>
      <name val="Calibri"/>
      <family val="2"/>
      <scheme val="minor"/>
    </font>
    <font>
      <b/>
      <u/>
      <sz val="9"/>
      <color theme="1"/>
      <name val="Calibri"/>
      <family val="2"/>
      <scheme val="minor"/>
    </font>
    <font>
      <u/>
      <sz val="9"/>
      <color theme="1"/>
      <name val="Calibri"/>
      <family val="2"/>
      <scheme val="minor"/>
    </font>
    <font>
      <b/>
      <i/>
      <sz val="8"/>
      <color theme="4" tint="-0.499984740745262"/>
      <name val="Calibri"/>
      <family val="2"/>
      <scheme val="minor"/>
    </font>
    <font>
      <b/>
      <sz val="8"/>
      <color theme="1"/>
      <name val="Calibri"/>
      <family val="2"/>
      <scheme val="minor"/>
    </font>
    <font>
      <b/>
      <i/>
      <sz val="8"/>
      <color theme="0"/>
      <name val="Calibri"/>
      <family val="2"/>
      <scheme val="minor"/>
    </font>
    <font>
      <b/>
      <i/>
      <u/>
      <sz val="12"/>
      <color rgb="FFFF0000"/>
      <name val="Calibri"/>
      <family val="2"/>
      <scheme val="minor"/>
    </font>
    <font>
      <b/>
      <u/>
      <sz val="12"/>
      <color rgb="FFFF0000"/>
      <name val="Calibri"/>
      <family val="2"/>
      <scheme val="minor"/>
    </font>
    <font>
      <u/>
      <sz val="11"/>
      <color theme="10"/>
      <name val="Calibri"/>
      <family val="2"/>
      <scheme val="minor"/>
    </font>
    <font>
      <i/>
      <u/>
      <sz val="9"/>
      <color rgb="FFFF0000"/>
      <name val="Calibri"/>
      <family val="2"/>
      <scheme val="minor"/>
    </font>
    <font>
      <i/>
      <sz val="9"/>
      <color rgb="FFFF0000"/>
      <name val="Calibri"/>
      <family val="2"/>
      <scheme val="minor"/>
    </font>
    <font>
      <b/>
      <sz val="8"/>
      <color theme="3"/>
      <name val="Calibri"/>
      <family val="2"/>
      <scheme val="minor"/>
    </font>
    <font>
      <sz val="8"/>
      <color theme="3"/>
      <name val="Calibri"/>
      <family val="2"/>
      <scheme val="minor"/>
    </font>
    <font>
      <b/>
      <u/>
      <sz val="8"/>
      <color theme="1"/>
      <name val="Calibri"/>
      <family val="2"/>
      <scheme val="minor"/>
    </font>
    <font>
      <b/>
      <sz val="8"/>
      <color theme="8" tint="-0.249977111117893"/>
      <name val="Calibri"/>
      <family val="2"/>
      <scheme val="minor"/>
    </font>
    <font>
      <b/>
      <i/>
      <sz val="8"/>
      <color theme="9" tint="0.59999389629810485"/>
      <name val="Calibri"/>
      <family val="2"/>
      <scheme val="minor"/>
    </font>
    <font>
      <b/>
      <sz val="10"/>
      <color theme="7" tint="0.79998168889431442"/>
      <name val="Calibri"/>
      <family val="2"/>
      <scheme val="minor"/>
    </font>
    <font>
      <sz val="11"/>
      <name val="Calibri"/>
      <family val="2"/>
      <scheme val="minor"/>
    </font>
    <font>
      <b/>
      <sz val="8"/>
      <color rgb="FF00B050"/>
      <name val="Calibri"/>
      <family val="2"/>
      <scheme val="minor"/>
    </font>
    <font>
      <sz val="8"/>
      <name val="Calibri"/>
      <family val="2"/>
      <scheme val="minor"/>
    </font>
    <font>
      <sz val="9"/>
      <color theme="0"/>
      <name val="Calibri"/>
      <family val="2"/>
      <scheme val="minor"/>
    </font>
    <font>
      <b/>
      <sz val="9"/>
      <color theme="7" tint="0.79998168889431442"/>
      <name val="Calibri"/>
      <family val="2"/>
      <scheme val="minor"/>
    </font>
    <font>
      <b/>
      <sz val="12"/>
      <color rgb="FFFF0000"/>
      <name val="Calibri"/>
      <family val="2"/>
      <scheme val="minor"/>
    </font>
    <font>
      <u/>
      <sz val="10"/>
      <name val="Calibri"/>
      <family val="2"/>
      <scheme val="minor"/>
    </font>
    <font>
      <i/>
      <sz val="10"/>
      <color theme="0"/>
      <name val="Calibri"/>
      <family val="2"/>
      <scheme val="minor"/>
    </font>
    <font>
      <i/>
      <sz val="8"/>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2"/>
      <color theme="1"/>
      <name val="Calibri"/>
      <family val="2"/>
      <scheme val="minor"/>
    </font>
    <font>
      <b/>
      <u/>
      <sz val="10"/>
      <color theme="0"/>
      <name val="Calibri"/>
      <family val="2"/>
      <scheme val="minor"/>
    </font>
    <font>
      <sz val="8"/>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2"/>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bottom style="medium">
        <color indexed="64"/>
      </bottom>
      <diagonal/>
    </border>
    <border>
      <left style="hair">
        <color indexed="64"/>
      </left>
      <right style="hair">
        <color indexed="64"/>
      </right>
      <top style="dotted">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theme="0"/>
      </top>
      <bottom/>
      <diagonal/>
    </border>
    <border>
      <left/>
      <right/>
      <top style="thin">
        <color theme="0"/>
      </top>
      <bottom style="thin">
        <color theme="0"/>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s>
  <cellStyleXfs count="2">
    <xf numFmtId="0" fontId="0" fillId="0" borderId="0"/>
    <xf numFmtId="0" fontId="35" fillId="0" borderId="0" applyNumberFormat="0" applyFill="0" applyBorder="0" applyAlignment="0" applyProtection="0"/>
  </cellStyleXfs>
  <cellXfs count="527">
    <xf numFmtId="0" fontId="0" fillId="0" borderId="0" xfId="0"/>
    <xf numFmtId="0" fontId="0" fillId="2" borderId="0" xfId="0" applyFill="1"/>
    <xf numFmtId="0" fontId="1" fillId="2" borderId="0" xfId="0" applyFont="1" applyFill="1" applyAlignment="1">
      <alignment vertical="center"/>
    </xf>
    <xf numFmtId="0" fontId="8" fillId="2" borderId="0" xfId="0" applyFont="1" applyFill="1"/>
    <xf numFmtId="0" fontId="9" fillId="2" borderId="0" xfId="0" applyFont="1" applyFill="1" applyAlignment="1">
      <alignment vertical="center"/>
    </xf>
    <xf numFmtId="0" fontId="11" fillId="2" borderId="0" xfId="0" applyFont="1" applyFill="1"/>
    <xf numFmtId="0" fontId="16" fillId="2" borderId="0" xfId="0" applyFont="1" applyFill="1"/>
    <xf numFmtId="0" fontId="2" fillId="5" borderId="1" xfId="0" applyFont="1" applyFill="1" applyBorder="1" applyAlignment="1">
      <alignment horizontal="center" vertical="center" wrapText="1"/>
    </xf>
    <xf numFmtId="0" fontId="3"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center"/>
    </xf>
    <xf numFmtId="0" fontId="0" fillId="2" borderId="19" xfId="0" applyFill="1" applyBorder="1" applyAlignment="1">
      <alignment vertical="center"/>
    </xf>
    <xf numFmtId="49" fontId="18" fillId="2" borderId="0" xfId="0" applyNumberFormat="1" applyFont="1" applyFill="1" applyAlignment="1">
      <alignment horizontal="right" vertical="center"/>
    </xf>
    <xf numFmtId="0" fontId="8" fillId="2" borderId="75" xfId="0" applyFont="1" applyFill="1" applyBorder="1" applyAlignment="1">
      <alignment vertical="center"/>
    </xf>
    <xf numFmtId="0" fontId="23" fillId="2" borderId="0" xfId="0" applyFont="1" applyFill="1"/>
    <xf numFmtId="0" fontId="11" fillId="5" borderId="78" xfId="0" applyFont="1" applyFill="1" applyBorder="1" applyAlignment="1">
      <alignment horizontal="center" vertical="center" wrapText="1"/>
    </xf>
    <xf numFmtId="0" fontId="11" fillId="5" borderId="79"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1" fillId="5" borderId="83" xfId="0" applyFont="1" applyFill="1" applyBorder="1" applyAlignment="1">
      <alignment horizontal="center" vertical="center" wrapText="1"/>
    </xf>
    <xf numFmtId="0" fontId="3"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1" fillId="2" borderId="0" xfId="0" applyFont="1" applyFill="1" applyAlignment="1" applyProtection="1">
      <alignment vertical="center"/>
      <protection hidden="1"/>
    </xf>
    <xf numFmtId="0" fontId="1" fillId="8" borderId="35" xfId="0" applyFont="1" applyFill="1" applyBorder="1" applyAlignment="1" applyProtection="1">
      <alignment vertical="center"/>
      <protection hidden="1"/>
    </xf>
    <xf numFmtId="0" fontId="0" fillId="8" borderId="30" xfId="0" applyFill="1" applyBorder="1" applyAlignment="1" applyProtection="1">
      <alignment vertical="center"/>
      <protection hidden="1"/>
    </xf>
    <xf numFmtId="0" fontId="0" fillId="8" borderId="36" xfId="0" applyFill="1" applyBorder="1" applyAlignment="1" applyProtection="1">
      <alignment vertical="center"/>
      <protection hidden="1"/>
    </xf>
    <xf numFmtId="0" fontId="1" fillId="8" borderId="37" xfId="0" applyFont="1" applyFill="1" applyBorder="1" applyAlignment="1" applyProtection="1">
      <alignment vertical="center"/>
      <protection hidden="1"/>
    </xf>
    <xf numFmtId="0" fontId="1" fillId="8" borderId="0" xfId="0" applyFont="1" applyFill="1" applyAlignment="1" applyProtection="1">
      <alignment vertical="center"/>
      <protection hidden="1"/>
    </xf>
    <xf numFmtId="0" fontId="1" fillId="8" borderId="19" xfId="0" applyFont="1" applyFill="1" applyBorder="1" applyAlignment="1" applyProtection="1">
      <alignment vertical="center"/>
      <protection hidden="1"/>
    </xf>
    <xf numFmtId="0" fontId="0" fillId="8" borderId="37" xfId="0" applyFill="1" applyBorder="1" applyAlignment="1" applyProtection="1">
      <alignment vertical="center"/>
      <protection hidden="1"/>
    </xf>
    <xf numFmtId="0" fontId="0" fillId="8" borderId="0" xfId="0" applyFill="1" applyAlignment="1" applyProtection="1">
      <alignment vertical="center"/>
      <protection hidden="1"/>
    </xf>
    <xf numFmtId="0" fontId="0" fillId="8" borderId="19" xfId="0" applyFill="1" applyBorder="1" applyAlignment="1" applyProtection="1">
      <alignment vertical="center"/>
      <protection hidden="1"/>
    </xf>
    <xf numFmtId="0" fontId="3" fillId="8" borderId="37" xfId="0" applyFont="1" applyFill="1" applyBorder="1" applyAlignment="1" applyProtection="1">
      <alignment vertical="center"/>
      <protection hidden="1"/>
    </xf>
    <xf numFmtId="0" fontId="1" fillId="8" borderId="38" xfId="0" applyFont="1" applyFill="1" applyBorder="1" applyAlignment="1" applyProtection="1">
      <alignment vertical="center"/>
      <protection hidden="1"/>
    </xf>
    <xf numFmtId="0" fontId="0" fillId="8" borderId="2" xfId="0" applyFill="1" applyBorder="1" applyAlignment="1" applyProtection="1">
      <alignment vertical="center"/>
      <protection hidden="1"/>
    </xf>
    <xf numFmtId="0" fontId="0" fillId="8" borderId="27" xfId="0" applyFill="1" applyBorder="1" applyAlignment="1" applyProtection="1">
      <alignment vertical="center"/>
      <protection hidden="1"/>
    </xf>
    <xf numFmtId="0" fontId="8" fillId="2" borderId="42" xfId="0" applyFont="1" applyFill="1" applyBorder="1" applyAlignment="1" applyProtection="1">
      <alignment horizontal="left" vertical="center" wrapText="1"/>
      <protection hidden="1"/>
    </xf>
    <xf numFmtId="0" fontId="21" fillId="2" borderId="12" xfId="0" applyFont="1" applyFill="1" applyBorder="1" applyAlignment="1" applyProtection="1">
      <alignment horizontal="right" vertical="center" wrapText="1"/>
      <protection hidden="1"/>
    </xf>
    <xf numFmtId="0" fontId="8" fillId="2" borderId="44" xfId="0" applyFont="1" applyFill="1" applyBorder="1" applyAlignment="1" applyProtection="1">
      <alignment horizontal="left" vertical="center" wrapText="1"/>
      <protection hidden="1"/>
    </xf>
    <xf numFmtId="0" fontId="21" fillId="2" borderId="13" xfId="0" applyFont="1" applyFill="1" applyBorder="1" applyAlignment="1" applyProtection="1">
      <alignment horizontal="right" vertical="center" wrapText="1"/>
      <protection hidden="1"/>
    </xf>
    <xf numFmtId="0" fontId="21" fillId="2" borderId="31" xfId="0" applyFont="1" applyFill="1" applyBorder="1" applyAlignment="1" applyProtection="1">
      <alignment horizontal="right" vertical="center" wrapText="1"/>
      <protection hidden="1"/>
    </xf>
    <xf numFmtId="0" fontId="11" fillId="5" borderId="17" xfId="0" applyFont="1" applyFill="1" applyBorder="1" applyAlignment="1" applyProtection="1">
      <alignment horizontal="left" vertical="center" wrapText="1"/>
      <protection hidden="1"/>
    </xf>
    <xf numFmtId="0" fontId="11" fillId="5" borderId="45" xfId="0" applyFont="1" applyFill="1" applyBorder="1" applyAlignment="1" applyProtection="1">
      <alignment vertical="center"/>
      <protection hidden="1"/>
    </xf>
    <xf numFmtId="1" fontId="11" fillId="5" borderId="18" xfId="0" applyNumberFormat="1" applyFont="1" applyFill="1" applyBorder="1" applyAlignment="1" applyProtection="1">
      <alignment vertical="center"/>
      <protection hidden="1"/>
    </xf>
    <xf numFmtId="0" fontId="2" fillId="5" borderId="1" xfId="0" applyFont="1" applyFill="1" applyBorder="1" applyAlignment="1" applyProtection="1">
      <alignment horizontal="center" vertical="center"/>
      <protection hidden="1"/>
    </xf>
    <xf numFmtId="0" fontId="8" fillId="2" borderId="12" xfId="0" applyFont="1" applyFill="1" applyBorder="1" applyAlignment="1" applyProtection="1">
      <alignment horizontal="right" vertical="center" wrapText="1"/>
      <protection hidden="1"/>
    </xf>
    <xf numFmtId="0" fontId="8" fillId="2" borderId="13" xfId="0" applyFont="1" applyFill="1" applyBorder="1" applyAlignment="1" applyProtection="1">
      <alignment horizontal="right" vertical="center" wrapText="1"/>
      <protection hidden="1"/>
    </xf>
    <xf numFmtId="0" fontId="8" fillId="2" borderId="28" xfId="0" applyFont="1" applyFill="1" applyBorder="1" applyAlignment="1" applyProtection="1">
      <alignment horizontal="left" vertical="center" wrapText="1"/>
      <protection hidden="1"/>
    </xf>
    <xf numFmtId="0" fontId="8" fillId="2" borderId="14" xfId="0" applyFont="1" applyFill="1" applyBorder="1" applyAlignment="1" applyProtection="1">
      <alignment horizontal="right" vertical="center" wrapText="1"/>
      <protection hidden="1"/>
    </xf>
    <xf numFmtId="0" fontId="8" fillId="2" borderId="1" xfId="0" applyFont="1" applyFill="1" applyBorder="1" applyAlignment="1" applyProtection="1">
      <alignment horizontal="center" vertical="center" wrapText="1"/>
      <protection hidden="1"/>
    </xf>
    <xf numFmtId="0" fontId="11" fillId="4" borderId="18" xfId="0" applyFont="1" applyFill="1" applyBorder="1" applyAlignment="1" applyProtection="1">
      <alignment horizontal="center" vertical="center"/>
      <protection hidden="1"/>
    </xf>
    <xf numFmtId="0" fontId="0" fillId="2" borderId="0" xfId="0" applyFill="1" applyAlignment="1" applyProtection="1">
      <alignment vertical="center"/>
      <protection locked="0" hidden="1"/>
    </xf>
    <xf numFmtId="0" fontId="1" fillId="2" borderId="0" xfId="0" applyFont="1" applyFill="1" applyAlignment="1" applyProtection="1">
      <alignment vertical="center"/>
      <protection locked="0" hidden="1"/>
    </xf>
    <xf numFmtId="0" fontId="11" fillId="5" borderId="1" xfId="0" applyFont="1" applyFill="1" applyBorder="1" applyAlignment="1" applyProtection="1">
      <alignment horizontal="center" vertical="center"/>
      <protection locked="0" hidden="1"/>
    </xf>
    <xf numFmtId="0" fontId="8" fillId="2" borderId="42" xfId="0" applyFont="1" applyFill="1" applyBorder="1" applyAlignment="1" applyProtection="1">
      <alignment horizontal="left" vertical="center" wrapText="1"/>
      <protection locked="0" hidden="1"/>
    </xf>
    <xf numFmtId="0" fontId="8" fillId="2" borderId="43" xfId="0" applyFont="1" applyFill="1" applyBorder="1" applyAlignment="1" applyProtection="1">
      <alignment vertical="center"/>
      <protection locked="0" hidden="1"/>
    </xf>
    <xf numFmtId="0" fontId="8" fillId="2" borderId="44" xfId="0" applyFont="1" applyFill="1" applyBorder="1" applyAlignment="1" applyProtection="1">
      <alignment horizontal="left" vertical="center" wrapText="1"/>
      <protection locked="0" hidden="1"/>
    </xf>
    <xf numFmtId="0" fontId="8" fillId="2" borderId="41" xfId="0" applyFont="1" applyFill="1" applyBorder="1" applyAlignment="1" applyProtection="1">
      <alignment vertical="center"/>
      <protection locked="0" hidden="1"/>
    </xf>
    <xf numFmtId="49" fontId="0" fillId="2" borderId="0" xfId="0" applyNumberFormat="1" applyFill="1" applyAlignment="1" applyProtection="1">
      <alignment vertical="center"/>
      <protection locked="0" hidden="1"/>
    </xf>
    <xf numFmtId="1" fontId="0" fillId="2" borderId="0" xfId="0" applyNumberFormat="1" applyFill="1" applyAlignment="1" applyProtection="1">
      <alignment vertical="center"/>
      <protection locked="0" hidden="1"/>
    </xf>
    <xf numFmtId="0" fontId="2" fillId="5" borderId="1" xfId="0" applyFont="1" applyFill="1" applyBorder="1" applyAlignment="1" applyProtection="1">
      <alignment horizontal="center" vertical="center"/>
      <protection locked="0" hidden="1"/>
    </xf>
    <xf numFmtId="0" fontId="8" fillId="2" borderId="28" xfId="0" applyFont="1" applyFill="1" applyBorder="1" applyAlignment="1" applyProtection="1">
      <alignment horizontal="left" vertical="center" wrapText="1"/>
      <protection locked="0" hidden="1"/>
    </xf>
    <xf numFmtId="0" fontId="2" fillId="5" borderId="17" xfId="0" applyFont="1" applyFill="1" applyBorder="1" applyAlignment="1" applyProtection="1">
      <alignment horizontal="left" vertical="center" wrapText="1"/>
      <protection locked="0" hidden="1"/>
    </xf>
    <xf numFmtId="0" fontId="18" fillId="2" borderId="0" xfId="0" applyFont="1" applyFill="1" applyAlignment="1" applyProtection="1">
      <alignment vertical="center"/>
      <protection locked="0" hidden="1"/>
    </xf>
    <xf numFmtId="0" fontId="9" fillId="2" borderId="0" xfId="0" applyFont="1" applyFill="1" applyAlignment="1" applyProtection="1">
      <alignment vertical="center"/>
      <protection locked="0" hidden="1"/>
    </xf>
    <xf numFmtId="0" fontId="2" fillId="5" borderId="10" xfId="0" applyFont="1" applyFill="1" applyBorder="1" applyAlignment="1" applyProtection="1">
      <alignment horizontal="center" vertical="center"/>
      <protection locked="0" hidden="1"/>
    </xf>
    <xf numFmtId="0" fontId="6" fillId="7" borderId="10" xfId="0" applyFont="1" applyFill="1" applyBorder="1" applyAlignment="1" applyProtection="1">
      <alignment horizontal="center" vertical="center"/>
      <protection locked="0" hidden="1"/>
    </xf>
    <xf numFmtId="0" fontId="8" fillId="2" borderId="0" xfId="0" applyFont="1" applyFill="1" applyAlignment="1" applyProtection="1">
      <alignment vertical="center"/>
      <protection hidden="1"/>
    </xf>
    <xf numFmtId="0" fontId="8" fillId="2" borderId="1" xfId="0" applyFont="1" applyFill="1" applyBorder="1" applyAlignment="1" applyProtection="1">
      <alignment vertical="center" wrapText="1"/>
      <protection hidden="1"/>
    </xf>
    <xf numFmtId="0" fontId="11" fillId="2" borderId="1" xfId="0" applyFont="1" applyFill="1" applyBorder="1" applyAlignment="1" applyProtection="1">
      <alignment vertical="center" wrapText="1"/>
      <protection hidden="1"/>
    </xf>
    <xf numFmtId="0" fontId="1" fillId="2" borderId="1" xfId="0" applyFont="1" applyFill="1" applyBorder="1" applyAlignment="1" applyProtection="1">
      <alignment vertical="center"/>
      <protection hidden="1"/>
    </xf>
    <xf numFmtId="4" fontId="15" fillId="2" borderId="1" xfId="0" applyNumberFormat="1" applyFont="1" applyFill="1" applyBorder="1" applyAlignment="1" applyProtection="1">
      <alignment vertical="center"/>
      <protection hidden="1"/>
    </xf>
    <xf numFmtId="10" fontId="15" fillId="2" borderId="18" xfId="0" applyNumberFormat="1" applyFont="1" applyFill="1" applyBorder="1" applyAlignment="1" applyProtection="1">
      <alignment vertical="center"/>
      <protection hidden="1"/>
    </xf>
    <xf numFmtId="4" fontId="15" fillId="2" borderId="12" xfId="0" applyNumberFormat="1" applyFont="1" applyFill="1" applyBorder="1" applyAlignment="1" applyProtection="1">
      <alignment vertical="center"/>
      <protection hidden="1"/>
    </xf>
    <xf numFmtId="10" fontId="15" fillId="2" borderId="12" xfId="0" applyNumberFormat="1" applyFont="1" applyFill="1" applyBorder="1" applyAlignment="1" applyProtection="1">
      <alignment vertical="center"/>
      <protection hidden="1"/>
    </xf>
    <xf numFmtId="4" fontId="15" fillId="2" borderId="13" xfId="0" applyNumberFormat="1" applyFont="1" applyFill="1" applyBorder="1" applyAlignment="1" applyProtection="1">
      <alignment vertical="center"/>
      <protection hidden="1"/>
    </xf>
    <xf numFmtId="10" fontId="15" fillId="2" borderId="13" xfId="0" applyNumberFormat="1" applyFont="1" applyFill="1" applyBorder="1" applyAlignment="1" applyProtection="1">
      <alignment vertical="center"/>
      <protection hidden="1"/>
    </xf>
    <xf numFmtId="4" fontId="15" fillId="2" borderId="31" xfId="0" applyNumberFormat="1" applyFont="1" applyFill="1" applyBorder="1" applyAlignment="1" applyProtection="1">
      <alignment vertical="center"/>
      <protection hidden="1"/>
    </xf>
    <xf numFmtId="10" fontId="15" fillId="2" borderId="31" xfId="0" applyNumberFormat="1" applyFont="1" applyFill="1" applyBorder="1" applyAlignment="1" applyProtection="1">
      <alignment vertical="center"/>
      <protection hidden="1"/>
    </xf>
    <xf numFmtId="4" fontId="15" fillId="2" borderId="14" xfId="0" applyNumberFormat="1" applyFont="1" applyFill="1" applyBorder="1" applyAlignment="1" applyProtection="1">
      <alignment vertical="center"/>
      <protection hidden="1"/>
    </xf>
    <xf numFmtId="10" fontId="15" fillId="2" borderId="14" xfId="0" applyNumberFormat="1" applyFont="1" applyFill="1" applyBorder="1" applyAlignment="1" applyProtection="1">
      <alignment vertical="center"/>
      <protection hidden="1"/>
    </xf>
    <xf numFmtId="10" fontId="15" fillId="2" borderId="29" xfId="0" applyNumberFormat="1" applyFont="1" applyFill="1" applyBorder="1" applyAlignment="1" applyProtection="1">
      <alignment vertical="center"/>
      <protection hidden="1"/>
    </xf>
    <xf numFmtId="10" fontId="15" fillId="2" borderId="33" xfId="0" applyNumberFormat="1" applyFont="1" applyFill="1" applyBorder="1" applyAlignment="1" applyProtection="1">
      <alignment vertical="center"/>
      <protection hidden="1"/>
    </xf>
    <xf numFmtId="0" fontId="11" fillId="5" borderId="12" xfId="0" applyFont="1" applyFill="1" applyBorder="1" applyAlignment="1">
      <alignment vertical="center"/>
    </xf>
    <xf numFmtId="0" fontId="11" fillId="5" borderId="13" xfId="0" applyFont="1" applyFill="1" applyBorder="1" applyAlignment="1">
      <alignment vertical="center" wrapText="1"/>
    </xf>
    <xf numFmtId="0" fontId="11" fillId="5" borderId="9" xfId="0" applyFont="1" applyFill="1" applyBorder="1" applyAlignment="1">
      <alignment vertical="center"/>
    </xf>
    <xf numFmtId="0" fontId="1" fillId="2" borderId="0" xfId="0" applyFont="1" applyFill="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4" fontId="1"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5" borderId="1" xfId="0" applyFont="1" applyFill="1" applyBorder="1" applyAlignment="1">
      <alignment vertical="center"/>
    </xf>
    <xf numFmtId="0" fontId="2" fillId="5" borderId="10" xfId="0" applyFont="1" applyFill="1" applyBorder="1" applyAlignment="1">
      <alignment vertical="center"/>
    </xf>
    <xf numFmtId="0" fontId="2" fillId="5" borderId="24" xfId="0" applyFont="1" applyFill="1" applyBorder="1" applyAlignment="1">
      <alignment vertical="center"/>
    </xf>
    <xf numFmtId="0" fontId="2" fillId="5" borderId="14" xfId="0" applyFont="1" applyFill="1" applyBorder="1" applyAlignment="1">
      <alignment vertical="center"/>
    </xf>
    <xf numFmtId="0" fontId="1"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4" fontId="1" fillId="2" borderId="1" xfId="0" applyNumberFormat="1" applyFont="1" applyFill="1" applyBorder="1" applyAlignment="1" applyProtection="1">
      <alignment vertical="center"/>
      <protection locked="0"/>
    </xf>
    <xf numFmtId="0" fontId="20" fillId="2" borderId="1" xfId="0" applyFont="1" applyFill="1" applyBorder="1" applyAlignment="1" applyProtection="1">
      <alignment horizontal="center" vertical="center"/>
      <protection locked="0"/>
    </xf>
    <xf numFmtId="0" fontId="1" fillId="2" borderId="27" xfId="0" applyFont="1" applyFill="1" applyBorder="1" applyAlignment="1" applyProtection="1">
      <alignment vertical="center"/>
      <protection locked="0"/>
    </xf>
    <xf numFmtId="0" fontId="2" fillId="5" borderId="12" xfId="0" applyFont="1" applyFill="1" applyBorder="1" applyAlignment="1" applyProtection="1">
      <alignment vertical="center"/>
      <protection locked="0"/>
    </xf>
    <xf numFmtId="4" fontId="1" fillId="2" borderId="62" xfId="0" applyNumberFormat="1" applyFont="1" applyFill="1" applyBorder="1" applyAlignment="1" applyProtection="1">
      <alignment vertical="center"/>
      <protection locked="0"/>
    </xf>
    <xf numFmtId="4" fontId="1" fillId="2" borderId="12" xfId="0" applyNumberFormat="1" applyFont="1" applyFill="1" applyBorder="1" applyAlignment="1" applyProtection="1">
      <alignment vertical="center"/>
      <protection locked="0"/>
    </xf>
    <xf numFmtId="4" fontId="1" fillId="2" borderId="15" xfId="0" applyNumberFormat="1"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5" borderId="13" xfId="0" applyFont="1" applyFill="1" applyBorder="1" applyAlignment="1" applyProtection="1">
      <alignment vertical="center"/>
      <protection locked="0"/>
    </xf>
    <xf numFmtId="4" fontId="1" fillId="2" borderId="11" xfId="0" applyNumberFormat="1" applyFont="1" applyFill="1" applyBorder="1" applyAlignment="1" applyProtection="1">
      <alignment vertical="center"/>
      <protection locked="0"/>
    </xf>
    <xf numFmtId="4" fontId="1" fillId="2" borderId="13" xfId="0" applyNumberFormat="1" applyFont="1" applyFill="1" applyBorder="1" applyAlignment="1" applyProtection="1">
      <alignment vertical="center"/>
      <protection locked="0"/>
    </xf>
    <xf numFmtId="0" fontId="2" fillId="5" borderId="31" xfId="0" applyFont="1" applyFill="1" applyBorder="1" applyAlignment="1" applyProtection="1">
      <alignment vertical="center"/>
      <protection locked="0"/>
    </xf>
    <xf numFmtId="4" fontId="1" fillId="2" borderId="31" xfId="0" applyNumberFormat="1"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4" fontId="1" fillId="2" borderId="39" xfId="0" applyNumberFormat="1" applyFont="1" applyFill="1" applyBorder="1" applyAlignment="1" applyProtection="1">
      <alignment vertical="center"/>
      <protection locked="0"/>
    </xf>
    <xf numFmtId="4" fontId="1" fillId="2" borderId="14" xfId="0" applyNumberFormat="1" applyFont="1" applyFill="1" applyBorder="1" applyAlignment="1" applyProtection="1">
      <alignment vertical="center"/>
      <protection locked="0"/>
    </xf>
    <xf numFmtId="4" fontId="1" fillId="2" borderId="6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10" fontId="1" fillId="2" borderId="0" xfId="0" applyNumberFormat="1" applyFont="1" applyFill="1" applyAlignment="1" applyProtection="1">
      <alignment vertical="center"/>
      <protection locked="0"/>
    </xf>
    <xf numFmtId="0" fontId="1" fillId="2" borderId="2" xfId="0" applyFont="1" applyFill="1" applyBorder="1" applyAlignment="1" applyProtection="1">
      <alignment vertical="center"/>
      <protection locked="0"/>
    </xf>
    <xf numFmtId="0" fontId="1" fillId="2" borderId="19" xfId="0" applyFont="1" applyFill="1" applyBorder="1" applyAlignment="1" applyProtection="1">
      <alignment vertical="center"/>
      <protection locked="0"/>
    </xf>
    <xf numFmtId="0" fontId="1" fillId="2" borderId="30" xfId="0" applyFont="1" applyFill="1" applyBorder="1" applyAlignment="1" applyProtection="1">
      <alignment vertical="center"/>
      <protection locked="0"/>
    </xf>
    <xf numFmtId="10" fontId="2" fillId="2" borderId="0" xfId="0" applyNumberFormat="1" applyFont="1" applyFill="1" applyAlignment="1" applyProtection="1">
      <alignment vertical="center"/>
      <protection locked="0"/>
    </xf>
    <xf numFmtId="0" fontId="1" fillId="6" borderId="64" xfId="0" applyFont="1" applyFill="1" applyBorder="1" applyAlignment="1" applyProtection="1">
      <alignment vertical="center"/>
      <protection locked="0"/>
    </xf>
    <xf numFmtId="0" fontId="1" fillId="6" borderId="53" xfId="0" applyFont="1" applyFill="1" applyBorder="1" applyAlignment="1" applyProtection="1">
      <alignment vertical="center"/>
      <protection locked="0"/>
    </xf>
    <xf numFmtId="4" fontId="20" fillId="2" borderId="42" xfId="0" applyNumberFormat="1" applyFont="1" applyFill="1" applyBorder="1" applyAlignment="1" applyProtection="1">
      <alignment vertical="center"/>
      <protection locked="0"/>
    </xf>
    <xf numFmtId="4" fontId="20" fillId="2" borderId="20" xfId="0" applyNumberFormat="1" applyFont="1" applyFill="1" applyBorder="1" applyAlignment="1" applyProtection="1">
      <alignment vertical="center"/>
      <protection locked="0"/>
    </xf>
    <xf numFmtId="4" fontId="20" fillId="2" borderId="25" xfId="0" applyNumberFormat="1" applyFont="1" applyFill="1" applyBorder="1" applyAlignment="1" applyProtection="1">
      <alignment vertical="center"/>
      <protection locked="0"/>
    </xf>
    <xf numFmtId="4" fontId="20" fillId="2" borderId="12" xfId="0" applyNumberFormat="1" applyFont="1" applyFill="1" applyBorder="1" applyAlignment="1" applyProtection="1">
      <alignment vertical="center"/>
      <protection locked="0"/>
    </xf>
    <xf numFmtId="4" fontId="20" fillId="2" borderId="44" xfId="0" applyNumberFormat="1" applyFont="1" applyFill="1" applyBorder="1" applyAlignment="1" applyProtection="1">
      <alignment vertical="center"/>
      <protection locked="0"/>
    </xf>
    <xf numFmtId="4" fontId="20" fillId="2" borderId="21" xfId="0" applyNumberFormat="1" applyFont="1" applyFill="1" applyBorder="1" applyAlignment="1" applyProtection="1">
      <alignment vertical="center"/>
      <protection locked="0"/>
    </xf>
    <xf numFmtId="4" fontId="20" fillId="2" borderId="26" xfId="0" applyNumberFormat="1" applyFont="1" applyFill="1" applyBorder="1" applyAlignment="1" applyProtection="1">
      <alignment vertical="center"/>
      <protection locked="0"/>
    </xf>
    <xf numFmtId="4" fontId="20" fillId="2" borderId="13" xfId="0" applyNumberFormat="1" applyFont="1" applyFill="1" applyBorder="1" applyAlignment="1" applyProtection="1">
      <alignment vertical="center"/>
      <protection locked="0"/>
    </xf>
    <xf numFmtId="3" fontId="20" fillId="2" borderId="28" xfId="0" applyNumberFormat="1" applyFont="1" applyFill="1" applyBorder="1" applyAlignment="1" applyProtection="1">
      <alignment vertical="center"/>
      <protection locked="0"/>
    </xf>
    <xf numFmtId="3" fontId="20" fillId="2" borderId="22" xfId="0" applyNumberFormat="1" applyFont="1" applyFill="1" applyBorder="1" applyAlignment="1" applyProtection="1">
      <alignment vertical="center"/>
      <protection locked="0"/>
    </xf>
    <xf numFmtId="3" fontId="20" fillId="2" borderId="33" xfId="0" applyNumberFormat="1" applyFont="1" applyFill="1" applyBorder="1" applyAlignment="1" applyProtection="1">
      <alignment vertical="center"/>
      <protection locked="0"/>
    </xf>
    <xf numFmtId="3" fontId="20" fillId="2" borderId="14" xfId="0" applyNumberFormat="1"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1" fillId="2" borderId="1" xfId="0" applyFont="1" applyFill="1" applyBorder="1" applyAlignment="1" applyProtection="1">
      <alignment horizontal="center" vertical="center"/>
      <protection locked="0"/>
    </xf>
    <xf numFmtId="0" fontId="8" fillId="2" borderId="19" xfId="0" applyFont="1" applyFill="1" applyBorder="1" applyAlignment="1" applyProtection="1">
      <alignment vertical="center"/>
      <protection locked="0"/>
    </xf>
    <xf numFmtId="0" fontId="8" fillId="2" borderId="31" xfId="0" applyFont="1" applyFill="1" applyBorder="1" applyAlignment="1" applyProtection="1">
      <alignment vertical="center" wrapText="1"/>
      <protection hidden="1"/>
    </xf>
    <xf numFmtId="0" fontId="8" fillId="2" borderId="13" xfId="0" applyFont="1" applyFill="1" applyBorder="1" applyAlignment="1" applyProtection="1">
      <alignment vertical="center" wrapText="1"/>
      <protection hidden="1"/>
    </xf>
    <xf numFmtId="0" fontId="8" fillId="2" borderId="14" xfId="0" applyFont="1" applyFill="1" applyBorder="1" applyAlignment="1" applyProtection="1">
      <alignment vertical="center" wrapText="1"/>
      <protection hidden="1"/>
    </xf>
    <xf numFmtId="0" fontId="8" fillId="2" borderId="77" xfId="0" applyFont="1" applyFill="1" applyBorder="1" applyAlignment="1" applyProtection="1">
      <alignment vertical="center" wrapText="1"/>
      <protection locked="0" hidden="1"/>
    </xf>
    <xf numFmtId="0" fontId="8" fillId="2" borderId="13" xfId="0" applyFont="1" applyFill="1" applyBorder="1" applyAlignment="1" applyProtection="1">
      <alignment horizontal="left" vertical="center"/>
      <protection locked="0" hidden="1"/>
    </xf>
    <xf numFmtId="0" fontId="8" fillId="2" borderId="16" xfId="0" applyFont="1" applyFill="1" applyBorder="1" applyAlignment="1" applyProtection="1">
      <alignment vertical="center" wrapText="1"/>
      <protection locked="0" hidden="1"/>
    </xf>
    <xf numFmtId="0" fontId="8" fillId="2" borderId="28" xfId="0" applyFont="1" applyFill="1" applyBorder="1" applyAlignment="1" applyProtection="1">
      <alignment vertical="center" wrapText="1"/>
      <protection locked="0" hidden="1"/>
    </xf>
    <xf numFmtId="0" fontId="8" fillId="2" borderId="12"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78" xfId="0" applyFont="1" applyFill="1" applyBorder="1" applyAlignment="1" applyProtection="1">
      <alignment vertical="center"/>
      <protection hidden="1"/>
    </xf>
    <xf numFmtId="4" fontId="11" fillId="4" borderId="59" xfId="0" applyNumberFormat="1" applyFont="1" applyFill="1" applyBorder="1" applyAlignment="1" applyProtection="1">
      <alignment vertical="center"/>
      <protection hidden="1"/>
    </xf>
    <xf numFmtId="10" fontId="8" fillId="2" borderId="76" xfId="0" applyNumberFormat="1" applyFont="1" applyFill="1" applyBorder="1" applyAlignment="1" applyProtection="1">
      <alignment vertical="center"/>
      <protection hidden="1"/>
    </xf>
    <xf numFmtId="4" fontId="8" fillId="2" borderId="65" xfId="0" applyNumberFormat="1" applyFont="1" applyFill="1" applyBorder="1" applyAlignment="1" applyProtection="1">
      <alignment vertical="center"/>
      <protection hidden="1"/>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35" fillId="2" borderId="6" xfId="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63" xfId="0" applyFont="1" applyFill="1" applyBorder="1" applyProtection="1">
      <protection hidden="1"/>
    </xf>
    <xf numFmtId="0" fontId="8" fillId="2" borderId="48" xfId="0" applyFont="1" applyFill="1" applyBorder="1" applyProtection="1">
      <protection hidden="1"/>
    </xf>
    <xf numFmtId="0" fontId="8" fillId="2" borderId="0" xfId="0" applyFont="1" applyFill="1" applyProtection="1">
      <protection hidden="1"/>
    </xf>
    <xf numFmtId="0" fontId="8" fillId="2" borderId="64" xfId="0" applyFont="1" applyFill="1" applyBorder="1" applyProtection="1">
      <protection hidden="1"/>
    </xf>
    <xf numFmtId="0" fontId="28" fillId="2" borderId="0" xfId="0" applyFont="1" applyFill="1" applyProtection="1">
      <protection hidden="1"/>
    </xf>
    <xf numFmtId="0" fontId="28" fillId="2" borderId="64" xfId="0" applyFont="1" applyFill="1" applyBorder="1" applyProtection="1">
      <protection hidden="1"/>
    </xf>
    <xf numFmtId="0" fontId="10" fillId="2" borderId="0" xfId="0" applyFont="1" applyFill="1" applyProtection="1">
      <protection hidden="1"/>
    </xf>
    <xf numFmtId="0" fontId="1" fillId="2" borderId="0" xfId="0" applyFont="1" applyFill="1" applyProtection="1">
      <protection hidden="1"/>
    </xf>
    <xf numFmtId="0" fontId="36" fillId="2" borderId="0" xfId="0" applyFont="1" applyFill="1" applyProtection="1">
      <protection hidden="1"/>
    </xf>
    <xf numFmtId="0" fontId="11" fillId="2" borderId="0" xfId="0" applyFont="1" applyFill="1" applyProtection="1">
      <protection hidden="1"/>
    </xf>
    <xf numFmtId="0" fontId="8" fillId="2" borderId="65" xfId="0" applyFont="1" applyFill="1" applyBorder="1" applyProtection="1">
      <protection hidden="1"/>
    </xf>
    <xf numFmtId="0" fontId="8" fillId="2" borderId="53" xfId="0" applyFont="1" applyFill="1" applyBorder="1" applyProtection="1">
      <protection hidden="1"/>
    </xf>
    <xf numFmtId="0" fontId="4" fillId="6" borderId="1" xfId="0" applyFont="1" applyFill="1" applyBorder="1" applyAlignment="1" applyProtection="1">
      <alignment vertical="center"/>
      <protection hidden="1"/>
    </xf>
    <xf numFmtId="4" fontId="1" fillId="2" borderId="0" xfId="0" applyNumberFormat="1" applyFont="1" applyFill="1" applyAlignment="1" applyProtection="1">
      <alignment horizontal="right" vertical="center"/>
      <protection locked="0" hidden="1"/>
    </xf>
    <xf numFmtId="0" fontId="38" fillId="2" borderId="30" xfId="0" applyFont="1" applyFill="1" applyBorder="1" applyAlignment="1" applyProtection="1">
      <alignment horizontal="left" vertical="center"/>
      <protection hidden="1"/>
    </xf>
    <xf numFmtId="0" fontId="38" fillId="2" borderId="0" xfId="0" applyFont="1" applyFill="1" applyAlignment="1" applyProtection="1">
      <alignment horizontal="left" vertical="center"/>
      <protection locked="0" hidden="1"/>
    </xf>
    <xf numFmtId="0" fontId="38" fillId="2" borderId="2" xfId="0" applyFont="1" applyFill="1" applyBorder="1" applyAlignment="1" applyProtection="1">
      <alignment horizontal="left" vertical="center"/>
      <protection locked="0" hidden="1"/>
    </xf>
    <xf numFmtId="0" fontId="31" fillId="6" borderId="50" xfId="0" applyFont="1" applyFill="1" applyBorder="1" applyAlignment="1" applyProtection="1">
      <alignment vertical="center"/>
      <protection hidden="1"/>
    </xf>
    <xf numFmtId="0" fontId="31" fillId="6" borderId="26" xfId="0" applyFont="1" applyFill="1" applyBorder="1" applyAlignment="1" applyProtection="1">
      <alignment vertical="center"/>
      <protection hidden="1"/>
    </xf>
    <xf numFmtId="0" fontId="31" fillId="6" borderId="49" xfId="0" applyFont="1" applyFill="1" applyBorder="1" applyAlignment="1" applyProtection="1">
      <alignment vertical="center"/>
      <protection hidden="1"/>
    </xf>
    <xf numFmtId="0" fontId="31" fillId="6" borderId="34" xfId="0" applyFont="1" applyFill="1" applyBorder="1" applyAlignment="1" applyProtection="1">
      <alignment vertical="center"/>
      <protection hidden="1"/>
    </xf>
    <xf numFmtId="0" fontId="18" fillId="2" borderId="0" xfId="0" applyFont="1" applyFill="1" applyAlignment="1" applyProtection="1">
      <alignment vertical="center"/>
      <protection hidden="1"/>
    </xf>
    <xf numFmtId="0" fontId="18" fillId="2" borderId="0" xfId="0" applyFont="1" applyFill="1" applyAlignment="1">
      <alignment vertical="center"/>
    </xf>
    <xf numFmtId="0" fontId="18" fillId="2" borderId="35" xfId="0" applyFont="1" applyFill="1" applyBorder="1" applyAlignment="1" applyProtection="1">
      <alignment vertical="center"/>
      <protection hidden="1"/>
    </xf>
    <xf numFmtId="0" fontId="18" fillId="2" borderId="36" xfId="0" applyFont="1" applyFill="1" applyBorder="1" applyAlignment="1" applyProtection="1">
      <alignment vertical="center"/>
      <protection hidden="1"/>
    </xf>
    <xf numFmtId="0" fontId="39" fillId="2" borderId="0" xfId="0" applyFont="1" applyFill="1" applyAlignment="1" applyProtection="1">
      <alignment vertical="center"/>
      <protection hidden="1"/>
    </xf>
    <xf numFmtId="0" fontId="18" fillId="2" borderId="37" xfId="0" applyFont="1" applyFill="1" applyBorder="1" applyAlignment="1" applyProtection="1">
      <alignment vertical="center"/>
      <protection hidden="1"/>
    </xf>
    <xf numFmtId="0" fontId="18" fillId="2" borderId="38" xfId="0" applyFont="1" applyFill="1" applyBorder="1" applyAlignment="1" applyProtection="1">
      <alignment vertical="center"/>
      <protection hidden="1"/>
    </xf>
    <xf numFmtId="0" fontId="40"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41" fillId="2" borderId="0" xfId="0" applyFont="1" applyFill="1" applyAlignment="1">
      <alignment vertical="center"/>
    </xf>
    <xf numFmtId="0" fontId="2" fillId="5" borderId="1" xfId="0" applyFont="1" applyFill="1" applyBorder="1" applyAlignment="1">
      <alignment horizontal="center" vertical="center"/>
    </xf>
    <xf numFmtId="0" fontId="1" fillId="8" borderId="35" xfId="0" applyFont="1" applyFill="1" applyBorder="1" applyAlignment="1">
      <alignment vertical="center"/>
    </xf>
    <xf numFmtId="0" fontId="1" fillId="8" borderId="30" xfId="0" applyFont="1" applyFill="1" applyBorder="1" applyAlignment="1">
      <alignment vertical="center"/>
    </xf>
    <xf numFmtId="0" fontId="1" fillId="8" borderId="36" xfId="0" applyFont="1" applyFill="1" applyBorder="1" applyAlignment="1">
      <alignment vertical="center"/>
    </xf>
    <xf numFmtId="0" fontId="1" fillId="8" borderId="37" xfId="0" applyFont="1" applyFill="1" applyBorder="1" applyAlignment="1">
      <alignment vertical="center"/>
    </xf>
    <xf numFmtId="0" fontId="1" fillId="8" borderId="0" xfId="0" applyFont="1" applyFill="1" applyAlignment="1">
      <alignment vertical="center"/>
    </xf>
    <xf numFmtId="0" fontId="1" fillId="8" borderId="19" xfId="0" applyFont="1" applyFill="1" applyBorder="1" applyAlignment="1">
      <alignment vertical="center"/>
    </xf>
    <xf numFmtId="0" fontId="13" fillId="8" borderId="37" xfId="0" applyFont="1" applyFill="1" applyBorder="1" applyAlignment="1">
      <alignment vertical="center"/>
    </xf>
    <xf numFmtId="0" fontId="13" fillId="8" borderId="38" xfId="0" applyFont="1" applyFill="1" applyBorder="1" applyAlignment="1">
      <alignment vertical="center"/>
    </xf>
    <xf numFmtId="0" fontId="1" fillId="8" borderId="2" xfId="0" applyFont="1" applyFill="1" applyBorder="1" applyAlignment="1">
      <alignment vertical="center"/>
    </xf>
    <xf numFmtId="0" fontId="1" fillId="8" borderId="27" xfId="0" applyFont="1" applyFill="1" applyBorder="1" applyAlignment="1">
      <alignment vertical="center"/>
    </xf>
    <xf numFmtId="0" fontId="2" fillId="5" borderId="10" xfId="0" applyFont="1" applyFill="1" applyBorder="1" applyAlignment="1">
      <alignment horizontal="center" vertical="center"/>
    </xf>
    <xf numFmtId="0" fontId="12" fillId="2" borderId="0" xfId="0" applyFont="1" applyFill="1" applyAlignment="1">
      <alignment vertical="center"/>
    </xf>
    <xf numFmtId="0" fontId="6" fillId="7" borderId="1" xfId="0" applyFont="1" applyFill="1" applyBorder="1" applyAlignment="1">
      <alignment horizontal="center" vertical="center"/>
    </xf>
    <xf numFmtId="0" fontId="6" fillId="7" borderId="18" xfId="0" applyFont="1" applyFill="1" applyBorder="1" applyAlignment="1">
      <alignment horizontal="center" vertical="center"/>
    </xf>
    <xf numFmtId="0" fontId="8" fillId="2" borderId="0" xfId="0" applyFont="1" applyFill="1" applyAlignment="1">
      <alignment vertical="center" wrapText="1"/>
    </xf>
    <xf numFmtId="0" fontId="16" fillId="2" borderId="0" xfId="0" applyFont="1" applyFill="1" applyAlignment="1">
      <alignment vertical="center"/>
    </xf>
    <xf numFmtId="0" fontId="26" fillId="2" borderId="0" xfId="0" applyFont="1" applyFill="1" applyAlignment="1">
      <alignment vertical="center"/>
    </xf>
    <xf numFmtId="10" fontId="1" fillId="2" borderId="0" xfId="0" applyNumberFormat="1" applyFont="1" applyFill="1" applyAlignment="1">
      <alignment vertical="center"/>
    </xf>
    <xf numFmtId="0" fontId="12" fillId="3" borderId="35" xfId="0" applyFont="1" applyFill="1" applyBorder="1" applyAlignment="1">
      <alignment vertical="center"/>
    </xf>
    <xf numFmtId="0" fontId="23" fillId="3" borderId="30" xfId="0" applyFont="1" applyFill="1" applyBorder="1" applyAlignment="1">
      <alignment vertical="center" wrapText="1"/>
    </xf>
    <xf numFmtId="0" fontId="12" fillId="3" borderId="30" xfId="0" applyFont="1" applyFill="1" applyBorder="1" applyAlignment="1">
      <alignment vertical="center"/>
    </xf>
    <xf numFmtId="10" fontId="12" fillId="3" borderId="30" xfId="0" applyNumberFormat="1" applyFont="1" applyFill="1" applyBorder="1" applyAlignment="1">
      <alignment vertical="center"/>
    </xf>
    <xf numFmtId="10" fontId="7" fillId="3" borderId="30" xfId="0" applyNumberFormat="1" applyFont="1" applyFill="1" applyBorder="1" applyAlignment="1">
      <alignment vertical="center"/>
    </xf>
    <xf numFmtId="0" fontId="7" fillId="3" borderId="30" xfId="0" applyFont="1" applyFill="1" applyBorder="1" applyAlignment="1">
      <alignment vertical="center"/>
    </xf>
    <xf numFmtId="0" fontId="7" fillId="3" borderId="36" xfId="0" applyFont="1" applyFill="1" applyBorder="1" applyAlignment="1">
      <alignment vertical="center"/>
    </xf>
    <xf numFmtId="0" fontId="7" fillId="3" borderId="37" xfId="0" applyFont="1" applyFill="1" applyBorder="1" applyAlignment="1">
      <alignment vertical="center"/>
    </xf>
    <xf numFmtId="0" fontId="23" fillId="3" borderId="0" xfId="0" applyFont="1" applyFill="1" applyAlignment="1">
      <alignment vertical="center" wrapText="1"/>
    </xf>
    <xf numFmtId="0" fontId="12" fillId="3" borderId="0" xfId="0" applyFont="1" applyFill="1" applyAlignment="1">
      <alignment vertical="center"/>
    </xf>
    <xf numFmtId="10" fontId="12" fillId="3" borderId="0" xfId="0" applyNumberFormat="1" applyFont="1" applyFill="1" applyAlignment="1">
      <alignment vertical="center"/>
    </xf>
    <xf numFmtId="10" fontId="7" fillId="3" borderId="0" xfId="0" applyNumberFormat="1" applyFont="1" applyFill="1" applyAlignment="1">
      <alignment vertical="center"/>
    </xf>
    <xf numFmtId="0" fontId="7" fillId="3" borderId="0" xfId="0" applyFont="1" applyFill="1" applyAlignment="1">
      <alignment vertical="center"/>
    </xf>
    <xf numFmtId="0" fontId="7" fillId="3" borderId="19" xfId="0" applyFont="1" applyFill="1" applyBorder="1" applyAlignment="1">
      <alignment vertical="center"/>
    </xf>
    <xf numFmtId="0" fontId="33" fillId="3" borderId="37" xfId="0" applyFont="1" applyFill="1" applyBorder="1" applyAlignment="1">
      <alignment vertical="center"/>
    </xf>
    <xf numFmtId="0" fontId="34" fillId="3" borderId="0" xfId="0" applyFont="1" applyFill="1" applyAlignment="1">
      <alignment vertical="center" wrapText="1"/>
    </xf>
    <xf numFmtId="0" fontId="34" fillId="3" borderId="0" xfId="0" applyFont="1" applyFill="1" applyAlignment="1">
      <alignment vertical="center"/>
    </xf>
    <xf numFmtId="10" fontId="34" fillId="3" borderId="0" xfId="0" applyNumberFormat="1" applyFont="1" applyFill="1" applyAlignment="1">
      <alignment vertical="center"/>
    </xf>
    <xf numFmtId="0" fontId="34" fillId="3" borderId="19" xfId="0" applyFont="1" applyFill="1" applyBorder="1" applyAlignment="1">
      <alignment vertical="center"/>
    </xf>
    <xf numFmtId="0" fontId="7" fillId="3" borderId="38" xfId="0" applyFont="1" applyFill="1" applyBorder="1" applyAlignment="1">
      <alignment vertical="center"/>
    </xf>
    <xf numFmtId="0" fontId="23" fillId="3" borderId="2" xfId="0" applyFont="1" applyFill="1" applyBorder="1" applyAlignment="1">
      <alignment vertical="center" wrapText="1"/>
    </xf>
    <xf numFmtId="0" fontId="12" fillId="3" borderId="2" xfId="0" applyFont="1" applyFill="1" applyBorder="1" applyAlignment="1">
      <alignment vertical="center"/>
    </xf>
    <xf numFmtId="10" fontId="12" fillId="3" borderId="2" xfId="0" applyNumberFormat="1" applyFont="1" applyFill="1" applyBorder="1" applyAlignment="1">
      <alignment vertical="center"/>
    </xf>
    <xf numFmtId="10" fontId="7" fillId="3" borderId="2" xfId="0" applyNumberFormat="1" applyFont="1" applyFill="1" applyBorder="1" applyAlignment="1">
      <alignment vertical="center"/>
    </xf>
    <xf numFmtId="0" fontId="7" fillId="3" borderId="2" xfId="0" applyFont="1" applyFill="1" applyBorder="1" applyAlignment="1">
      <alignment vertical="center"/>
    </xf>
    <xf numFmtId="0" fontId="7" fillId="3" borderId="27" xfId="0" applyFont="1" applyFill="1" applyBorder="1" applyAlignment="1">
      <alignment vertical="center"/>
    </xf>
    <xf numFmtId="0" fontId="20" fillId="2" borderId="0" xfId="0" applyFont="1" applyFill="1" applyAlignment="1">
      <alignment vertical="center"/>
    </xf>
    <xf numFmtId="0" fontId="21" fillId="2" borderId="0" xfId="0" applyFont="1" applyFill="1" applyAlignment="1">
      <alignment vertical="center" wrapText="1"/>
    </xf>
    <xf numFmtId="0" fontId="2" fillId="5" borderId="29" xfId="0" applyFont="1" applyFill="1" applyBorder="1" applyAlignment="1">
      <alignment vertical="center"/>
    </xf>
    <xf numFmtId="0" fontId="2" fillId="5" borderId="27" xfId="0" applyFont="1" applyFill="1" applyBorder="1" applyAlignment="1">
      <alignment vertical="center"/>
    </xf>
    <xf numFmtId="0" fontId="3" fillId="6" borderId="5" xfId="0" applyFont="1" applyFill="1" applyBorder="1" applyAlignment="1">
      <alignment vertical="center"/>
    </xf>
    <xf numFmtId="0" fontId="1" fillId="6" borderId="63" xfId="0" applyFont="1" applyFill="1" applyBorder="1" applyAlignment="1">
      <alignment vertical="center"/>
    </xf>
    <xf numFmtId="0" fontId="1" fillId="6" borderId="6" xfId="0" applyFont="1" applyFill="1" applyBorder="1" applyAlignment="1">
      <alignment vertical="center"/>
    </xf>
    <xf numFmtId="0" fontId="1" fillId="6" borderId="0" xfId="0" applyFont="1" applyFill="1" applyAlignment="1">
      <alignment vertical="center"/>
    </xf>
    <xf numFmtId="0" fontId="1" fillId="6" borderId="8" xfId="0" applyFont="1" applyFill="1" applyBorder="1" applyAlignment="1">
      <alignment vertical="center"/>
    </xf>
    <xf numFmtId="0" fontId="1" fillId="6" borderId="65" xfId="0" applyFont="1" applyFill="1" applyBorder="1" applyAlignment="1">
      <alignment vertical="center"/>
    </xf>
    <xf numFmtId="10" fontId="2" fillId="6" borderId="63" xfId="0" applyNumberFormat="1" applyFont="1" applyFill="1" applyBorder="1" applyAlignment="1">
      <alignment vertical="center"/>
    </xf>
    <xf numFmtId="0" fontId="1" fillId="6" borderId="48" xfId="0" applyFont="1" applyFill="1" applyBorder="1" applyAlignment="1">
      <alignment vertical="center"/>
    </xf>
    <xf numFmtId="10" fontId="2" fillId="6" borderId="0" xfId="0" applyNumberFormat="1" applyFont="1" applyFill="1" applyAlignment="1">
      <alignment vertical="center"/>
    </xf>
    <xf numFmtId="0" fontId="1" fillId="6" borderId="64" xfId="0" applyFont="1" applyFill="1" applyBorder="1" applyAlignment="1">
      <alignment vertical="center"/>
    </xf>
    <xf numFmtId="10" fontId="2" fillId="6" borderId="65" xfId="0" applyNumberFormat="1" applyFont="1" applyFill="1" applyBorder="1" applyAlignment="1">
      <alignment vertical="center"/>
    </xf>
    <xf numFmtId="0" fontId="11" fillId="5" borderId="27" xfId="0" applyFont="1" applyFill="1" applyBorder="1" applyAlignment="1">
      <alignment horizontal="center" vertical="center"/>
    </xf>
    <xf numFmtId="0" fontId="11" fillId="5" borderId="9" xfId="0" applyFont="1" applyFill="1" applyBorder="1" applyAlignment="1">
      <alignment horizontal="center" vertical="center" wrapText="1"/>
    </xf>
    <xf numFmtId="0" fontId="1" fillId="0" borderId="0" xfId="0" applyFont="1" applyAlignment="1">
      <alignment vertical="center"/>
    </xf>
    <xf numFmtId="0" fontId="2" fillId="2" borderId="0" xfId="0" applyFont="1" applyFill="1" applyAlignment="1">
      <alignment vertical="center"/>
    </xf>
    <xf numFmtId="0" fontId="1" fillId="2" borderId="27" xfId="0" applyFont="1" applyFill="1" applyBorder="1" applyAlignment="1">
      <alignment vertical="center"/>
    </xf>
    <xf numFmtId="0" fontId="4" fillId="5" borderId="1" xfId="0" applyFont="1" applyFill="1" applyBorder="1" applyAlignment="1">
      <alignment horizontal="center" vertical="center" wrapText="1"/>
    </xf>
    <xf numFmtId="0" fontId="11" fillId="5" borderId="2" xfId="0" applyFont="1" applyFill="1" applyBorder="1" applyAlignment="1">
      <alignment horizontal="center" vertical="center"/>
    </xf>
    <xf numFmtId="0" fontId="8" fillId="8" borderId="37" xfId="0" applyFont="1" applyFill="1" applyBorder="1" applyAlignment="1">
      <alignment vertical="center"/>
    </xf>
    <xf numFmtId="0" fontId="1" fillId="8" borderId="38" xfId="0" applyFont="1" applyFill="1" applyBorder="1" applyAlignment="1">
      <alignment vertical="center"/>
    </xf>
    <xf numFmtId="4" fontId="21" fillId="2" borderId="79" xfId="0" applyNumberFormat="1" applyFont="1" applyFill="1" applyBorder="1" applyAlignment="1" applyProtection="1">
      <alignment vertical="center"/>
      <protection locked="0"/>
    </xf>
    <xf numFmtId="0" fontId="1" fillId="3" borderId="0" xfId="0" applyFont="1" applyFill="1" applyAlignment="1">
      <alignment vertical="center"/>
    </xf>
    <xf numFmtId="4" fontId="19" fillId="2" borderId="0" xfId="0" applyNumberFormat="1" applyFont="1" applyFill="1" applyAlignment="1" applyProtection="1">
      <alignment vertical="center"/>
      <protection hidden="1"/>
    </xf>
    <xf numFmtId="0" fontId="24" fillId="2" borderId="6" xfId="0" applyFont="1" applyFill="1" applyBorder="1" applyAlignment="1">
      <alignment vertical="center" wrapText="1"/>
    </xf>
    <xf numFmtId="4" fontId="11" fillId="2" borderId="6" xfId="0" applyNumberFormat="1" applyFont="1" applyFill="1" applyBorder="1" applyAlignment="1" applyProtection="1">
      <alignment vertical="center"/>
      <protection hidden="1"/>
    </xf>
    <xf numFmtId="0" fontId="24" fillId="2" borderId="6" xfId="0" applyFont="1" applyFill="1" applyBorder="1" applyAlignment="1">
      <alignment horizontal="center" vertical="center" wrapText="1"/>
    </xf>
    <xf numFmtId="0" fontId="24" fillId="7" borderId="46"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2" fillId="5" borderId="22" xfId="0" applyFont="1" applyFill="1" applyBorder="1" applyAlignment="1">
      <alignment horizontal="center" vertical="center" wrapText="1"/>
    </xf>
    <xf numFmtId="4" fontId="6" fillId="2" borderId="55" xfId="0" applyNumberFormat="1" applyFont="1" applyFill="1" applyBorder="1" applyAlignment="1" applyProtection="1">
      <alignment vertical="center"/>
      <protection hidden="1"/>
    </xf>
    <xf numFmtId="4" fontId="6" fillId="2" borderId="40" xfId="0" applyNumberFormat="1" applyFont="1" applyFill="1" applyBorder="1" applyAlignment="1" applyProtection="1">
      <alignment vertical="center"/>
      <protection hidden="1"/>
    </xf>
    <xf numFmtId="4" fontId="2" fillId="4" borderId="32" xfId="0" applyNumberFormat="1" applyFont="1" applyFill="1" applyBorder="1" applyAlignment="1" applyProtection="1">
      <alignment vertical="center"/>
      <protection hidden="1"/>
    </xf>
    <xf numFmtId="0" fontId="1" fillId="2" borderId="1" xfId="0" applyFont="1" applyFill="1" applyBorder="1" applyAlignment="1" applyProtection="1">
      <alignment vertical="center"/>
      <protection locked="0"/>
    </xf>
    <xf numFmtId="0" fontId="2" fillId="2" borderId="0" xfId="0" applyFont="1" applyFill="1" applyAlignment="1" applyProtection="1">
      <alignment vertical="center"/>
      <protection hidden="1"/>
    </xf>
    <xf numFmtId="0" fontId="18" fillId="2" borderId="19" xfId="0" applyFont="1" applyFill="1" applyBorder="1" applyAlignment="1" applyProtection="1">
      <alignment horizontal="left" vertical="center"/>
      <protection locked="0" hidden="1"/>
    </xf>
    <xf numFmtId="0" fontId="18" fillId="2" borderId="27" xfId="0" applyFont="1" applyFill="1" applyBorder="1" applyAlignment="1" applyProtection="1">
      <alignment horizontal="left" vertical="center"/>
      <protection locked="0" hidden="1"/>
    </xf>
    <xf numFmtId="0" fontId="6" fillId="7" borderId="54" xfId="0" applyFont="1" applyFill="1" applyBorder="1" applyAlignment="1">
      <alignment horizontal="center" vertical="center" wrapText="1"/>
    </xf>
    <xf numFmtId="4" fontId="6" fillId="2" borderId="93" xfId="0" applyNumberFormat="1" applyFont="1" applyFill="1" applyBorder="1" applyAlignment="1" applyProtection="1">
      <alignment vertical="center"/>
      <protection hidden="1"/>
    </xf>
    <xf numFmtId="4" fontId="6" fillId="2" borderId="94" xfId="0" applyNumberFormat="1" applyFont="1" applyFill="1" applyBorder="1" applyAlignment="1" applyProtection="1">
      <alignment vertical="center"/>
      <protection hidden="1"/>
    </xf>
    <xf numFmtId="0" fontId="0" fillId="2" borderId="19" xfId="0" applyFill="1" applyBorder="1"/>
    <xf numFmtId="4" fontId="20" fillId="2" borderId="31" xfId="0" applyNumberFormat="1" applyFont="1" applyFill="1" applyBorder="1" applyAlignment="1" applyProtection="1">
      <alignment vertical="center"/>
      <protection locked="0"/>
    </xf>
    <xf numFmtId="4" fontId="20" fillId="2" borderId="92" xfId="0" applyNumberFormat="1" applyFont="1" applyFill="1" applyBorder="1" applyAlignment="1" applyProtection="1">
      <alignment vertical="center"/>
      <protection locked="0"/>
    </xf>
    <xf numFmtId="0" fontId="11" fillId="5" borderId="84" xfId="0" applyFont="1" applyFill="1" applyBorder="1" applyAlignment="1">
      <alignment horizontal="center" vertical="center" wrapText="1"/>
    </xf>
    <xf numFmtId="0" fontId="11" fillId="5" borderId="85" xfId="0" applyFont="1" applyFill="1" applyBorder="1" applyAlignment="1">
      <alignment horizontal="center" vertical="center" wrapText="1"/>
    </xf>
    <xf numFmtId="0" fontId="11" fillId="5" borderId="80" xfId="0" applyFont="1" applyFill="1" applyBorder="1" applyAlignment="1">
      <alignment horizontal="center" vertical="center" wrapText="1"/>
    </xf>
    <xf numFmtId="10" fontId="2" fillId="4" borderId="32" xfId="0" applyNumberFormat="1" applyFont="1" applyFill="1" applyBorder="1" applyAlignment="1" applyProtection="1">
      <alignment horizontal="center" vertical="center"/>
      <protection hidden="1"/>
    </xf>
    <xf numFmtId="0" fontId="1" fillId="3" borderId="35" xfId="0" applyFont="1" applyFill="1" applyBorder="1" applyAlignment="1">
      <alignment vertical="center"/>
    </xf>
    <xf numFmtId="0" fontId="1" fillId="3" borderId="30"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19" xfId="0" applyFont="1" applyFill="1" applyBorder="1" applyAlignment="1">
      <alignment vertical="center"/>
    </xf>
    <xf numFmtId="0" fontId="13" fillId="3" borderId="37" xfId="0" applyFont="1" applyFill="1" applyBorder="1" applyAlignment="1">
      <alignment vertical="center"/>
    </xf>
    <xf numFmtId="0" fontId="13" fillId="3" borderId="38" xfId="0" applyFont="1" applyFill="1" applyBorder="1" applyAlignment="1">
      <alignment vertical="center"/>
    </xf>
    <xf numFmtId="0" fontId="1" fillId="3" borderId="2" xfId="0" applyFont="1" applyFill="1" applyBorder="1" applyAlignment="1">
      <alignment vertical="center"/>
    </xf>
    <xf numFmtId="0" fontId="1" fillId="3" borderId="27" xfId="0" applyFont="1" applyFill="1" applyBorder="1" applyAlignment="1">
      <alignment vertical="center"/>
    </xf>
    <xf numFmtId="4" fontId="21" fillId="2" borderId="52" xfId="0" applyNumberFormat="1" applyFont="1" applyFill="1" applyBorder="1" applyAlignment="1" applyProtection="1">
      <alignment vertical="center"/>
      <protection locked="0"/>
    </xf>
    <xf numFmtId="0" fontId="11" fillId="5" borderId="81" xfId="0" applyFont="1" applyFill="1" applyBorder="1" applyAlignment="1">
      <alignment horizontal="center" vertical="center" wrapText="1"/>
    </xf>
    <xf numFmtId="0" fontId="1" fillId="2" borderId="13" xfId="0" applyFont="1" applyFill="1" applyBorder="1" applyAlignment="1" applyProtection="1">
      <alignment horizontal="right" vertical="center"/>
      <protection hidden="1"/>
    </xf>
    <xf numFmtId="0" fontId="20" fillId="2" borderId="10" xfId="0" applyFont="1" applyFill="1" applyBorder="1" applyAlignment="1" applyProtection="1">
      <alignment horizontal="right" vertical="center"/>
      <protection hidden="1"/>
    </xf>
    <xf numFmtId="10" fontId="20" fillId="2" borderId="27" xfId="0" applyNumberFormat="1" applyFont="1" applyFill="1" applyBorder="1" applyAlignment="1" applyProtection="1">
      <alignment horizontal="right" vertical="center"/>
      <protection hidden="1"/>
    </xf>
    <xf numFmtId="0" fontId="4" fillId="2" borderId="1" xfId="0" applyFont="1" applyFill="1" applyBorder="1" applyAlignment="1" applyProtection="1">
      <alignment vertical="center"/>
      <protection hidden="1"/>
    </xf>
    <xf numFmtId="4" fontId="20" fillId="2" borderId="13" xfId="0" applyNumberFormat="1" applyFont="1" applyFill="1" applyBorder="1" applyAlignment="1" applyProtection="1">
      <alignment horizontal="right" vertical="center"/>
      <protection locked="0"/>
    </xf>
    <xf numFmtId="4" fontId="43" fillId="4" borderId="32" xfId="0" applyNumberFormat="1" applyFont="1" applyFill="1" applyBorder="1" applyAlignment="1" applyProtection="1">
      <alignment horizontal="center" vertical="center"/>
      <protection hidden="1"/>
    </xf>
    <xf numFmtId="0" fontId="35" fillId="0" borderId="6" xfId="1" applyBorder="1" applyAlignment="1">
      <alignment horizontal="center" vertical="center"/>
    </xf>
    <xf numFmtId="0" fontId="29" fillId="2" borderId="0" xfId="0" applyFont="1" applyFill="1" applyProtection="1">
      <protection hidden="1"/>
    </xf>
    <xf numFmtId="0" fontId="35" fillId="0" borderId="6" xfId="1" applyBorder="1"/>
    <xf numFmtId="0" fontId="46" fillId="2" borderId="0" xfId="0" applyFont="1" applyFill="1" applyAlignment="1">
      <alignment vertical="center"/>
    </xf>
    <xf numFmtId="10" fontId="20" fillId="2" borderId="95" xfId="0" applyNumberFormat="1" applyFont="1" applyFill="1" applyBorder="1" applyAlignment="1" applyProtection="1">
      <alignment horizontal="center" vertical="center"/>
      <protection hidden="1"/>
    </xf>
    <xf numFmtId="10" fontId="1" fillId="2" borderId="37" xfId="0" applyNumberFormat="1" applyFont="1" applyFill="1" applyBorder="1" applyAlignment="1" applyProtection="1">
      <alignment vertical="center"/>
      <protection locked="0"/>
    </xf>
    <xf numFmtId="4" fontId="47" fillId="2" borderId="80" xfId="0" applyNumberFormat="1" applyFont="1" applyFill="1" applyBorder="1" applyAlignment="1" applyProtection="1">
      <alignment vertical="center"/>
      <protection hidden="1"/>
    </xf>
    <xf numFmtId="4" fontId="47" fillId="2" borderId="81" xfId="0" applyNumberFormat="1" applyFont="1" applyFill="1" applyBorder="1" applyAlignment="1" applyProtection="1">
      <alignment vertical="center"/>
      <protection hidden="1"/>
    </xf>
    <xf numFmtId="4" fontId="19" fillId="2" borderId="1" xfId="0" applyNumberFormat="1" applyFont="1" applyFill="1" applyBorder="1" applyAlignment="1" applyProtection="1">
      <alignment horizontal="right" vertical="center"/>
      <protection hidden="1"/>
    </xf>
    <xf numFmtId="0" fontId="44" fillId="2" borderId="0" xfId="0" applyFont="1" applyFill="1"/>
    <xf numFmtId="0" fontId="4" fillId="2" borderId="1" xfId="0" applyFont="1" applyFill="1" applyBorder="1" applyAlignment="1" applyProtection="1">
      <alignment vertical="center"/>
      <protection locked="0"/>
    </xf>
    <xf numFmtId="4" fontId="19" fillId="2" borderId="0" xfId="0" applyNumberFormat="1" applyFont="1" applyFill="1" applyAlignment="1" applyProtection="1">
      <alignment horizontal="right" vertical="center"/>
      <protection locked="0"/>
    </xf>
    <xf numFmtId="4" fontId="48" fillId="4" borderId="8" xfId="0" applyNumberFormat="1" applyFont="1" applyFill="1" applyBorder="1" applyAlignment="1" applyProtection="1">
      <alignment vertical="center"/>
      <protection hidden="1"/>
    </xf>
    <xf numFmtId="0" fontId="26" fillId="2" borderId="0" xfId="0" applyFont="1" applyFill="1" applyAlignment="1">
      <alignment vertical="top"/>
    </xf>
    <xf numFmtId="4" fontId="1" fillId="2" borderId="97" xfId="0" applyNumberFormat="1" applyFont="1" applyFill="1" applyBorder="1" applyAlignment="1" applyProtection="1">
      <alignment vertical="center"/>
      <protection hidden="1"/>
    </xf>
    <xf numFmtId="4" fontId="1" fillId="2" borderId="4" xfId="0" applyNumberFormat="1" applyFont="1" applyFill="1" applyBorder="1" applyAlignment="1" applyProtection="1">
      <alignment vertical="center"/>
      <protection hidden="1"/>
    </xf>
    <xf numFmtId="4" fontId="19" fillId="2" borderId="100" xfId="0" applyNumberFormat="1" applyFont="1" applyFill="1" applyBorder="1" applyAlignment="1" applyProtection="1">
      <alignment vertical="center"/>
      <protection hidden="1"/>
    </xf>
    <xf numFmtId="0" fontId="13" fillId="2" borderId="0" xfId="0" applyFont="1" applyFill="1" applyAlignment="1">
      <alignment vertical="center"/>
    </xf>
    <xf numFmtId="0" fontId="1" fillId="10" borderId="35" xfId="0" applyFont="1" applyFill="1" applyBorder="1" applyAlignment="1">
      <alignment vertical="center"/>
    </xf>
    <xf numFmtId="4" fontId="19" fillId="10" borderId="30" xfId="0" applyNumberFormat="1" applyFont="1" applyFill="1" applyBorder="1" applyAlignment="1" applyProtection="1">
      <alignment vertical="center"/>
      <protection hidden="1"/>
    </xf>
    <xf numFmtId="0" fontId="1" fillId="10" borderId="30" xfId="0" applyFont="1" applyFill="1" applyBorder="1" applyAlignment="1">
      <alignment vertical="center"/>
    </xf>
    <xf numFmtId="0" fontId="1" fillId="10" borderId="36" xfId="0" applyFont="1" applyFill="1" applyBorder="1" applyAlignment="1">
      <alignment vertical="center"/>
    </xf>
    <xf numFmtId="0" fontId="1" fillId="10" borderId="37" xfId="0" applyFont="1" applyFill="1" applyBorder="1" applyAlignment="1">
      <alignment vertical="center"/>
    </xf>
    <xf numFmtId="4" fontId="19" fillId="10" borderId="0" xfId="0" applyNumberFormat="1" applyFont="1" applyFill="1" applyAlignment="1" applyProtection="1">
      <alignment vertical="center"/>
      <protection hidden="1"/>
    </xf>
    <xf numFmtId="0" fontId="1" fillId="10" borderId="0" xfId="0" applyFont="1" applyFill="1" applyAlignment="1">
      <alignment vertical="center"/>
    </xf>
    <xf numFmtId="0" fontId="1" fillId="10" borderId="19" xfId="0" applyFont="1" applyFill="1" applyBorder="1" applyAlignment="1">
      <alignment vertical="center"/>
    </xf>
    <xf numFmtId="0" fontId="13" fillId="10" borderId="37" xfId="0" applyFont="1" applyFill="1" applyBorder="1" applyAlignment="1">
      <alignment vertical="center"/>
    </xf>
    <xf numFmtId="4" fontId="51" fillId="10" borderId="0" xfId="0" applyNumberFormat="1" applyFont="1" applyFill="1" applyAlignment="1" applyProtection="1">
      <alignment vertical="center"/>
      <protection hidden="1"/>
    </xf>
    <xf numFmtId="0" fontId="13" fillId="10" borderId="0" xfId="0" applyFont="1" applyFill="1" applyAlignment="1">
      <alignment vertical="center"/>
    </xf>
    <xf numFmtId="0" fontId="13" fillId="10" borderId="19" xfId="0" applyFont="1" applyFill="1" applyBorder="1" applyAlignment="1">
      <alignment vertical="center"/>
    </xf>
    <xf numFmtId="0" fontId="1" fillId="10" borderId="38" xfId="0" applyFont="1" applyFill="1" applyBorder="1" applyAlignment="1">
      <alignment vertical="center"/>
    </xf>
    <xf numFmtId="4" fontId="19" fillId="10" borderId="2" xfId="0" applyNumberFormat="1" applyFont="1" applyFill="1" applyBorder="1" applyAlignment="1" applyProtection="1">
      <alignment vertical="center"/>
      <protection hidden="1"/>
    </xf>
    <xf numFmtId="0" fontId="1" fillId="10" borderId="2" xfId="0" applyFont="1" applyFill="1" applyBorder="1" applyAlignment="1">
      <alignment vertical="center"/>
    </xf>
    <xf numFmtId="0" fontId="1" fillId="10" borderId="27" xfId="0" applyFont="1" applyFill="1" applyBorder="1" applyAlignment="1">
      <alignment vertical="center"/>
    </xf>
    <xf numFmtId="10" fontId="1" fillId="2" borderId="0" xfId="0" applyNumberFormat="1" applyFont="1" applyFill="1" applyAlignment="1" applyProtection="1">
      <alignment vertical="center"/>
      <protection hidden="1"/>
    </xf>
    <xf numFmtId="10" fontId="1" fillId="2" borderId="37" xfId="0" applyNumberFormat="1" applyFont="1" applyFill="1" applyBorder="1" applyAlignment="1" applyProtection="1">
      <alignment vertical="center"/>
      <protection hidden="1"/>
    </xf>
    <xf numFmtId="0" fontId="8" fillId="2" borderId="19" xfId="0" applyFont="1" applyFill="1" applyBorder="1" applyAlignment="1">
      <alignment vertical="center"/>
    </xf>
    <xf numFmtId="0" fontId="52" fillId="2" borderId="0" xfId="0" applyFont="1" applyFill="1" applyAlignment="1">
      <alignment vertical="center"/>
    </xf>
    <xf numFmtId="10" fontId="19" fillId="2" borderId="1" xfId="0" applyNumberFormat="1" applyFont="1" applyFill="1" applyBorder="1" applyAlignment="1" applyProtection="1">
      <alignment vertical="center"/>
      <protection hidden="1"/>
    </xf>
    <xf numFmtId="10" fontId="1" fillId="2" borderId="1" xfId="0" applyNumberFormat="1" applyFont="1" applyFill="1" applyBorder="1" applyAlignment="1" applyProtection="1">
      <alignment vertical="center"/>
      <protection locked="0"/>
    </xf>
    <xf numFmtId="0" fontId="6" fillId="7" borderId="96" xfId="0" applyFont="1" applyFill="1" applyBorder="1" applyAlignment="1" applyProtection="1">
      <alignment vertical="center"/>
      <protection hidden="1"/>
    </xf>
    <xf numFmtId="4" fontId="43" fillId="4" borderId="97" xfId="0" applyNumberFormat="1" applyFont="1" applyFill="1" applyBorder="1" applyAlignment="1" applyProtection="1">
      <alignment vertical="center"/>
      <protection hidden="1"/>
    </xf>
    <xf numFmtId="0" fontId="6" fillId="7" borderId="98" xfId="0" applyFont="1" applyFill="1" applyBorder="1" applyAlignment="1" applyProtection="1">
      <alignment vertical="center"/>
      <protection hidden="1"/>
    </xf>
    <xf numFmtId="4" fontId="43" fillId="4" borderId="4" xfId="0" applyNumberFormat="1" applyFont="1" applyFill="1" applyBorder="1" applyAlignment="1" applyProtection="1">
      <alignment vertical="center"/>
      <protection hidden="1"/>
    </xf>
    <xf numFmtId="0" fontId="6" fillId="7" borderId="99" xfId="0" applyFont="1" applyFill="1" applyBorder="1" applyAlignment="1" applyProtection="1">
      <alignment vertical="center"/>
      <protection hidden="1"/>
    </xf>
    <xf numFmtId="4" fontId="43" fillId="4" borderId="100" xfId="0" applyNumberFormat="1" applyFont="1" applyFill="1" applyBorder="1" applyAlignment="1" applyProtection="1">
      <alignment vertical="center"/>
      <protection hidden="1"/>
    </xf>
    <xf numFmtId="0" fontId="2" fillId="5" borderId="96" xfId="0" applyFont="1" applyFill="1" applyBorder="1" applyAlignment="1">
      <alignment vertical="center"/>
    </xf>
    <xf numFmtId="0" fontId="2" fillId="5" borderId="98" xfId="0" applyFont="1" applyFill="1" applyBorder="1" applyAlignment="1">
      <alignment vertical="center"/>
    </xf>
    <xf numFmtId="0" fontId="2" fillId="5" borderId="99" xfId="0" applyFont="1" applyFill="1" applyBorder="1" applyAlignment="1">
      <alignment vertical="center"/>
    </xf>
    <xf numFmtId="0" fontId="9" fillId="2" borderId="0" xfId="0" applyFont="1" applyFill="1" applyAlignment="1" applyProtection="1">
      <alignment vertical="center"/>
      <protection hidden="1"/>
    </xf>
    <xf numFmtId="0" fontId="20" fillId="2" borderId="0" xfId="0" applyFont="1" applyFill="1" applyAlignment="1" applyProtection="1">
      <alignment vertical="center"/>
      <protection locked="0"/>
    </xf>
    <xf numFmtId="4" fontId="19" fillId="2" borderId="12" xfId="0" applyNumberFormat="1" applyFont="1" applyFill="1" applyBorder="1" applyAlignment="1" applyProtection="1">
      <alignment horizontal="right" vertical="center"/>
      <protection hidden="1"/>
    </xf>
    <xf numFmtId="0" fontId="2" fillId="5" borderId="32" xfId="0" applyFont="1" applyFill="1" applyBorder="1" applyAlignment="1">
      <alignment horizontal="center" vertical="center" wrapText="1"/>
    </xf>
    <xf numFmtId="4" fontId="45" fillId="7" borderId="101" xfId="0" applyNumberFormat="1" applyFont="1" applyFill="1" applyBorder="1" applyAlignment="1" applyProtection="1">
      <alignment horizontal="left" vertical="center"/>
      <protection hidden="1"/>
    </xf>
    <xf numFmtId="4" fontId="45" fillId="7" borderId="69" xfId="0" applyNumberFormat="1" applyFont="1" applyFill="1" applyBorder="1" applyAlignment="1" applyProtection="1">
      <alignment horizontal="left" vertical="center"/>
      <protection hidden="1"/>
    </xf>
    <xf numFmtId="4" fontId="19" fillId="2" borderId="1" xfId="0" applyNumberFormat="1" applyFont="1" applyFill="1" applyBorder="1" applyAlignment="1" applyProtection="1">
      <alignment vertical="center"/>
      <protection locked="0"/>
    </xf>
    <xf numFmtId="0" fontId="4" fillId="2" borderId="0" xfId="0" applyFont="1" applyFill="1" applyAlignment="1">
      <alignment horizontal="center" vertical="center" wrapText="1"/>
    </xf>
    <xf numFmtId="4" fontId="20" fillId="2" borderId="0" xfId="0" applyNumberFormat="1" applyFont="1" applyFill="1" applyAlignment="1" applyProtection="1">
      <alignment horizontal="right" vertical="center"/>
      <protection hidden="1"/>
    </xf>
    <xf numFmtId="4" fontId="20" fillId="2" borderId="0" xfId="0" applyNumberFormat="1" applyFont="1" applyFill="1" applyAlignment="1" applyProtection="1">
      <alignment horizontal="right" vertical="center"/>
      <protection locked="0"/>
    </xf>
    <xf numFmtId="0" fontId="0" fillId="2" borderId="0" xfId="0" applyFill="1" applyAlignment="1" applyProtection="1">
      <alignment vertical="center"/>
      <protection locked="0"/>
    </xf>
    <xf numFmtId="0" fontId="5" fillId="2" borderId="0" xfId="0" applyFont="1" applyFill="1" applyAlignment="1" applyProtection="1">
      <alignment vertical="center"/>
      <protection locked="0"/>
    </xf>
    <xf numFmtId="10" fontId="20" fillId="2" borderId="31" xfId="0" applyNumberFormat="1" applyFont="1" applyFill="1" applyBorder="1" applyAlignment="1" applyProtection="1">
      <alignment vertical="center"/>
      <protection locked="0"/>
    </xf>
    <xf numFmtId="10" fontId="20" fillId="2" borderId="13" xfId="0" applyNumberFormat="1" applyFont="1" applyFill="1" applyBorder="1" applyAlignment="1" applyProtection="1">
      <alignment vertical="center"/>
      <protection locked="0"/>
    </xf>
    <xf numFmtId="10" fontId="20" fillId="2" borderId="92" xfId="0" applyNumberFormat="1" applyFont="1" applyFill="1" applyBorder="1" applyAlignment="1" applyProtection="1">
      <alignment vertical="center"/>
      <protection locked="0"/>
    </xf>
    <xf numFmtId="10" fontId="20" fillId="2" borderId="14" xfId="0" applyNumberFormat="1" applyFont="1" applyFill="1" applyBorder="1" applyAlignment="1" applyProtection="1">
      <alignment vertical="center"/>
      <protection locked="0"/>
    </xf>
    <xf numFmtId="4" fontId="20" fillId="2" borderId="14" xfId="0" applyNumberFormat="1" applyFont="1" applyFill="1" applyBorder="1" applyAlignment="1" applyProtection="1">
      <alignment vertical="center"/>
      <protection locked="0"/>
    </xf>
    <xf numFmtId="4" fontId="20" fillId="2" borderId="9" xfId="0" applyNumberFormat="1" applyFont="1" applyFill="1" applyBorder="1" applyAlignment="1" applyProtection="1">
      <alignment vertical="center"/>
      <protection locked="0"/>
    </xf>
    <xf numFmtId="0" fontId="20" fillId="2" borderId="31" xfId="0" applyFont="1" applyFill="1" applyBorder="1" applyAlignment="1" applyProtection="1">
      <alignment vertical="center"/>
      <protection locked="0"/>
    </xf>
    <xf numFmtId="0" fontId="20" fillId="2" borderId="26" xfId="0" applyFont="1" applyFill="1" applyBorder="1" applyAlignment="1" applyProtection="1">
      <alignment vertical="center"/>
      <protection locked="0"/>
    </xf>
    <xf numFmtId="0" fontId="20" fillId="2" borderId="92" xfId="0" applyFont="1" applyFill="1" applyBorder="1" applyAlignment="1" applyProtection="1">
      <alignment vertical="center"/>
      <protection locked="0"/>
    </xf>
    <xf numFmtId="0" fontId="20" fillId="2" borderId="14" xfId="0" applyFont="1" applyFill="1" applyBorder="1" applyAlignment="1" applyProtection="1">
      <alignment vertical="center"/>
      <protection locked="0"/>
    </xf>
    <xf numFmtId="0" fontId="4" fillId="5" borderId="12" xfId="0" applyFont="1" applyFill="1" applyBorder="1" applyAlignment="1">
      <alignment vertical="center"/>
    </xf>
    <xf numFmtId="0" fontId="4" fillId="5" borderId="13" xfId="0" applyFont="1" applyFill="1" applyBorder="1" applyAlignment="1">
      <alignment vertical="center"/>
    </xf>
    <xf numFmtId="0" fontId="4" fillId="5" borderId="9" xfId="0" applyFont="1" applyFill="1" applyBorder="1" applyAlignment="1">
      <alignment vertical="center"/>
    </xf>
    <xf numFmtId="4" fontId="19" fillId="2" borderId="31" xfId="0" applyNumberFormat="1" applyFont="1" applyFill="1" applyBorder="1" applyAlignment="1" applyProtection="1">
      <alignment horizontal="right" vertical="center"/>
      <protection hidden="1"/>
    </xf>
    <xf numFmtId="4" fontId="20" fillId="2" borderId="31" xfId="0" applyNumberFormat="1" applyFont="1" applyFill="1" applyBorder="1" applyAlignment="1" applyProtection="1">
      <alignment horizontal="right" vertical="center"/>
      <protection locked="0"/>
    </xf>
    <xf numFmtId="4" fontId="20" fillId="2" borderId="9" xfId="0" applyNumberFormat="1" applyFont="1" applyFill="1" applyBorder="1" applyAlignment="1" applyProtection="1">
      <alignment horizontal="right" vertical="center"/>
      <protection locked="0"/>
    </xf>
    <xf numFmtId="0" fontId="11" fillId="7" borderId="104" xfId="0" applyFont="1" applyFill="1" applyBorder="1" applyAlignment="1">
      <alignment horizontal="left" vertical="center"/>
    </xf>
    <xf numFmtId="0" fontId="11" fillId="5" borderId="107" xfId="0" applyFont="1" applyFill="1" applyBorder="1" applyAlignment="1">
      <alignment horizontal="center" vertical="center"/>
    </xf>
    <xf numFmtId="0" fontId="11" fillId="5" borderId="108" xfId="0" applyFont="1" applyFill="1" applyBorder="1" applyAlignment="1">
      <alignment horizontal="center" vertical="center"/>
    </xf>
    <xf numFmtId="0" fontId="11" fillId="7" borderId="109" xfId="0" applyFont="1" applyFill="1" applyBorder="1" applyAlignment="1">
      <alignment horizontal="left" vertical="center"/>
    </xf>
    <xf numFmtId="0" fontId="11" fillId="5" borderId="96" xfId="0" applyFont="1" applyFill="1" applyBorder="1" applyAlignment="1">
      <alignment horizontal="left" vertical="center"/>
    </xf>
    <xf numFmtId="0" fontId="11" fillId="5" borderId="111" xfId="0" applyFont="1" applyFill="1" applyBorder="1" applyAlignment="1">
      <alignment horizontal="left" vertical="center"/>
    </xf>
    <xf numFmtId="0" fontId="11" fillId="2" borderId="113" xfId="0" applyFont="1" applyFill="1" applyBorder="1" applyAlignment="1" applyProtection="1">
      <alignment vertical="center"/>
      <protection locked="0"/>
    </xf>
    <xf numFmtId="0" fontId="11" fillId="2" borderId="115" xfId="0" applyFont="1" applyFill="1" applyBorder="1" applyAlignment="1" applyProtection="1">
      <alignment vertical="center"/>
      <protection locked="0"/>
    </xf>
    <xf numFmtId="0" fontId="11" fillId="2" borderId="104" xfId="0" applyFont="1" applyFill="1" applyBorder="1" applyAlignment="1">
      <alignment horizontal="left" vertical="center"/>
    </xf>
    <xf numFmtId="4" fontId="1" fillId="2" borderId="102" xfId="0" applyNumberFormat="1" applyFont="1" applyFill="1" applyBorder="1" applyAlignment="1" applyProtection="1">
      <alignment vertical="center"/>
      <protection hidden="1"/>
    </xf>
    <xf numFmtId="0" fontId="1" fillId="5" borderId="12" xfId="0" applyFont="1" applyFill="1" applyBorder="1" applyAlignment="1" applyProtection="1">
      <alignment vertical="center"/>
      <protection hidden="1"/>
    </xf>
    <xf numFmtId="0" fontId="1" fillId="5" borderId="112" xfId="0" applyFont="1" applyFill="1" applyBorder="1" applyAlignment="1" applyProtection="1">
      <alignment vertical="center"/>
      <protection hidden="1"/>
    </xf>
    <xf numFmtId="1" fontId="1" fillId="2" borderId="92" xfId="0" applyNumberFormat="1" applyFont="1" applyFill="1" applyBorder="1" applyAlignment="1" applyProtection="1">
      <alignment vertical="center"/>
      <protection hidden="1"/>
    </xf>
    <xf numFmtId="1" fontId="1" fillId="2" borderId="114" xfId="0" applyNumberFormat="1" applyFont="1" applyFill="1" applyBorder="1" applyAlignment="1" applyProtection="1">
      <alignment vertical="center"/>
      <protection hidden="1"/>
    </xf>
    <xf numFmtId="10" fontId="1" fillId="2" borderId="24" xfId="0" applyNumberFormat="1" applyFont="1" applyFill="1" applyBorder="1" applyAlignment="1" applyProtection="1">
      <alignment vertical="center"/>
      <protection hidden="1"/>
    </xf>
    <xf numFmtId="10" fontId="1" fillId="2" borderId="114" xfId="0" applyNumberFormat="1" applyFont="1" applyFill="1" applyBorder="1" applyAlignment="1" applyProtection="1">
      <alignment vertical="center"/>
      <protection hidden="1"/>
    </xf>
    <xf numFmtId="10" fontId="19" fillId="2" borderId="106" xfId="0" applyNumberFormat="1" applyFont="1" applyFill="1" applyBorder="1" applyAlignment="1" applyProtection="1">
      <alignment vertical="center"/>
      <protection hidden="1"/>
    </xf>
    <xf numFmtId="10" fontId="1" fillId="2" borderId="10" xfId="0" applyNumberFormat="1" applyFont="1" applyFill="1" applyBorder="1" applyAlignment="1" applyProtection="1">
      <alignment vertical="center"/>
      <protection hidden="1"/>
    </xf>
    <xf numFmtId="0" fontId="11" fillId="7" borderId="104" xfId="0" applyFont="1" applyFill="1" applyBorder="1" applyAlignment="1">
      <alignment horizontal="left" vertical="center" wrapText="1"/>
    </xf>
    <xf numFmtId="4" fontId="43" fillId="4" borderId="105" xfId="0" applyNumberFormat="1" applyFont="1" applyFill="1" applyBorder="1" applyProtection="1">
      <protection hidden="1"/>
    </xf>
    <xf numFmtId="0" fontId="0" fillId="2" borderId="0" xfId="0" applyFill="1" applyProtection="1">
      <protection locked="0"/>
    </xf>
    <xf numFmtId="4" fontId="43" fillId="4" borderId="106" xfId="0" applyNumberFormat="1" applyFont="1" applyFill="1" applyBorder="1" applyAlignment="1" applyProtection="1">
      <alignment vertical="center"/>
      <protection hidden="1"/>
    </xf>
    <xf numFmtId="0" fontId="2" fillId="5" borderId="107" xfId="0" applyFont="1" applyFill="1" applyBorder="1" applyAlignment="1">
      <alignment horizontal="center" vertical="center" wrapText="1"/>
    </xf>
    <xf numFmtId="0" fontId="2" fillId="5" borderId="108" xfId="0" applyFont="1" applyFill="1" applyBorder="1" applyAlignment="1">
      <alignment horizontal="center" vertical="center" wrapText="1"/>
    </xf>
    <xf numFmtId="0" fontId="11" fillId="5" borderId="96" xfId="0" applyFont="1" applyFill="1" applyBorder="1" applyAlignment="1">
      <alignment horizontal="left" vertical="center" wrapText="1"/>
    </xf>
    <xf numFmtId="0" fontId="11" fillId="5" borderId="111" xfId="0" applyFont="1" applyFill="1" applyBorder="1" applyAlignment="1">
      <alignment horizontal="left" vertical="center" wrapText="1"/>
    </xf>
    <xf numFmtId="10" fontId="1" fillId="2" borderId="112" xfId="0" applyNumberFormat="1" applyFont="1" applyFill="1" applyBorder="1" applyAlignment="1" applyProtection="1">
      <alignment vertical="center"/>
      <protection hidden="1"/>
    </xf>
    <xf numFmtId="0" fontId="11" fillId="5" borderId="107" xfId="0" applyFont="1" applyFill="1" applyBorder="1" applyAlignment="1">
      <alignment horizontal="left" vertical="center" wrapText="1"/>
    </xf>
    <xf numFmtId="10" fontId="1" fillId="2" borderId="108" xfId="0" applyNumberFormat="1" applyFont="1" applyFill="1" applyBorder="1" applyAlignment="1" applyProtection="1">
      <alignment vertical="center"/>
      <protection locked="0"/>
    </xf>
    <xf numFmtId="10" fontId="0" fillId="2" borderId="0" xfId="0" applyNumberFormat="1" applyFill="1" applyAlignment="1" applyProtection="1">
      <alignment horizontal="right" vertical="center"/>
      <protection locked="0"/>
    </xf>
    <xf numFmtId="10" fontId="1" fillId="2" borderId="1" xfId="0" applyNumberFormat="1" applyFont="1" applyFill="1" applyBorder="1" applyAlignment="1" applyProtection="1">
      <alignment horizontal="right" vertical="center"/>
      <protection locked="0"/>
    </xf>
    <xf numFmtId="10" fontId="1" fillId="2" borderId="0" xfId="0" applyNumberFormat="1" applyFont="1" applyFill="1" applyAlignment="1" applyProtection="1">
      <alignment horizontal="right" vertical="center"/>
      <protection locked="0"/>
    </xf>
    <xf numFmtId="0" fontId="1" fillId="2" borderId="37" xfId="0" applyFont="1" applyFill="1" applyBorder="1" applyAlignment="1">
      <alignment vertical="center"/>
    </xf>
    <xf numFmtId="0" fontId="1" fillId="2" borderId="30" xfId="0" applyFont="1" applyFill="1" applyBorder="1" applyAlignment="1">
      <alignment vertical="center"/>
    </xf>
    <xf numFmtId="0" fontId="13" fillId="2" borderId="0" xfId="0" applyFont="1" applyFill="1" applyAlignment="1" applyProtection="1">
      <alignment vertical="center"/>
      <protection locked="0"/>
    </xf>
    <xf numFmtId="0" fontId="1" fillId="2" borderId="1" xfId="0" applyFont="1" applyFill="1" applyBorder="1" applyAlignment="1">
      <alignment vertical="center"/>
    </xf>
    <xf numFmtId="0" fontId="57" fillId="2" borderId="0" xfId="0" applyFont="1" applyFill="1" applyAlignment="1">
      <alignment vertical="center" wrapText="1"/>
    </xf>
    <xf numFmtId="0" fontId="19" fillId="2" borderId="0" xfId="0" applyFont="1" applyFill="1" applyAlignment="1">
      <alignment vertical="center" wrapText="1"/>
    </xf>
    <xf numFmtId="0" fontId="24" fillId="2" borderId="89" xfId="0" applyFont="1" applyFill="1" applyBorder="1" applyAlignment="1">
      <alignment vertical="center" wrapText="1"/>
    </xf>
    <xf numFmtId="0" fontId="24" fillId="2" borderId="0" xfId="0" applyFont="1" applyFill="1" applyAlignment="1">
      <alignment vertical="center" wrapText="1"/>
    </xf>
    <xf numFmtId="0" fontId="47" fillId="2" borderId="88" xfId="0" applyFont="1" applyFill="1" applyBorder="1" applyAlignment="1">
      <alignment vertical="center" wrapText="1"/>
    </xf>
    <xf numFmtId="0" fontId="47" fillId="2" borderId="0" xfId="0" applyFont="1" applyFill="1" applyAlignment="1">
      <alignment vertical="center" wrapText="1"/>
    </xf>
    <xf numFmtId="10" fontId="47" fillId="2" borderId="0" xfId="0" applyNumberFormat="1" applyFont="1" applyFill="1" applyAlignment="1">
      <alignment vertical="center" wrapText="1"/>
    </xf>
    <xf numFmtId="0" fontId="19" fillId="2" borderId="0" xfId="0" applyFont="1" applyFill="1"/>
    <xf numFmtId="0" fontId="19" fillId="2" borderId="1" xfId="0" applyFont="1" applyFill="1" applyBorder="1" applyAlignment="1">
      <alignment vertical="center" wrapText="1"/>
    </xf>
    <xf numFmtId="10" fontId="47" fillId="2" borderId="1" xfId="0" applyNumberFormat="1" applyFont="1" applyFill="1" applyBorder="1" applyAlignment="1">
      <alignment vertical="center" wrapText="1"/>
    </xf>
    <xf numFmtId="0" fontId="6" fillId="2" borderId="0" xfId="0" applyFont="1" applyFill="1" applyAlignment="1">
      <alignment vertical="center" wrapText="1"/>
    </xf>
    <xf numFmtId="49" fontId="47" fillId="2" borderId="0" xfId="0" applyNumberFormat="1" applyFont="1" applyFill="1" applyAlignment="1">
      <alignment vertical="center" wrapText="1"/>
    </xf>
    <xf numFmtId="0" fontId="47" fillId="2" borderId="0" xfId="0" applyFont="1" applyFill="1" applyAlignment="1">
      <alignment horizontal="left" vertical="center" wrapText="1"/>
    </xf>
    <xf numFmtId="16" fontId="19" fillId="2" borderId="0" xfId="0" applyNumberFormat="1" applyFont="1" applyFill="1" applyAlignment="1">
      <alignment vertical="center" wrapText="1"/>
    </xf>
    <xf numFmtId="10" fontId="47" fillId="2" borderId="0" xfId="0" applyNumberFormat="1" applyFont="1" applyFill="1" applyAlignment="1">
      <alignment horizontal="center" vertical="center" wrapText="1"/>
    </xf>
    <xf numFmtId="1" fontId="47" fillId="2" borderId="0" xfId="0" applyNumberFormat="1" applyFont="1" applyFill="1" applyAlignment="1">
      <alignment vertical="center" wrapText="1"/>
    </xf>
    <xf numFmtId="0" fontId="58" fillId="2" borderId="0" xfId="0" applyFont="1" applyFill="1" applyAlignment="1">
      <alignment vertical="center" wrapText="1"/>
    </xf>
    <xf numFmtId="0" fontId="2" fillId="4" borderId="32" xfId="0" applyFont="1" applyFill="1" applyBorder="1" applyAlignment="1" applyProtection="1">
      <alignment horizontal="center" vertical="center"/>
      <protection locked="0"/>
    </xf>
    <xf numFmtId="4" fontId="43" fillId="4" borderId="47" xfId="0" applyNumberFormat="1" applyFont="1" applyFill="1" applyBorder="1" applyAlignment="1" applyProtection="1">
      <alignment vertical="center"/>
      <protection hidden="1"/>
    </xf>
    <xf numFmtId="4" fontId="43" fillId="4" borderId="105" xfId="0" applyNumberFormat="1" applyFont="1" applyFill="1" applyBorder="1" applyAlignment="1" applyProtection="1">
      <alignment vertical="center"/>
      <protection hidden="1"/>
    </xf>
    <xf numFmtId="4" fontId="43" fillId="4" borderId="110" xfId="0" applyNumberFormat="1" applyFont="1" applyFill="1" applyBorder="1" applyAlignment="1" applyProtection="1">
      <alignment vertical="center"/>
      <protection hidden="1"/>
    </xf>
    <xf numFmtId="4" fontId="47" fillId="2" borderId="52" xfId="0" applyNumberFormat="1" applyFont="1" applyFill="1" applyBorder="1" applyAlignment="1" applyProtection="1">
      <alignment vertical="center"/>
      <protection hidden="1"/>
    </xf>
    <xf numFmtId="10" fontId="21" fillId="2" borderId="79" xfId="0" applyNumberFormat="1" applyFont="1" applyFill="1" applyBorder="1" applyAlignment="1" applyProtection="1">
      <alignment vertical="center"/>
      <protection hidden="1"/>
    </xf>
    <xf numFmtId="0" fontId="47"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vertical="center" wrapText="1"/>
    </xf>
    <xf numFmtId="4" fontId="43" fillId="4" borderId="106" xfId="0" applyNumberFormat="1" applyFont="1" applyFill="1" applyBorder="1" applyProtection="1">
      <protection hidden="1"/>
    </xf>
    <xf numFmtId="0" fontId="27" fillId="2" borderId="0" xfId="0" applyFont="1" applyFill="1" applyAlignment="1" applyProtection="1">
      <alignment horizontal="center"/>
      <protection hidden="1"/>
    </xf>
    <xf numFmtId="10" fontId="46" fillId="2" borderId="61" xfId="0" applyNumberFormat="1" applyFont="1" applyFill="1" applyBorder="1" applyAlignment="1" applyProtection="1">
      <alignment horizontal="left" vertical="center"/>
      <protection hidden="1"/>
    </xf>
    <xf numFmtId="10" fontId="46" fillId="2" borderId="73" xfId="0" applyNumberFormat="1" applyFont="1" applyFill="1" applyBorder="1" applyAlignment="1" applyProtection="1">
      <alignment horizontal="left" vertical="center"/>
      <protection hidden="1"/>
    </xf>
    <xf numFmtId="0" fontId="18" fillId="2" borderId="0" xfId="0" applyFont="1" applyFill="1" applyAlignment="1" applyProtection="1">
      <alignment horizontal="left" vertical="center"/>
      <protection hidden="1"/>
    </xf>
    <xf numFmtId="0" fontId="18" fillId="2" borderId="64" xfId="0" applyFont="1" applyFill="1" applyBorder="1" applyAlignment="1" applyProtection="1">
      <alignment horizontal="left" vertical="center"/>
      <protection hidden="1"/>
    </xf>
    <xf numFmtId="0" fontId="18" fillId="2" borderId="11" xfId="0" applyFont="1" applyFill="1" applyBorder="1" applyAlignment="1" applyProtection="1">
      <alignment horizontal="left" vertical="center"/>
      <protection hidden="1"/>
    </xf>
    <xf numFmtId="0" fontId="18" fillId="2" borderId="51" xfId="0" applyFont="1" applyFill="1" applyBorder="1" applyAlignment="1" applyProtection="1">
      <alignment horizontal="left" vertical="center"/>
      <protection hidden="1"/>
    </xf>
    <xf numFmtId="0" fontId="22" fillId="7" borderId="71" xfId="0" applyFont="1" applyFill="1" applyBorder="1" applyAlignment="1" applyProtection="1">
      <alignment horizontal="left" vertical="center"/>
      <protection hidden="1"/>
    </xf>
    <xf numFmtId="0" fontId="22" fillId="7" borderId="25" xfId="0" applyFont="1" applyFill="1" applyBorder="1" applyAlignment="1" applyProtection="1">
      <alignment horizontal="left" vertical="center"/>
      <protection hidden="1"/>
    </xf>
    <xf numFmtId="0" fontId="30" fillId="9" borderId="50" xfId="0" applyFont="1" applyFill="1" applyBorder="1" applyAlignment="1" applyProtection="1">
      <alignment horizontal="left" vertical="center"/>
      <protection hidden="1"/>
    </xf>
    <xf numFmtId="0" fontId="30" fillId="9" borderId="26" xfId="0" applyFont="1" applyFill="1" applyBorder="1" applyAlignment="1" applyProtection="1">
      <alignment horizontal="left" vertical="center"/>
      <protection hidden="1"/>
    </xf>
    <xf numFmtId="4" fontId="22" fillId="7" borderId="62" xfId="0" applyNumberFormat="1" applyFont="1" applyFill="1" applyBorder="1" applyAlignment="1" applyProtection="1">
      <alignment horizontal="left" vertical="center"/>
      <protection hidden="1"/>
    </xf>
    <xf numFmtId="4" fontId="22" fillId="7" borderId="70" xfId="0" applyNumberFormat="1" applyFont="1" applyFill="1" applyBorder="1" applyAlignment="1" applyProtection="1">
      <alignment horizontal="left" vertical="center"/>
      <protection hidden="1"/>
    </xf>
    <xf numFmtId="4" fontId="30" fillId="9" borderId="91" xfId="0" applyNumberFormat="1" applyFont="1" applyFill="1" applyBorder="1" applyAlignment="1" applyProtection="1">
      <alignment horizontal="left" vertical="center"/>
      <protection hidden="1"/>
    </xf>
    <xf numFmtId="4" fontId="30" fillId="9" borderId="51" xfId="0" applyNumberFormat="1" applyFont="1" applyFill="1" applyBorder="1" applyAlignment="1" applyProtection="1">
      <alignment horizontal="left" vertical="center"/>
      <protection hidden="1"/>
    </xf>
    <xf numFmtId="0" fontId="22" fillId="7" borderId="50" xfId="0" applyFont="1" applyFill="1" applyBorder="1" applyAlignment="1" applyProtection="1">
      <alignment horizontal="left" vertical="center" wrapText="1"/>
      <protection hidden="1"/>
    </xf>
    <xf numFmtId="0" fontId="22" fillId="7" borderId="26" xfId="0" applyFont="1" applyFill="1" applyBorder="1" applyAlignment="1" applyProtection="1">
      <alignment horizontal="left" vertical="center" wrapText="1"/>
      <protection hidden="1"/>
    </xf>
    <xf numFmtId="4" fontId="22" fillId="7" borderId="91" xfId="0" applyNumberFormat="1" applyFont="1" applyFill="1" applyBorder="1" applyAlignment="1" applyProtection="1">
      <alignment horizontal="left" vertical="center"/>
      <protection hidden="1"/>
    </xf>
    <xf numFmtId="4" fontId="22" fillId="7" borderId="51" xfId="0" applyNumberFormat="1" applyFont="1" applyFill="1" applyBorder="1" applyAlignment="1" applyProtection="1">
      <alignment horizontal="left" vertical="center"/>
      <protection hidden="1"/>
    </xf>
    <xf numFmtId="4" fontId="30" fillId="9" borderId="39" xfId="0" applyNumberFormat="1" applyFont="1" applyFill="1" applyBorder="1" applyAlignment="1" applyProtection="1">
      <alignment horizontal="left" vertical="center"/>
      <protection hidden="1"/>
    </xf>
    <xf numFmtId="4" fontId="30" fillId="9" borderId="73" xfId="0" applyNumberFormat="1" applyFont="1" applyFill="1" applyBorder="1" applyAlignment="1" applyProtection="1">
      <alignment horizontal="left" vertical="center"/>
      <protection hidden="1"/>
    </xf>
    <xf numFmtId="0" fontId="30" fillId="9" borderId="74"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22" fillId="7" borderId="50" xfId="0" applyFont="1" applyFill="1" applyBorder="1" applyAlignment="1" applyProtection="1">
      <alignment horizontal="left" vertical="center"/>
      <protection hidden="1"/>
    </xf>
    <xf numFmtId="0" fontId="22" fillId="7" borderId="26" xfId="0" applyFont="1" applyFill="1" applyBorder="1" applyAlignment="1" applyProtection="1">
      <alignment horizontal="left" vertical="center"/>
      <protection hidden="1"/>
    </xf>
    <xf numFmtId="0" fontId="31" fillId="6" borderId="5" xfId="0" applyFont="1" applyFill="1" applyBorder="1" applyAlignment="1" applyProtection="1">
      <alignment horizontal="left" vertical="center"/>
      <protection hidden="1"/>
    </xf>
    <xf numFmtId="0" fontId="31" fillId="6" borderId="72" xfId="0" applyFont="1" applyFill="1" applyBorder="1" applyAlignment="1" applyProtection="1">
      <alignment horizontal="left" vertical="center"/>
      <protection hidden="1"/>
    </xf>
    <xf numFmtId="0" fontId="31" fillId="6" borderId="71" xfId="0" applyFont="1" applyFill="1" applyBorder="1" applyAlignment="1" applyProtection="1">
      <alignment horizontal="left" vertical="center"/>
      <protection hidden="1"/>
    </xf>
    <xf numFmtId="0" fontId="31" fillId="6" borderId="25" xfId="0" applyFont="1" applyFill="1" applyBorder="1" applyAlignment="1" applyProtection="1">
      <alignment horizontal="left" vertical="center"/>
      <protection hidden="1"/>
    </xf>
    <xf numFmtId="0" fontId="18" fillId="2" borderId="11" xfId="0" applyFont="1" applyFill="1" applyBorder="1" applyAlignment="1" applyProtection="1">
      <alignment horizontal="left" vertical="center" wrapText="1"/>
      <protection hidden="1"/>
    </xf>
    <xf numFmtId="0" fontId="18" fillId="2" borderId="51" xfId="0" applyFont="1" applyFill="1" applyBorder="1" applyAlignment="1" applyProtection="1">
      <alignment horizontal="left" vertical="center" wrapText="1"/>
      <protection hidden="1"/>
    </xf>
    <xf numFmtId="0" fontId="18" fillId="2" borderId="62" xfId="0" applyFont="1" applyFill="1" applyBorder="1" applyAlignment="1" applyProtection="1">
      <alignment horizontal="left" vertical="center"/>
      <protection hidden="1"/>
    </xf>
    <xf numFmtId="0" fontId="18" fillId="2" borderId="70" xfId="0" applyFont="1" applyFill="1" applyBorder="1" applyAlignment="1" applyProtection="1">
      <alignment horizontal="left" vertical="center"/>
      <protection hidden="1"/>
    </xf>
    <xf numFmtId="0" fontId="18" fillId="2" borderId="63" xfId="0" applyFont="1" applyFill="1" applyBorder="1" applyAlignment="1" applyProtection="1">
      <alignment horizontal="left" vertical="center"/>
      <protection locked="0"/>
    </xf>
    <xf numFmtId="0" fontId="18" fillId="2" borderId="48" xfId="0" applyFont="1" applyFill="1" applyBorder="1" applyAlignment="1" applyProtection="1">
      <alignment horizontal="left" vertical="center"/>
      <protection locked="0"/>
    </xf>
    <xf numFmtId="0" fontId="31" fillId="6" borderId="68" xfId="0" applyFont="1" applyFill="1" applyBorder="1" applyAlignment="1" applyProtection="1">
      <alignment horizontal="left" vertical="center"/>
      <protection hidden="1"/>
    </xf>
    <xf numFmtId="0" fontId="31" fillId="6" borderId="29" xfId="0" applyFont="1" applyFill="1" applyBorder="1" applyAlignment="1" applyProtection="1">
      <alignment horizontal="left" vertical="center"/>
      <protection hidden="1"/>
    </xf>
    <xf numFmtId="0" fontId="22" fillId="7" borderId="62" xfId="0" applyFont="1" applyFill="1" applyBorder="1" applyAlignment="1" applyProtection="1">
      <alignment horizontal="left" vertical="center"/>
      <protection hidden="1"/>
    </xf>
    <xf numFmtId="4" fontId="45" fillId="7" borderId="56" xfId="0" applyNumberFormat="1" applyFont="1" applyFill="1" applyBorder="1" applyAlignment="1" applyProtection="1">
      <alignment horizontal="left" vertical="center"/>
      <protection hidden="1"/>
    </xf>
    <xf numFmtId="4" fontId="45" fillId="7" borderId="70" xfId="0" applyNumberFormat="1" applyFont="1" applyFill="1" applyBorder="1" applyAlignment="1" applyProtection="1">
      <alignment horizontal="left" vertical="center"/>
      <protection hidden="1"/>
    </xf>
    <xf numFmtId="0" fontId="30" fillId="9" borderId="8" xfId="0" applyFont="1" applyFill="1" applyBorder="1" applyAlignment="1" applyProtection="1">
      <alignment horizontal="left" vertical="center"/>
      <protection hidden="1"/>
    </xf>
    <xf numFmtId="0" fontId="30" fillId="9" borderId="90" xfId="0" applyFont="1" applyFill="1" applyBorder="1" applyAlignment="1" applyProtection="1">
      <alignment horizontal="left" vertical="center"/>
      <protection hidden="1"/>
    </xf>
    <xf numFmtId="4" fontId="42" fillId="9" borderId="65" xfId="0" applyNumberFormat="1" applyFont="1" applyFill="1" applyBorder="1" applyAlignment="1" applyProtection="1">
      <alignment horizontal="left" vertical="center"/>
      <protection hidden="1"/>
    </xf>
    <xf numFmtId="4" fontId="42" fillId="9" borderId="53" xfId="0" applyNumberFormat="1" applyFont="1" applyFill="1" applyBorder="1" applyAlignment="1" applyProtection="1">
      <alignment horizontal="left" vertical="center"/>
      <protection hidden="1"/>
    </xf>
    <xf numFmtId="4" fontId="30" fillId="9" borderId="15" xfId="0" applyNumberFormat="1" applyFont="1" applyFill="1" applyBorder="1" applyAlignment="1" applyProtection="1">
      <alignment horizontal="left" vertical="center"/>
      <protection hidden="1"/>
    </xf>
    <xf numFmtId="4" fontId="30" fillId="9" borderId="69" xfId="0" applyNumberFormat="1" applyFont="1" applyFill="1" applyBorder="1" applyAlignment="1" applyProtection="1">
      <alignment horizontal="left" vertical="center"/>
      <protection hidden="1"/>
    </xf>
    <xf numFmtId="0" fontId="22" fillId="7" borderId="71" xfId="0" applyFont="1" applyFill="1" applyBorder="1" applyAlignment="1" applyProtection="1">
      <alignment horizontal="left" vertical="center" wrapText="1"/>
      <protection hidden="1"/>
    </xf>
    <xf numFmtId="0" fontId="22" fillId="7" borderId="25" xfId="0" applyFont="1" applyFill="1" applyBorder="1" applyAlignment="1" applyProtection="1">
      <alignment horizontal="left" vertical="center" wrapText="1"/>
      <protection hidden="1"/>
    </xf>
    <xf numFmtId="0" fontId="30" fillId="9" borderId="68" xfId="0" applyFont="1" applyFill="1" applyBorder="1" applyAlignment="1" applyProtection="1">
      <alignment horizontal="left" vertical="center"/>
      <protection hidden="1"/>
    </xf>
    <xf numFmtId="0" fontId="30" fillId="9" borderId="29" xfId="0" applyFont="1" applyFill="1" applyBorder="1" applyAlignment="1" applyProtection="1">
      <alignment horizontal="left" vertical="center"/>
      <protection hidden="1"/>
    </xf>
    <xf numFmtId="4" fontId="45" fillId="7" borderId="62" xfId="0" applyNumberFormat="1" applyFont="1" applyFill="1" applyBorder="1" applyAlignment="1" applyProtection="1">
      <alignment horizontal="left" vertical="center"/>
      <protection hidden="1"/>
    </xf>
    <xf numFmtId="4" fontId="45" fillId="7" borderId="91" xfId="0" applyNumberFormat="1" applyFont="1" applyFill="1" applyBorder="1" applyAlignment="1" applyProtection="1">
      <alignment horizontal="left" vertical="center"/>
      <protection hidden="1"/>
    </xf>
    <xf numFmtId="4" fontId="45" fillId="7" borderId="51" xfId="0" applyNumberFormat="1" applyFont="1" applyFill="1" applyBorder="1" applyAlignment="1" applyProtection="1">
      <alignment horizontal="left" vertical="center"/>
      <protection hidden="1"/>
    </xf>
    <xf numFmtId="0" fontId="22" fillId="7" borderId="74" xfId="0" applyFont="1" applyFill="1" applyBorder="1" applyAlignment="1" applyProtection="1">
      <alignment horizontal="left" vertical="center"/>
      <protection hidden="1"/>
    </xf>
    <xf numFmtId="0" fontId="22" fillId="7" borderId="33" xfId="0" applyFont="1" applyFill="1" applyBorder="1" applyAlignment="1" applyProtection="1">
      <alignment horizontal="left" vertical="center"/>
      <protection hidden="1"/>
    </xf>
    <xf numFmtId="0" fontId="6" fillId="7" borderId="54" xfId="0" applyFont="1" applyFill="1" applyBorder="1" applyAlignment="1">
      <alignment horizontal="center" vertical="center" wrapText="1"/>
    </xf>
    <xf numFmtId="0" fontId="6" fillId="7" borderId="59"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1" fillId="5" borderId="86" xfId="0" applyFont="1" applyFill="1" applyBorder="1" applyAlignment="1">
      <alignment horizontal="center" vertical="center" wrapText="1"/>
    </xf>
    <xf numFmtId="0" fontId="11" fillId="5" borderId="87"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36" xfId="0" applyFont="1" applyFill="1" applyBorder="1" applyAlignment="1">
      <alignment horizontal="center" vertical="center"/>
    </xf>
    <xf numFmtId="0" fontId="8" fillId="2" borderId="23" xfId="0" applyFont="1" applyFill="1" applyBorder="1" applyAlignment="1" applyProtection="1">
      <alignment horizontal="left" vertical="center" wrapText="1"/>
      <protection locked="0"/>
    </xf>
    <xf numFmtId="0" fontId="8" fillId="2" borderId="103"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2" fillId="5" borderId="23" xfId="0" applyFont="1" applyFill="1" applyBorder="1" applyAlignment="1">
      <alignment horizontal="center" vertical="center"/>
    </xf>
    <xf numFmtId="0" fontId="2" fillId="5" borderId="18" xfId="0" applyFont="1" applyFill="1" applyBorder="1" applyAlignment="1">
      <alignment horizontal="center" vertical="center"/>
    </xf>
    <xf numFmtId="0" fontId="4" fillId="2" borderId="23"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47"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vertical="center" wrapText="1"/>
    </xf>
  </cellXfs>
  <cellStyles count="2">
    <cellStyle name="Hipervínculo" xfId="1" builtinId="8"/>
    <cellStyle name="Normal" xfId="0" builtinId="0"/>
  </cellStyles>
  <dxfs count="114">
    <dxf>
      <font>
        <color theme="0"/>
      </font>
    </dxf>
    <dxf>
      <font>
        <color theme="0"/>
      </font>
    </dxf>
    <dxf>
      <font>
        <color theme="7" tint="0.79998168889431442"/>
      </font>
    </dxf>
    <dxf>
      <font>
        <color theme="7" tint="0.79998168889431442"/>
      </font>
    </dxf>
    <dxf>
      <font>
        <color theme="7" tint="0.79998168889431442"/>
      </font>
    </dxf>
    <dxf>
      <font>
        <b/>
        <i val="0"/>
        <color auto="1"/>
      </font>
    </dxf>
    <dxf>
      <font>
        <color theme="0"/>
      </font>
    </dxf>
    <dxf>
      <font>
        <color auto="1"/>
      </font>
    </dxf>
    <dxf>
      <font>
        <color theme="0"/>
      </font>
    </dxf>
    <dxf>
      <font>
        <color auto="1"/>
      </font>
    </dxf>
    <dxf>
      <font>
        <color auto="1"/>
      </font>
    </dxf>
    <dxf>
      <font>
        <color theme="0"/>
      </font>
    </dxf>
    <dxf>
      <font>
        <color theme="0"/>
      </font>
    </dxf>
    <dxf>
      <font>
        <color theme="0"/>
      </font>
    </dxf>
    <dxf>
      <font>
        <color theme="0"/>
      </font>
    </dxf>
    <dxf>
      <font>
        <color theme="0"/>
      </font>
    </dxf>
    <dxf>
      <font>
        <color auto="1"/>
      </font>
    </dxf>
    <dxf>
      <font>
        <b/>
        <i val="0"/>
        <color auto="1"/>
      </font>
    </dxf>
    <dxf>
      <font>
        <color auto="1"/>
      </font>
    </dxf>
    <dxf>
      <font>
        <color theme="0"/>
      </font>
    </dxf>
    <dxf>
      <font>
        <color theme="7" tint="0.79998168889431442"/>
      </font>
    </dxf>
    <dxf>
      <font>
        <b/>
        <i val="0"/>
        <color auto="1"/>
      </font>
    </dxf>
    <dxf>
      <font>
        <b/>
        <i val="0"/>
      </font>
    </dxf>
    <dxf>
      <font>
        <color auto="1"/>
      </font>
    </dxf>
    <dxf>
      <font>
        <b/>
        <i val="0"/>
        <strike val="0"/>
        <color auto="1"/>
      </font>
    </dxf>
    <dxf>
      <font>
        <color theme="7" tint="0.79998168889431442"/>
      </font>
    </dxf>
    <dxf>
      <font>
        <color theme="0"/>
      </font>
    </dxf>
    <dxf>
      <font>
        <b/>
        <i val="0"/>
        <color auto="1"/>
      </font>
    </dxf>
    <dxf>
      <font>
        <color theme="0"/>
      </font>
    </dxf>
    <dxf>
      <font>
        <color theme="0"/>
      </font>
    </dxf>
    <dxf>
      <font>
        <b/>
        <i val="0"/>
        <color auto="1"/>
      </font>
    </dxf>
    <dxf>
      <font>
        <b/>
        <i val="0"/>
      </font>
    </dxf>
    <dxf>
      <font>
        <color theme="4" tint="0.39994506668294322"/>
      </font>
    </dxf>
    <dxf>
      <font>
        <color theme="4" tint="0.59996337778862885"/>
      </font>
    </dxf>
    <dxf>
      <font>
        <color rgb="FF92D050"/>
      </font>
    </dxf>
    <dxf>
      <font>
        <color theme="0"/>
      </font>
    </dxf>
    <dxf>
      <font>
        <color theme="0"/>
      </font>
    </dxf>
    <dxf>
      <font>
        <color auto="1"/>
      </font>
    </dxf>
    <dxf>
      <font>
        <color theme="0"/>
      </font>
    </dxf>
    <dxf>
      <font>
        <color theme="0"/>
      </font>
    </dxf>
    <dxf>
      <font>
        <color auto="1"/>
      </font>
    </dxf>
    <dxf>
      <font>
        <color theme="7" tint="0.79998168889431442"/>
      </font>
    </dxf>
    <dxf>
      <font>
        <color theme="7" tint="0.79998168889431442"/>
      </font>
    </dxf>
    <dxf>
      <font>
        <color theme="0"/>
      </font>
    </dxf>
    <dxf>
      <font>
        <color theme="0"/>
      </font>
    </dxf>
    <dxf>
      <font>
        <color theme="4" tint="0.39994506668294322"/>
      </font>
    </dxf>
    <dxf>
      <font>
        <color rgb="FF92D050"/>
      </font>
    </dxf>
    <dxf>
      <font>
        <color theme="4" tint="0.39994506668294322"/>
      </font>
    </dxf>
    <dxf>
      <font>
        <color rgb="FF92D050"/>
      </font>
    </dxf>
    <dxf>
      <font>
        <color rgb="FF92D050"/>
      </font>
    </dxf>
    <dxf>
      <font>
        <color theme="0"/>
      </font>
    </dxf>
    <dxf>
      <font>
        <color theme="7" tint="0.79998168889431442"/>
      </font>
    </dxf>
    <dxf>
      <font>
        <b/>
        <i val="0"/>
        <color auto="1"/>
      </font>
    </dxf>
    <dxf>
      <font>
        <color auto="1"/>
      </font>
    </dxf>
    <dxf>
      <font>
        <color auto="1"/>
      </font>
    </dxf>
    <dxf>
      <font>
        <color theme="0"/>
      </font>
    </dxf>
    <dxf>
      <font>
        <color theme="0"/>
      </font>
    </dxf>
    <dxf>
      <font>
        <color theme="0"/>
      </font>
    </dxf>
    <dxf>
      <font>
        <color theme="9" tint="0.79998168889431442"/>
      </font>
    </dxf>
    <dxf>
      <font>
        <color theme="0"/>
      </font>
    </dxf>
    <dxf>
      <font>
        <color theme="0"/>
      </font>
    </dxf>
    <dxf>
      <font>
        <color rgb="FFFF0000"/>
      </font>
    </dxf>
    <dxf>
      <font>
        <color auto="1"/>
      </font>
    </dxf>
    <dxf>
      <font>
        <color theme="0"/>
      </font>
    </dxf>
    <dxf>
      <font>
        <color theme="0"/>
      </font>
    </dxf>
    <dxf>
      <font>
        <color auto="1"/>
      </font>
    </dxf>
    <dxf>
      <font>
        <color auto="1"/>
      </font>
    </dxf>
    <dxf>
      <font>
        <color theme="0"/>
      </font>
    </dxf>
    <dxf>
      <font>
        <color theme="0"/>
      </font>
    </dxf>
    <dxf>
      <font>
        <color theme="0"/>
      </font>
    </dxf>
    <dxf>
      <font>
        <color theme="0"/>
      </font>
    </dxf>
    <dxf>
      <font>
        <color rgb="FFFF0000"/>
      </font>
    </dxf>
    <dxf>
      <font>
        <color theme="0"/>
      </font>
    </dxf>
    <dxf>
      <font>
        <color theme="0"/>
      </font>
    </dxf>
    <dxf>
      <font>
        <color theme="0"/>
      </font>
    </dxf>
    <dxf>
      <font>
        <b/>
        <i val="0"/>
        <color theme="4" tint="-0.499984740745262"/>
      </font>
    </dxf>
    <dxf>
      <font>
        <b/>
        <i/>
        <color theme="4" tint="-0.499984740745262"/>
      </font>
    </dxf>
    <dxf>
      <font>
        <color rgb="FF00B050"/>
      </font>
    </dxf>
    <dxf>
      <font>
        <color theme="0"/>
      </font>
    </dxf>
    <dxf>
      <font>
        <b/>
        <i val="0"/>
        <color theme="0"/>
      </font>
    </dxf>
    <dxf>
      <font>
        <color theme="9" tint="0.59996337778862885"/>
      </font>
    </dxf>
    <dxf>
      <font>
        <color rgb="FF00B050"/>
      </font>
    </dxf>
    <dxf>
      <font>
        <color theme="9" tint="0.59996337778862885"/>
      </font>
    </dxf>
    <dxf>
      <font>
        <color theme="9" tint="0.59996337778862885"/>
      </font>
    </dxf>
    <dxf>
      <font>
        <color rgb="FF00B050"/>
      </font>
    </dxf>
    <dxf>
      <font>
        <color rgb="FF00B050"/>
      </font>
    </dxf>
    <dxf>
      <font>
        <color theme="0"/>
      </font>
    </dxf>
    <dxf>
      <font>
        <color theme="0"/>
      </font>
    </dxf>
    <dxf>
      <font>
        <color theme="0"/>
      </font>
    </dxf>
    <dxf>
      <font>
        <color theme="4" tint="-0.499984740745262"/>
      </font>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s>
  <tableStyles count="0" defaultTableStyle="TableStyleMedium2" defaultPivotStyle="PivotStyleLight16"/>
  <colors>
    <mruColors>
      <color rgb="FFFD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igae.pap.hacienda.gob.es/sitios/igae/es-ES/Control/CFPyAP/Documents/RESOLUCION%20Y%20NT%20MATERIALIDAD%20definitiva.pdf.xsig.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114300</xdr:rowOff>
    </xdr:from>
    <xdr:to>
      <xdr:col>3</xdr:col>
      <xdr:colOff>476250</xdr:colOff>
      <xdr:row>5</xdr:row>
      <xdr:rowOff>3057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23850" y="276225"/>
          <a:ext cx="1457325" cy="494124"/>
        </a:xfrm>
        <a:prstGeom prst="rect">
          <a:avLst/>
        </a:prstGeom>
      </xdr:spPr>
    </xdr:pic>
    <xdr:clientData/>
  </xdr:twoCellAnchor>
  <xdr:twoCellAnchor editAs="oneCell">
    <xdr:from>
      <xdr:col>8</xdr:col>
      <xdr:colOff>266700</xdr:colOff>
      <xdr:row>5</xdr:row>
      <xdr:rowOff>152400</xdr:rowOff>
    </xdr:from>
    <xdr:to>
      <xdr:col>10</xdr:col>
      <xdr:colOff>676627</xdr:colOff>
      <xdr:row>7</xdr:row>
      <xdr:rowOff>38100</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381625" y="923925"/>
          <a:ext cx="1962149"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74295</xdr:colOff>
      <xdr:row>1</xdr:row>
      <xdr:rowOff>49530</xdr:rowOff>
    </xdr:from>
    <xdr:to>
      <xdr:col>1</xdr:col>
      <xdr:colOff>552451</xdr:colOff>
      <xdr:row>4</xdr:row>
      <xdr:rowOff>66675</xdr:rowOff>
    </xdr:to>
    <xdr:pic>
      <xdr:nvPicPr>
        <xdr:cNvPr id="3" name="Picture 5" descr="esc_BN_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lum contrast="6000"/>
          <a:extLst>
            <a:ext uri="{28A0092B-C50C-407E-A947-70E740481C1C}">
              <a14:useLocalDpi xmlns:a14="http://schemas.microsoft.com/office/drawing/2010/main" val="0"/>
            </a:ext>
          </a:extLst>
        </a:blip>
        <a:srcRect/>
        <a:stretch>
          <a:fillRect/>
        </a:stretch>
      </xdr:blipFill>
      <xdr:spPr bwMode="auto">
        <a:xfrm>
          <a:off x="264795" y="240030"/>
          <a:ext cx="478156"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SPadministrativoconpresupuestoestimativo" displayName="SPadministrativoconpresupuestoestimativo" ref="C5:C10" totalsRowShown="0" headerRowDxfId="113" dataDxfId="111" headerRowBorderDxfId="112" tableBorderDxfId="110" totalsRowBorderDxfId="109">
  <autoFilter ref="C5:C10" xr:uid="{00000000-0009-0000-0100-000013000000}"/>
  <tableColumns count="1">
    <tableColumn id="1" xr3:uid="{00000000-0010-0000-0000-000001000000}" name="SPadministrativoconpresupuestoestimativo" dataDxfId="10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SPadministrativoconpresupuestolimitativo" displayName="SPadministrativoconpresupuestolimitativo" ref="D5:D10" totalsRowShown="0" headerRowDxfId="107" dataDxfId="105" headerRowBorderDxfId="106" tableBorderDxfId="104" totalsRowBorderDxfId="103">
  <autoFilter ref="D5:D10" xr:uid="{00000000-0009-0000-0100-000014000000}"/>
  <tableColumns count="1">
    <tableColumn id="1" xr3:uid="{00000000-0010-0000-0100-000001000000}" name="SPadministrativoconpresupuestolimitativo" dataDxfId="10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SPempresarial" displayName="SPempresarial" ref="E5:E10" totalsRowShown="0" headerRowDxfId="101" dataDxfId="99" headerRowBorderDxfId="100" tableBorderDxfId="98" totalsRowBorderDxfId="97">
  <autoFilter ref="E5:E10" xr:uid="{00000000-0009-0000-0100-000015000000}"/>
  <tableColumns count="1">
    <tableColumn id="1" xr3:uid="{00000000-0010-0000-0200-000001000000}" name="SPempresarial" dataDxfId="9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SPfundacional" displayName="SPfundacional" ref="F5:F6" totalsRowShown="0" headerRowDxfId="95" dataDxfId="93" headerRowBorderDxfId="94" tableBorderDxfId="92" totalsRowBorderDxfId="91">
  <autoFilter ref="F5:F6" xr:uid="{00000000-0009-0000-0100-000016000000}"/>
  <tableColumns count="1">
    <tableColumn id="1" xr3:uid="{00000000-0010-0000-0300-000001000000}" name="SPfundacional" dataDxfId="9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56"/>
  <sheetViews>
    <sheetView tabSelected="1" zoomScale="90" zoomScaleNormal="90" workbookViewId="0">
      <selection activeCell="C1" sqref="C1"/>
    </sheetView>
  </sheetViews>
  <sheetFormatPr baseColWidth="10" defaultColWidth="11.453125" defaultRowHeight="12" x14ac:dyDescent="0.3"/>
  <cols>
    <col min="1" max="1" width="3.7265625" style="3" customWidth="1"/>
    <col min="2" max="2" width="3.26953125" style="160" customWidth="1"/>
    <col min="3" max="3" width="12.54296875" style="3" customWidth="1"/>
    <col min="4" max="9" width="11.453125" style="3"/>
    <col min="10" max="10" width="11.7265625" style="3" customWidth="1"/>
    <col min="11" max="11" width="10.1796875" style="3" customWidth="1"/>
    <col min="12" max="12" width="13.7265625" style="3" customWidth="1"/>
    <col min="13" max="16384" width="11.453125" style="3"/>
  </cols>
  <sheetData>
    <row r="1" spans="2:17" ht="12.5" thickBot="1" x14ac:dyDescent="0.35"/>
    <row r="2" spans="2:17" x14ac:dyDescent="0.3">
      <c r="B2" s="161"/>
      <c r="C2" s="166"/>
      <c r="D2" s="166"/>
      <c r="E2" s="166"/>
      <c r="F2" s="166"/>
      <c r="G2" s="166"/>
      <c r="H2" s="166"/>
      <c r="I2" s="166"/>
      <c r="J2" s="166"/>
      <c r="K2" s="167"/>
    </row>
    <row r="3" spans="2:17" x14ac:dyDescent="0.3">
      <c r="B3" s="162"/>
      <c r="C3" s="168"/>
      <c r="D3" s="168"/>
      <c r="E3" s="168"/>
      <c r="F3" s="168"/>
      <c r="G3" s="168"/>
      <c r="H3" s="168"/>
      <c r="I3" s="168"/>
      <c r="J3" s="168"/>
      <c r="K3" s="169"/>
    </row>
    <row r="4" spans="2:17" x14ac:dyDescent="0.3">
      <c r="B4" s="162"/>
      <c r="C4" s="168"/>
      <c r="D4" s="168"/>
      <c r="E4" s="168"/>
      <c r="F4" s="168"/>
      <c r="G4" s="168"/>
      <c r="H4" s="168"/>
      <c r="I4" s="168"/>
      <c r="J4" s="168"/>
      <c r="K4" s="169"/>
      <c r="M4" s="6"/>
    </row>
    <row r="5" spans="2:17" x14ac:dyDescent="0.3">
      <c r="B5" s="162"/>
      <c r="C5" s="168"/>
      <c r="D5" s="168"/>
      <c r="E5" s="168"/>
      <c r="F5" s="168"/>
      <c r="G5" s="168"/>
      <c r="H5" s="168"/>
      <c r="I5" s="168"/>
      <c r="J5" s="168"/>
      <c r="K5" s="169"/>
    </row>
    <row r="6" spans="2:17" ht="15" customHeight="1" x14ac:dyDescent="0.3">
      <c r="B6" s="162"/>
      <c r="C6" s="168"/>
      <c r="D6" s="168"/>
      <c r="E6" s="168"/>
      <c r="F6" s="168"/>
      <c r="G6" s="168"/>
      <c r="H6" s="168"/>
      <c r="I6" s="168"/>
      <c r="J6" s="168"/>
      <c r="K6" s="169"/>
    </row>
    <row r="7" spans="2:17" s="5" customFormat="1" ht="18.5" x14ac:dyDescent="0.45">
      <c r="B7" s="163"/>
      <c r="C7" s="449" t="s">
        <v>137</v>
      </c>
      <c r="D7" s="449"/>
      <c r="E7" s="449"/>
      <c r="F7" s="449"/>
      <c r="G7" s="449"/>
      <c r="H7" s="449"/>
      <c r="I7" s="449"/>
      <c r="J7" s="170"/>
      <c r="K7" s="171"/>
      <c r="M7" s="3"/>
      <c r="N7" s="3"/>
      <c r="O7" s="3"/>
      <c r="P7" s="3"/>
      <c r="Q7" s="3"/>
    </row>
    <row r="8" spans="2:17" x14ac:dyDescent="0.3">
      <c r="B8" s="162"/>
      <c r="C8" s="168"/>
      <c r="D8" s="168"/>
      <c r="E8" s="168"/>
      <c r="F8" s="168"/>
      <c r="G8" s="168"/>
      <c r="H8" s="168"/>
      <c r="I8" s="168"/>
      <c r="J8" s="168"/>
      <c r="K8" s="169"/>
    </row>
    <row r="9" spans="2:17" x14ac:dyDescent="0.3">
      <c r="B9" s="162"/>
      <c r="C9" s="168"/>
      <c r="D9" s="168"/>
      <c r="E9" s="168"/>
      <c r="F9" s="168"/>
      <c r="G9" s="168"/>
      <c r="H9" s="168"/>
      <c r="I9" s="168"/>
      <c r="J9" s="168"/>
      <c r="K9" s="169"/>
    </row>
    <row r="10" spans="2:17" ht="14.5" x14ac:dyDescent="0.3">
      <c r="B10" s="164" t="s">
        <v>138</v>
      </c>
      <c r="C10" s="168" t="s">
        <v>139</v>
      </c>
      <c r="D10" s="168"/>
      <c r="E10" s="168"/>
      <c r="F10" s="168"/>
      <c r="G10" s="168"/>
      <c r="H10" s="168"/>
      <c r="I10" s="168"/>
      <c r="J10" s="168"/>
      <c r="K10" s="169"/>
    </row>
    <row r="11" spans="2:17" x14ac:dyDescent="0.3">
      <c r="B11" s="162"/>
      <c r="C11" s="168" t="s">
        <v>164</v>
      </c>
      <c r="D11" s="168"/>
      <c r="E11" s="168"/>
      <c r="F11" s="168"/>
      <c r="G11" s="168"/>
      <c r="H11" s="168"/>
      <c r="I11" s="168"/>
      <c r="J11" s="168"/>
      <c r="K11" s="169"/>
    </row>
    <row r="12" spans="2:17" x14ac:dyDescent="0.3">
      <c r="B12" s="162"/>
      <c r="C12" s="168"/>
      <c r="D12" s="168"/>
      <c r="E12" s="168"/>
      <c r="F12" s="168"/>
      <c r="G12" s="168"/>
      <c r="H12" s="168"/>
      <c r="I12" s="168"/>
      <c r="J12" s="168"/>
      <c r="K12" s="169"/>
    </row>
    <row r="13" spans="2:17" ht="13" x14ac:dyDescent="0.3">
      <c r="B13" s="162"/>
      <c r="C13" s="172" t="s">
        <v>140</v>
      </c>
      <c r="D13" s="168"/>
      <c r="E13" s="168"/>
      <c r="F13" s="168"/>
      <c r="G13" s="168"/>
      <c r="H13" s="168"/>
      <c r="I13" s="168"/>
      <c r="J13" s="168"/>
      <c r="K13" s="169"/>
    </row>
    <row r="14" spans="2:17" x14ac:dyDescent="0.3">
      <c r="B14" s="162"/>
      <c r="C14" s="168"/>
      <c r="D14" s="168"/>
      <c r="E14" s="168"/>
      <c r="F14" s="168"/>
      <c r="G14" s="168"/>
      <c r="H14" s="168"/>
      <c r="I14" s="168"/>
      <c r="J14" s="168"/>
      <c r="K14" s="169"/>
    </row>
    <row r="15" spans="2:17" x14ac:dyDescent="0.3">
      <c r="B15" s="162"/>
      <c r="C15" s="168" t="s">
        <v>141</v>
      </c>
      <c r="D15" s="168"/>
      <c r="E15" s="168"/>
      <c r="F15" s="168"/>
      <c r="G15" s="168"/>
      <c r="H15" s="168"/>
      <c r="I15" s="168"/>
      <c r="J15" s="168"/>
      <c r="K15" s="169"/>
    </row>
    <row r="16" spans="2:17" ht="5.25" customHeight="1" x14ac:dyDescent="0.3">
      <c r="B16" s="162"/>
      <c r="C16" s="168"/>
      <c r="D16" s="168"/>
      <c r="E16" s="168"/>
      <c r="F16" s="168"/>
      <c r="G16" s="168"/>
      <c r="H16" s="168"/>
      <c r="I16" s="168"/>
      <c r="J16" s="168"/>
      <c r="K16" s="169"/>
    </row>
    <row r="17" spans="2:11" x14ac:dyDescent="0.3">
      <c r="B17" s="162"/>
      <c r="C17" s="168" t="s">
        <v>143</v>
      </c>
      <c r="D17" s="168"/>
      <c r="E17" s="168"/>
      <c r="F17" s="168"/>
      <c r="G17" s="168"/>
      <c r="H17" s="168"/>
      <c r="I17" s="168"/>
      <c r="J17" s="168"/>
      <c r="K17" s="169"/>
    </row>
    <row r="18" spans="2:11" x14ac:dyDescent="0.3">
      <c r="B18" s="162"/>
      <c r="C18" s="168" t="s">
        <v>152</v>
      </c>
      <c r="D18" s="168"/>
      <c r="E18" s="168"/>
      <c r="F18" s="168"/>
      <c r="G18" s="168"/>
      <c r="H18" s="168"/>
      <c r="I18" s="168"/>
      <c r="J18" s="168"/>
      <c r="K18" s="169"/>
    </row>
    <row r="19" spans="2:11" x14ac:dyDescent="0.3">
      <c r="B19" s="162"/>
      <c r="C19" s="168"/>
      <c r="D19" s="168"/>
      <c r="E19" s="168"/>
      <c r="F19" s="168"/>
      <c r="G19" s="168"/>
      <c r="H19" s="168"/>
      <c r="I19" s="168"/>
      <c r="J19" s="168"/>
      <c r="K19" s="169"/>
    </row>
    <row r="20" spans="2:11" ht="13" x14ac:dyDescent="0.3">
      <c r="B20" s="162"/>
      <c r="C20" s="173" t="s">
        <v>142</v>
      </c>
      <c r="D20" s="168"/>
      <c r="E20" s="168"/>
      <c r="F20" s="168"/>
      <c r="G20" s="168"/>
      <c r="H20" s="168"/>
      <c r="I20" s="168"/>
      <c r="J20" s="168"/>
      <c r="K20" s="169"/>
    </row>
    <row r="21" spans="2:11" ht="6" customHeight="1" x14ac:dyDescent="0.3">
      <c r="B21" s="162"/>
      <c r="C21" s="173"/>
      <c r="D21" s="168"/>
      <c r="E21" s="168"/>
      <c r="F21" s="168"/>
      <c r="G21" s="168"/>
      <c r="H21" s="168"/>
      <c r="I21" s="168"/>
      <c r="J21" s="168"/>
      <c r="K21" s="169"/>
    </row>
    <row r="22" spans="2:11" x14ac:dyDescent="0.3">
      <c r="B22" s="162"/>
      <c r="C22" s="168" t="s">
        <v>145</v>
      </c>
      <c r="D22" s="168"/>
      <c r="E22" s="168"/>
      <c r="F22" s="168"/>
      <c r="G22" s="168"/>
      <c r="H22" s="168"/>
      <c r="I22" s="168"/>
      <c r="J22" s="168"/>
      <c r="K22" s="169"/>
    </row>
    <row r="23" spans="2:11" x14ac:dyDescent="0.3">
      <c r="B23" s="162"/>
      <c r="C23" s="168" t="s">
        <v>151</v>
      </c>
      <c r="D23" s="168"/>
      <c r="E23" s="168"/>
      <c r="F23" s="168"/>
      <c r="G23" s="168"/>
      <c r="H23" s="168"/>
      <c r="I23" s="168"/>
      <c r="J23" s="168"/>
      <c r="K23" s="169"/>
    </row>
    <row r="24" spans="2:11" x14ac:dyDescent="0.3">
      <c r="B24" s="162"/>
      <c r="C24" s="168" t="s">
        <v>146</v>
      </c>
      <c r="D24" s="168"/>
      <c r="E24" s="168"/>
      <c r="F24" s="168"/>
      <c r="G24" s="168"/>
      <c r="H24" s="168"/>
      <c r="I24" s="168"/>
      <c r="J24" s="168"/>
      <c r="K24" s="169"/>
    </row>
    <row r="25" spans="2:11" x14ac:dyDescent="0.3">
      <c r="B25" s="162"/>
      <c r="C25" s="168" t="s">
        <v>154</v>
      </c>
      <c r="D25" s="168"/>
      <c r="E25" s="168"/>
      <c r="F25" s="168"/>
      <c r="G25" s="168"/>
      <c r="H25" s="168"/>
      <c r="I25" s="168"/>
      <c r="J25" s="168"/>
      <c r="K25" s="169"/>
    </row>
    <row r="26" spans="2:11" x14ac:dyDescent="0.3">
      <c r="B26" s="162"/>
      <c r="C26" s="168" t="s">
        <v>153</v>
      </c>
      <c r="D26" s="168"/>
      <c r="E26" s="168"/>
      <c r="F26" s="168"/>
      <c r="G26" s="168"/>
      <c r="H26" s="168"/>
      <c r="I26" s="168"/>
      <c r="J26" s="168"/>
      <c r="K26" s="169"/>
    </row>
    <row r="27" spans="2:11" ht="6" customHeight="1" x14ac:dyDescent="0.3">
      <c r="B27" s="162"/>
      <c r="C27" s="168"/>
      <c r="D27" s="168"/>
      <c r="E27" s="168"/>
      <c r="F27" s="168"/>
      <c r="G27" s="168"/>
      <c r="H27" s="168"/>
      <c r="I27" s="168"/>
      <c r="J27" s="168"/>
      <c r="K27" s="169"/>
    </row>
    <row r="28" spans="2:11" x14ac:dyDescent="0.3">
      <c r="B28" s="162"/>
      <c r="C28" s="168" t="s">
        <v>144</v>
      </c>
      <c r="D28" s="168"/>
      <c r="E28" s="168"/>
      <c r="F28" s="168"/>
      <c r="G28" s="168"/>
      <c r="H28" s="168"/>
      <c r="I28" s="168"/>
      <c r="J28" s="168"/>
      <c r="K28" s="169"/>
    </row>
    <row r="29" spans="2:11" x14ac:dyDescent="0.3">
      <c r="B29" s="162"/>
      <c r="C29" s="168" t="s">
        <v>147</v>
      </c>
      <c r="D29" s="168"/>
      <c r="E29" s="168"/>
      <c r="F29" s="168"/>
      <c r="G29" s="168"/>
      <c r="H29" s="168"/>
      <c r="I29" s="168"/>
      <c r="J29" s="168"/>
      <c r="K29" s="169"/>
    </row>
    <row r="30" spans="2:11" x14ac:dyDescent="0.3">
      <c r="B30" s="162"/>
      <c r="C30" s="168" t="s">
        <v>148</v>
      </c>
      <c r="D30" s="168"/>
      <c r="E30" s="168"/>
      <c r="F30" s="168"/>
      <c r="G30" s="168"/>
      <c r="H30" s="168"/>
      <c r="I30" s="168"/>
      <c r="J30" s="168"/>
      <c r="K30" s="169"/>
    </row>
    <row r="31" spans="2:11" x14ac:dyDescent="0.3">
      <c r="B31" s="162"/>
      <c r="C31" s="168" t="s">
        <v>387</v>
      </c>
      <c r="D31" s="168"/>
      <c r="E31" s="168"/>
      <c r="F31" s="168"/>
      <c r="G31" s="168"/>
      <c r="H31" s="168"/>
      <c r="I31" s="168"/>
      <c r="J31" s="168"/>
      <c r="K31" s="169"/>
    </row>
    <row r="32" spans="2:11" x14ac:dyDescent="0.3">
      <c r="B32" s="162"/>
      <c r="C32" s="168" t="s">
        <v>149</v>
      </c>
      <c r="D32" s="168"/>
      <c r="E32" s="168"/>
      <c r="F32" s="168"/>
      <c r="G32" s="168"/>
      <c r="H32" s="168"/>
      <c r="I32" s="168"/>
      <c r="J32" s="168"/>
      <c r="K32" s="169"/>
    </row>
    <row r="33" spans="2:12" x14ac:dyDescent="0.3">
      <c r="B33" s="162"/>
      <c r="C33" s="168" t="s">
        <v>150</v>
      </c>
      <c r="D33" s="168"/>
      <c r="E33" s="168"/>
      <c r="F33" s="168"/>
      <c r="G33" s="168"/>
      <c r="H33" s="168"/>
      <c r="I33" s="168"/>
      <c r="J33" s="168"/>
      <c r="K33" s="169"/>
    </row>
    <row r="34" spans="2:12" x14ac:dyDescent="0.3">
      <c r="B34" s="162"/>
      <c r="C34" s="168"/>
      <c r="D34" s="168"/>
      <c r="E34" s="168"/>
      <c r="F34" s="168"/>
      <c r="G34" s="168"/>
      <c r="H34" s="168"/>
      <c r="I34" s="168"/>
      <c r="J34" s="168"/>
      <c r="K34" s="169"/>
    </row>
    <row r="35" spans="2:12" x14ac:dyDescent="0.3">
      <c r="B35" s="162"/>
      <c r="C35" s="168" t="s">
        <v>239</v>
      </c>
      <c r="D35" s="168"/>
      <c r="E35" s="168"/>
      <c r="F35" s="168"/>
      <c r="G35" s="168"/>
      <c r="H35" s="168"/>
      <c r="I35" s="168"/>
      <c r="J35" s="168"/>
      <c r="K35" s="169"/>
    </row>
    <row r="36" spans="2:12" x14ac:dyDescent="0.3">
      <c r="B36" s="162"/>
      <c r="C36" s="168" t="s">
        <v>238</v>
      </c>
      <c r="D36" s="168"/>
      <c r="E36" s="168"/>
      <c r="F36" s="168"/>
      <c r="G36" s="168"/>
      <c r="H36" s="168"/>
      <c r="I36" s="168"/>
      <c r="J36" s="168"/>
      <c r="K36" s="169"/>
    </row>
    <row r="37" spans="2:12" x14ac:dyDescent="0.3">
      <c r="B37" s="162"/>
      <c r="C37" s="168"/>
      <c r="D37" s="168"/>
      <c r="E37" s="168"/>
      <c r="F37" s="168"/>
      <c r="G37" s="168"/>
      <c r="H37" s="168"/>
      <c r="I37" s="168"/>
      <c r="J37" s="168"/>
      <c r="K37" s="169"/>
    </row>
    <row r="38" spans="2:12" x14ac:dyDescent="0.3">
      <c r="B38" s="162"/>
      <c r="C38" s="168" t="s">
        <v>155</v>
      </c>
      <c r="D38" s="168"/>
      <c r="E38" s="168"/>
      <c r="F38" s="168"/>
      <c r="G38" s="168"/>
      <c r="H38" s="168"/>
      <c r="I38" s="168"/>
      <c r="J38" s="168"/>
      <c r="K38" s="169"/>
    </row>
    <row r="39" spans="2:12" x14ac:dyDescent="0.3">
      <c r="B39" s="162"/>
      <c r="C39" s="168" t="s">
        <v>156</v>
      </c>
      <c r="D39" s="168"/>
      <c r="E39" s="168"/>
      <c r="F39" s="168"/>
      <c r="G39" s="168"/>
      <c r="H39" s="168"/>
      <c r="I39" s="168"/>
      <c r="J39" s="168"/>
      <c r="K39" s="169"/>
    </row>
    <row r="40" spans="2:12" x14ac:dyDescent="0.3">
      <c r="B40" s="162"/>
      <c r="C40" s="168"/>
      <c r="D40" s="168"/>
      <c r="E40" s="168"/>
      <c r="F40" s="168"/>
      <c r="G40" s="168"/>
      <c r="H40" s="168"/>
      <c r="I40" s="168"/>
      <c r="J40" s="168"/>
      <c r="K40" s="169"/>
    </row>
    <row r="41" spans="2:12" x14ac:dyDescent="0.3">
      <c r="B41" s="162"/>
      <c r="C41" s="168" t="s">
        <v>157</v>
      </c>
      <c r="D41" s="168"/>
      <c r="E41" s="168"/>
      <c r="F41" s="168"/>
      <c r="G41" s="168"/>
      <c r="H41" s="168"/>
      <c r="I41" s="168"/>
      <c r="J41" s="168"/>
      <c r="K41" s="169"/>
    </row>
    <row r="42" spans="2:12" x14ac:dyDescent="0.3">
      <c r="B42" s="162"/>
      <c r="C42" s="168" t="s">
        <v>158</v>
      </c>
      <c r="D42" s="168"/>
      <c r="E42" s="168"/>
      <c r="F42" s="168"/>
      <c r="G42" s="168"/>
      <c r="H42" s="168"/>
      <c r="I42" s="168"/>
      <c r="J42" s="168"/>
      <c r="K42" s="169"/>
    </row>
    <row r="43" spans="2:12" x14ac:dyDescent="0.3">
      <c r="B43" s="162"/>
      <c r="C43" s="168"/>
      <c r="D43" s="168"/>
      <c r="E43" s="168"/>
      <c r="F43" s="168"/>
      <c r="G43" s="168"/>
      <c r="H43" s="168"/>
      <c r="I43" s="168"/>
      <c r="J43" s="168"/>
      <c r="K43" s="169"/>
    </row>
    <row r="44" spans="2:12" x14ac:dyDescent="0.3">
      <c r="B44" s="162"/>
      <c r="C44" s="168" t="s">
        <v>388</v>
      </c>
      <c r="D44" s="168"/>
      <c r="E44" s="168"/>
      <c r="F44" s="168"/>
      <c r="G44" s="168"/>
      <c r="H44" s="168"/>
      <c r="I44" s="168"/>
      <c r="J44" s="168"/>
      <c r="K44" s="169"/>
    </row>
    <row r="45" spans="2:12" x14ac:dyDescent="0.3">
      <c r="B45" s="162"/>
      <c r="C45" s="168" t="s">
        <v>389</v>
      </c>
      <c r="D45" s="168"/>
      <c r="E45" s="168"/>
      <c r="F45" s="168"/>
      <c r="G45" s="168"/>
      <c r="H45" s="168"/>
      <c r="I45" s="168"/>
      <c r="J45" s="168"/>
      <c r="K45" s="169"/>
      <c r="L45" s="14"/>
    </row>
    <row r="46" spans="2:12" x14ac:dyDescent="0.3">
      <c r="B46" s="162"/>
      <c r="C46" s="168" t="s">
        <v>390</v>
      </c>
      <c r="D46" s="168"/>
      <c r="E46" s="168"/>
      <c r="F46" s="168"/>
      <c r="G46" s="168"/>
      <c r="H46" s="168"/>
      <c r="I46" s="168"/>
      <c r="J46" s="168"/>
      <c r="K46" s="169"/>
    </row>
    <row r="47" spans="2:12" x14ac:dyDescent="0.3">
      <c r="B47" s="162"/>
      <c r="C47" s="168" t="s">
        <v>391</v>
      </c>
      <c r="D47" s="168"/>
      <c r="E47" s="168"/>
      <c r="F47" s="168"/>
      <c r="G47" s="168"/>
      <c r="H47" s="168"/>
      <c r="I47" s="168"/>
      <c r="J47" s="168"/>
      <c r="K47" s="169"/>
    </row>
    <row r="48" spans="2:12" x14ac:dyDescent="0.3">
      <c r="B48" s="162"/>
      <c r="C48" s="168"/>
      <c r="D48" s="168"/>
      <c r="E48" s="168"/>
      <c r="F48" s="168"/>
      <c r="G48" s="168"/>
      <c r="H48" s="168"/>
      <c r="I48" s="168"/>
      <c r="J48" s="168"/>
      <c r="K48" s="169"/>
    </row>
    <row r="49" spans="2:11" x14ac:dyDescent="0.3">
      <c r="B49" s="162"/>
      <c r="C49" s="168" t="s">
        <v>219</v>
      </c>
      <c r="D49" s="168"/>
      <c r="E49" s="168"/>
      <c r="F49" s="168"/>
      <c r="G49" s="168"/>
      <c r="H49" s="168"/>
      <c r="I49" s="168"/>
      <c r="J49" s="168"/>
      <c r="K49" s="169"/>
    </row>
    <row r="50" spans="2:11" x14ac:dyDescent="0.3">
      <c r="B50" s="162"/>
      <c r="C50" s="174" t="s">
        <v>204</v>
      </c>
      <c r="D50" s="174"/>
      <c r="E50" s="174"/>
      <c r="F50" s="174"/>
      <c r="G50" s="174"/>
      <c r="H50" s="174"/>
      <c r="I50" s="174"/>
      <c r="J50" s="174"/>
      <c r="K50" s="169"/>
    </row>
    <row r="51" spans="2:11" x14ac:dyDescent="0.3">
      <c r="B51" s="162"/>
      <c r="C51" s="174" t="s">
        <v>205</v>
      </c>
      <c r="D51" s="174"/>
      <c r="E51" s="174"/>
      <c r="F51" s="174"/>
      <c r="G51" s="174"/>
      <c r="H51" s="174"/>
      <c r="I51" s="174"/>
      <c r="J51" s="174"/>
      <c r="K51" s="169"/>
    </row>
    <row r="52" spans="2:11" x14ac:dyDescent="0.3">
      <c r="B52" s="162"/>
      <c r="C52" s="174" t="s">
        <v>206</v>
      </c>
      <c r="D52" s="174"/>
      <c r="E52" s="174"/>
      <c r="F52" s="174"/>
      <c r="G52" s="174"/>
      <c r="H52" s="174"/>
      <c r="I52" s="174"/>
      <c r="J52" s="174"/>
      <c r="K52" s="169"/>
    </row>
    <row r="53" spans="2:11" x14ac:dyDescent="0.3">
      <c r="B53" s="162"/>
      <c r="C53" s="168"/>
      <c r="D53" s="168"/>
      <c r="E53" s="168"/>
      <c r="F53" s="168"/>
      <c r="G53" s="168"/>
      <c r="H53" s="168"/>
      <c r="I53" s="168"/>
      <c r="J53" s="168"/>
      <c r="K53" s="169"/>
    </row>
    <row r="54" spans="2:11" x14ac:dyDescent="0.3">
      <c r="B54" s="162"/>
      <c r="C54" s="168" t="s">
        <v>395</v>
      </c>
      <c r="D54" s="168"/>
      <c r="E54" s="168"/>
      <c r="F54" s="168"/>
      <c r="G54" s="168"/>
      <c r="H54" s="168"/>
      <c r="I54" s="168"/>
      <c r="J54" s="168"/>
      <c r="K54" s="169"/>
    </row>
    <row r="55" spans="2:11" x14ac:dyDescent="0.3">
      <c r="B55" s="162"/>
      <c r="C55" s="168" t="s">
        <v>396</v>
      </c>
      <c r="D55" s="168"/>
      <c r="E55" s="168"/>
      <c r="F55" s="168"/>
      <c r="G55" s="168"/>
      <c r="H55" s="168"/>
      <c r="I55" s="168"/>
      <c r="J55" s="168"/>
      <c r="K55" s="169"/>
    </row>
    <row r="56" spans="2:11" ht="7.5" customHeight="1" x14ac:dyDescent="0.3">
      <c r="B56" s="162"/>
      <c r="C56" s="168"/>
      <c r="D56" s="168"/>
      <c r="E56" s="168"/>
      <c r="F56" s="168"/>
      <c r="G56" s="168"/>
      <c r="H56" s="168"/>
      <c r="I56" s="168"/>
      <c r="J56" s="168"/>
      <c r="K56" s="169"/>
    </row>
    <row r="57" spans="2:11" x14ac:dyDescent="0.3">
      <c r="B57" s="162"/>
      <c r="C57" s="168" t="s">
        <v>397</v>
      </c>
      <c r="D57" s="168"/>
      <c r="E57" s="168"/>
      <c r="F57" s="168"/>
      <c r="G57" s="168"/>
      <c r="H57" s="168"/>
      <c r="I57" s="168"/>
      <c r="J57" s="168"/>
      <c r="K57" s="169"/>
    </row>
    <row r="58" spans="2:11" x14ac:dyDescent="0.3">
      <c r="B58" s="162"/>
      <c r="C58" s="168" t="s">
        <v>392</v>
      </c>
      <c r="D58" s="168"/>
      <c r="E58" s="168"/>
      <c r="F58" s="168"/>
      <c r="G58" s="168"/>
      <c r="H58" s="168"/>
      <c r="I58" s="168"/>
      <c r="J58" s="168"/>
      <c r="K58" s="169"/>
    </row>
    <row r="59" spans="2:11" x14ac:dyDescent="0.3">
      <c r="B59" s="162"/>
      <c r="C59" s="168" t="s">
        <v>393</v>
      </c>
      <c r="D59" s="168"/>
      <c r="E59" s="168"/>
      <c r="F59" s="168"/>
      <c r="G59" s="168"/>
      <c r="H59" s="168"/>
      <c r="I59" s="168"/>
      <c r="J59" s="168"/>
      <c r="K59" s="169"/>
    </row>
    <row r="60" spans="2:11" x14ac:dyDescent="0.3">
      <c r="B60" s="162"/>
      <c r="C60" s="168" t="s">
        <v>394</v>
      </c>
      <c r="D60" s="168"/>
      <c r="E60" s="168"/>
      <c r="F60" s="168"/>
      <c r="G60" s="168"/>
      <c r="H60" s="168"/>
      <c r="I60" s="168"/>
      <c r="J60" s="168"/>
      <c r="K60" s="169"/>
    </row>
    <row r="61" spans="2:11" x14ac:dyDescent="0.3">
      <c r="B61" s="162"/>
      <c r="C61" s="168" t="s">
        <v>398</v>
      </c>
      <c r="D61" s="168"/>
      <c r="E61" s="168"/>
      <c r="F61" s="168"/>
      <c r="G61" s="168"/>
      <c r="H61" s="168"/>
      <c r="I61" s="168"/>
      <c r="J61" s="168"/>
      <c r="K61" s="169"/>
    </row>
    <row r="62" spans="2:11" x14ac:dyDescent="0.3">
      <c r="B62" s="162"/>
      <c r="C62" s="168"/>
      <c r="D62" s="168"/>
      <c r="E62" s="168"/>
      <c r="F62" s="168"/>
      <c r="G62" s="168"/>
      <c r="H62" s="168"/>
      <c r="I62" s="168"/>
      <c r="J62" s="168"/>
      <c r="K62" s="169"/>
    </row>
    <row r="63" spans="2:11" x14ac:dyDescent="0.3">
      <c r="B63" s="162"/>
      <c r="C63" s="168" t="s">
        <v>225</v>
      </c>
      <c r="D63" s="168"/>
      <c r="E63" s="168"/>
      <c r="F63" s="168"/>
      <c r="G63" s="168"/>
      <c r="H63" s="168"/>
      <c r="I63" s="168"/>
      <c r="J63" s="168"/>
      <c r="K63" s="169"/>
    </row>
    <row r="64" spans="2:11" x14ac:dyDescent="0.3">
      <c r="B64" s="162"/>
      <c r="C64" s="168"/>
      <c r="D64" s="168"/>
      <c r="E64" s="168"/>
      <c r="F64" s="168"/>
      <c r="G64" s="168"/>
      <c r="H64" s="168"/>
      <c r="I64" s="168"/>
      <c r="J64" s="168"/>
      <c r="K64" s="169"/>
    </row>
    <row r="65" spans="2:11" x14ac:dyDescent="0.3">
      <c r="B65" s="162"/>
      <c r="C65" s="168" t="s">
        <v>223</v>
      </c>
      <c r="D65" s="168"/>
      <c r="E65" s="168"/>
      <c r="F65" s="168"/>
      <c r="G65" s="168"/>
      <c r="H65" s="168"/>
      <c r="I65" s="168"/>
      <c r="J65" s="168"/>
      <c r="K65" s="169"/>
    </row>
    <row r="66" spans="2:11" x14ac:dyDescent="0.3">
      <c r="B66" s="162"/>
      <c r="C66" s="168"/>
      <c r="D66" s="168"/>
      <c r="E66" s="168"/>
      <c r="F66" s="168"/>
      <c r="G66" s="168"/>
      <c r="H66" s="168"/>
      <c r="I66" s="168"/>
      <c r="J66" s="168"/>
      <c r="K66" s="169"/>
    </row>
    <row r="67" spans="2:11" x14ac:dyDescent="0.3">
      <c r="B67" s="162"/>
      <c r="C67" s="168" t="s">
        <v>159</v>
      </c>
      <c r="D67" s="168"/>
      <c r="E67" s="168"/>
      <c r="F67" s="168"/>
      <c r="G67" s="168"/>
      <c r="H67" s="168"/>
      <c r="I67" s="168"/>
      <c r="J67" s="168"/>
      <c r="K67" s="169"/>
    </row>
    <row r="68" spans="2:11" ht="6" customHeight="1" x14ac:dyDescent="0.3">
      <c r="B68" s="162"/>
      <c r="C68" s="168"/>
      <c r="D68" s="168"/>
      <c r="E68" s="168"/>
      <c r="F68" s="168"/>
      <c r="G68" s="168"/>
      <c r="H68" s="168"/>
      <c r="I68" s="168"/>
      <c r="J68" s="168"/>
      <c r="K68" s="169"/>
    </row>
    <row r="69" spans="2:11" x14ac:dyDescent="0.3">
      <c r="B69" s="162"/>
      <c r="C69" s="168" t="s">
        <v>399</v>
      </c>
      <c r="D69" s="168"/>
      <c r="E69" s="168"/>
      <c r="F69" s="168"/>
      <c r="G69" s="168"/>
      <c r="H69" s="168"/>
      <c r="I69" s="168"/>
      <c r="J69" s="168"/>
      <c r="K69" s="169"/>
    </row>
    <row r="70" spans="2:11" x14ac:dyDescent="0.3">
      <c r="B70" s="162"/>
      <c r="C70" s="168" t="s">
        <v>400</v>
      </c>
      <c r="D70" s="168"/>
      <c r="E70" s="168"/>
      <c r="F70" s="168"/>
      <c r="G70" s="168"/>
      <c r="H70" s="168"/>
      <c r="I70" s="168"/>
      <c r="J70" s="168"/>
      <c r="K70" s="169"/>
    </row>
    <row r="71" spans="2:11" x14ac:dyDescent="0.3">
      <c r="B71" s="162"/>
      <c r="C71" s="168" t="s">
        <v>401</v>
      </c>
      <c r="D71" s="168"/>
      <c r="E71" s="168"/>
      <c r="F71" s="168"/>
      <c r="G71" s="168"/>
      <c r="H71" s="168"/>
      <c r="I71" s="168"/>
      <c r="J71" s="168"/>
      <c r="K71" s="169"/>
    </row>
    <row r="72" spans="2:11" x14ac:dyDescent="0.3">
      <c r="B72" s="162"/>
      <c r="C72" s="168" t="s">
        <v>221</v>
      </c>
      <c r="D72" s="168"/>
      <c r="E72" s="168"/>
      <c r="F72" s="168"/>
      <c r="G72" s="168"/>
      <c r="H72" s="168"/>
      <c r="I72" s="168"/>
      <c r="J72" s="168"/>
      <c r="K72" s="169"/>
    </row>
    <row r="73" spans="2:11" x14ac:dyDescent="0.3">
      <c r="B73" s="162"/>
      <c r="C73" s="168" t="s">
        <v>402</v>
      </c>
      <c r="D73" s="168"/>
      <c r="E73" s="168"/>
      <c r="F73" s="168"/>
      <c r="G73" s="168"/>
      <c r="H73" s="168"/>
      <c r="I73" s="168"/>
      <c r="J73" s="168"/>
      <c r="K73" s="169"/>
    </row>
    <row r="74" spans="2:11" x14ac:dyDescent="0.3">
      <c r="B74" s="162"/>
      <c r="C74" s="168" t="s">
        <v>403</v>
      </c>
      <c r="D74" s="168"/>
      <c r="E74" s="168"/>
      <c r="F74" s="168"/>
      <c r="G74" s="168"/>
      <c r="H74" s="168"/>
      <c r="I74" s="168"/>
      <c r="J74" s="168"/>
      <c r="K74" s="169"/>
    </row>
    <row r="75" spans="2:11" x14ac:dyDescent="0.3">
      <c r="B75" s="162"/>
      <c r="C75" s="168" t="s">
        <v>222</v>
      </c>
      <c r="D75" s="168"/>
      <c r="E75" s="168"/>
      <c r="F75" s="168"/>
      <c r="G75" s="168"/>
      <c r="H75" s="168"/>
      <c r="I75" s="168"/>
      <c r="J75" s="168"/>
      <c r="K75" s="169"/>
    </row>
    <row r="76" spans="2:11" x14ac:dyDescent="0.3">
      <c r="B76" s="162"/>
      <c r="C76" s="168" t="s">
        <v>240</v>
      </c>
      <c r="D76" s="168"/>
      <c r="E76" s="168"/>
      <c r="F76" s="168"/>
      <c r="G76" s="168"/>
      <c r="H76" s="168"/>
      <c r="I76" s="168"/>
      <c r="J76" s="168"/>
      <c r="K76" s="169"/>
    </row>
    <row r="77" spans="2:11" ht="10.5" customHeight="1" x14ac:dyDescent="0.3">
      <c r="B77" s="162"/>
      <c r="C77" s="168"/>
      <c r="D77" s="168"/>
      <c r="E77" s="168"/>
      <c r="F77" s="168"/>
      <c r="G77" s="168"/>
      <c r="H77" s="168"/>
      <c r="I77" s="168"/>
      <c r="J77" s="168"/>
      <c r="K77" s="169"/>
    </row>
    <row r="78" spans="2:11" x14ac:dyDescent="0.3">
      <c r="B78" s="162"/>
      <c r="C78" s="168" t="s">
        <v>404</v>
      </c>
      <c r="D78" s="168"/>
      <c r="E78" s="168"/>
      <c r="F78" s="168"/>
      <c r="G78" s="168"/>
      <c r="H78" s="168"/>
      <c r="I78" s="168"/>
      <c r="J78" s="168"/>
      <c r="K78" s="169"/>
    </row>
    <row r="79" spans="2:11" x14ac:dyDescent="0.3">
      <c r="B79" s="162"/>
      <c r="C79" s="168" t="s">
        <v>405</v>
      </c>
      <c r="D79" s="168"/>
      <c r="E79" s="168"/>
      <c r="F79" s="168"/>
      <c r="G79" s="168"/>
      <c r="H79" s="168"/>
      <c r="I79" s="168"/>
      <c r="J79" s="168"/>
      <c r="K79" s="169"/>
    </row>
    <row r="80" spans="2:11" x14ac:dyDescent="0.3">
      <c r="B80" s="162"/>
      <c r="C80" s="168" t="s">
        <v>407</v>
      </c>
      <c r="D80" s="168"/>
      <c r="E80" s="168"/>
      <c r="F80" s="168"/>
      <c r="G80" s="168"/>
      <c r="H80" s="168"/>
      <c r="I80" s="168"/>
      <c r="J80" s="168"/>
      <c r="K80" s="169"/>
    </row>
    <row r="81" spans="2:11" x14ac:dyDescent="0.3">
      <c r="B81" s="162"/>
      <c r="C81" s="168" t="s">
        <v>406</v>
      </c>
      <c r="D81" s="168"/>
      <c r="E81" s="168"/>
      <c r="F81" s="168"/>
      <c r="G81" s="168"/>
      <c r="H81" s="168"/>
      <c r="I81" s="168"/>
      <c r="J81" s="168"/>
      <c r="K81" s="169"/>
    </row>
    <row r="82" spans="2:11" ht="6" customHeight="1" x14ac:dyDescent="0.3">
      <c r="B82" s="162"/>
      <c r="C82" s="168"/>
      <c r="D82" s="168"/>
      <c r="E82" s="168"/>
      <c r="F82" s="168"/>
      <c r="G82" s="168"/>
      <c r="H82" s="168"/>
      <c r="I82" s="168"/>
      <c r="J82" s="168"/>
      <c r="K82" s="169"/>
    </row>
    <row r="83" spans="2:11" x14ac:dyDescent="0.3">
      <c r="B83" s="162"/>
      <c r="C83" s="66" t="s">
        <v>185</v>
      </c>
      <c r="D83" s="168"/>
      <c r="E83" s="168"/>
      <c r="F83" s="168"/>
      <c r="G83" s="168"/>
      <c r="H83" s="168"/>
      <c r="I83" s="168"/>
      <c r="J83" s="168"/>
      <c r="K83" s="169"/>
    </row>
    <row r="84" spans="2:11" ht="9" customHeight="1" x14ac:dyDescent="0.3">
      <c r="B84" s="162"/>
      <c r="C84" s="66"/>
      <c r="D84" s="168"/>
      <c r="E84" s="168"/>
      <c r="F84" s="168"/>
      <c r="G84" s="168"/>
      <c r="H84" s="168"/>
      <c r="I84" s="168"/>
      <c r="J84" s="168"/>
      <c r="K84" s="169"/>
    </row>
    <row r="85" spans="2:11" x14ac:dyDescent="0.3">
      <c r="B85" s="162"/>
      <c r="C85" s="168" t="s">
        <v>224</v>
      </c>
      <c r="D85" s="168"/>
      <c r="E85" s="168"/>
      <c r="F85" s="168"/>
      <c r="G85" s="168"/>
      <c r="H85" s="168"/>
      <c r="I85" s="168"/>
      <c r="J85" s="168"/>
      <c r="K85" s="169"/>
    </row>
    <row r="86" spans="2:11" x14ac:dyDescent="0.3">
      <c r="B86" s="162"/>
      <c r="C86" s="168" t="s">
        <v>408</v>
      </c>
      <c r="D86" s="168"/>
      <c r="E86" s="168"/>
      <c r="F86" s="168"/>
      <c r="G86" s="168"/>
      <c r="H86" s="168"/>
      <c r="I86" s="168"/>
      <c r="J86" s="168"/>
      <c r="K86" s="169"/>
    </row>
    <row r="87" spans="2:11" x14ac:dyDescent="0.3">
      <c r="B87" s="162"/>
      <c r="C87" s="168" t="s">
        <v>409</v>
      </c>
      <c r="D87" s="168"/>
      <c r="E87" s="168"/>
      <c r="F87" s="168"/>
      <c r="G87" s="168"/>
      <c r="H87" s="168"/>
      <c r="I87" s="168"/>
      <c r="J87" s="168"/>
      <c r="K87" s="169"/>
    </row>
    <row r="88" spans="2:11" x14ac:dyDescent="0.3">
      <c r="B88" s="162"/>
      <c r="C88" s="168" t="s">
        <v>410</v>
      </c>
      <c r="D88" s="168"/>
      <c r="E88" s="168"/>
      <c r="F88" s="168"/>
      <c r="G88" s="168"/>
      <c r="H88" s="168"/>
      <c r="I88" s="168"/>
      <c r="J88" s="168"/>
      <c r="K88" s="169"/>
    </row>
    <row r="89" spans="2:11" x14ac:dyDescent="0.3">
      <c r="B89" s="162"/>
      <c r="C89" s="168"/>
      <c r="D89" s="168"/>
      <c r="E89" s="168"/>
      <c r="F89" s="168"/>
      <c r="G89" s="168"/>
      <c r="H89" s="168"/>
      <c r="I89" s="168"/>
      <c r="J89" s="168"/>
      <c r="K89" s="169"/>
    </row>
    <row r="90" spans="2:11" ht="13" x14ac:dyDescent="0.3">
      <c r="B90" s="162"/>
      <c r="C90" s="172" t="s">
        <v>160</v>
      </c>
      <c r="D90" s="168"/>
      <c r="E90" s="168"/>
      <c r="F90" s="168"/>
      <c r="G90" s="168"/>
      <c r="H90" s="168"/>
      <c r="I90" s="168"/>
      <c r="J90" s="168"/>
      <c r="K90" s="169"/>
    </row>
    <row r="91" spans="2:11" x14ac:dyDescent="0.3">
      <c r="B91" s="162"/>
      <c r="C91" s="168"/>
      <c r="D91" s="168"/>
      <c r="E91" s="168"/>
      <c r="F91" s="168"/>
      <c r="G91" s="168"/>
      <c r="H91" s="168"/>
      <c r="I91" s="168"/>
      <c r="J91" s="168"/>
      <c r="K91" s="169"/>
    </row>
    <row r="92" spans="2:11" x14ac:dyDescent="0.3">
      <c r="B92" s="162"/>
      <c r="C92" s="168" t="s">
        <v>286</v>
      </c>
      <c r="D92" s="168"/>
      <c r="E92" s="168"/>
      <c r="F92" s="168"/>
      <c r="G92" s="168"/>
      <c r="H92" s="168"/>
      <c r="I92" s="168"/>
      <c r="J92" s="168"/>
      <c r="K92" s="169"/>
    </row>
    <row r="93" spans="2:11" x14ac:dyDescent="0.3">
      <c r="B93" s="162"/>
      <c r="C93" s="168"/>
      <c r="D93" s="168"/>
      <c r="E93" s="168"/>
      <c r="F93" s="168"/>
      <c r="G93" s="168"/>
      <c r="H93" s="168"/>
      <c r="I93" s="168"/>
      <c r="J93" s="168"/>
      <c r="K93" s="169"/>
    </row>
    <row r="94" spans="2:11" x14ac:dyDescent="0.3">
      <c r="B94" s="162"/>
      <c r="C94" s="168" t="s">
        <v>412</v>
      </c>
      <c r="D94" s="168"/>
      <c r="E94" s="168"/>
      <c r="F94" s="168"/>
      <c r="G94" s="168"/>
      <c r="H94" s="168"/>
      <c r="I94" s="168"/>
      <c r="J94" s="168"/>
      <c r="K94" s="169"/>
    </row>
    <row r="95" spans="2:11" x14ac:dyDescent="0.3">
      <c r="B95" s="162"/>
      <c r="C95" s="168" t="s">
        <v>411</v>
      </c>
      <c r="D95" s="168"/>
      <c r="E95" s="168"/>
      <c r="F95" s="168"/>
      <c r="G95" s="168"/>
      <c r="H95" s="168"/>
      <c r="I95" s="168"/>
      <c r="J95" s="168"/>
      <c r="K95" s="169"/>
    </row>
    <row r="96" spans="2:11" x14ac:dyDescent="0.3">
      <c r="B96" s="162"/>
      <c r="C96" s="168"/>
      <c r="D96" s="168" t="s">
        <v>417</v>
      </c>
      <c r="E96" s="168"/>
      <c r="F96" s="168"/>
      <c r="G96" s="168"/>
      <c r="H96" s="168"/>
      <c r="I96" s="168"/>
      <c r="J96" s="168"/>
      <c r="K96" s="169"/>
    </row>
    <row r="97" spans="2:11" x14ac:dyDescent="0.3">
      <c r="B97" s="162"/>
      <c r="C97" s="168" t="s">
        <v>413</v>
      </c>
      <c r="D97" s="168"/>
      <c r="E97" s="168"/>
      <c r="F97" s="168"/>
      <c r="G97" s="168"/>
      <c r="H97" s="168"/>
      <c r="I97" s="168"/>
      <c r="J97" s="168"/>
      <c r="K97" s="169"/>
    </row>
    <row r="98" spans="2:11" x14ac:dyDescent="0.3">
      <c r="B98" s="162"/>
      <c r="C98" s="168" t="s">
        <v>414</v>
      </c>
      <c r="D98" s="168"/>
      <c r="E98" s="168"/>
      <c r="F98" s="168"/>
      <c r="G98" s="168"/>
      <c r="H98" s="168"/>
      <c r="I98" s="168"/>
      <c r="J98" s="168"/>
      <c r="K98" s="169"/>
    </row>
    <row r="99" spans="2:11" ht="7.5" customHeight="1" x14ac:dyDescent="0.3">
      <c r="B99" s="162"/>
      <c r="C99" s="168"/>
      <c r="D99" s="168"/>
      <c r="E99" s="168"/>
      <c r="F99" s="168"/>
      <c r="G99" s="168"/>
      <c r="H99" s="168"/>
      <c r="I99" s="168"/>
      <c r="J99" s="168"/>
      <c r="K99" s="169"/>
    </row>
    <row r="100" spans="2:11" x14ac:dyDescent="0.3">
      <c r="B100" s="162"/>
      <c r="C100" s="168" t="s">
        <v>415</v>
      </c>
      <c r="D100" s="168"/>
      <c r="E100" s="168"/>
      <c r="F100" s="168"/>
      <c r="G100" s="168"/>
      <c r="H100" s="168"/>
      <c r="I100" s="168"/>
      <c r="J100" s="168"/>
      <c r="K100" s="169"/>
    </row>
    <row r="101" spans="2:11" x14ac:dyDescent="0.3">
      <c r="B101" s="162"/>
      <c r="C101" s="168" t="s">
        <v>416</v>
      </c>
      <c r="D101" s="168"/>
      <c r="E101" s="168"/>
      <c r="F101" s="168"/>
      <c r="G101" s="168"/>
      <c r="H101" s="168"/>
      <c r="I101" s="168"/>
      <c r="J101" s="168"/>
      <c r="K101" s="169"/>
    </row>
    <row r="102" spans="2:11" x14ac:dyDescent="0.3">
      <c r="B102" s="162"/>
      <c r="C102" s="168" t="s">
        <v>418</v>
      </c>
      <c r="D102" s="168"/>
      <c r="E102" s="168"/>
      <c r="F102" s="168"/>
      <c r="G102" s="168"/>
      <c r="H102" s="168"/>
      <c r="I102" s="168"/>
      <c r="J102" s="168"/>
      <c r="K102" s="169"/>
    </row>
    <row r="103" spans="2:11" ht="6" customHeight="1" x14ac:dyDescent="0.3">
      <c r="B103" s="162"/>
      <c r="C103" s="168"/>
      <c r="D103" s="168"/>
      <c r="E103" s="168"/>
      <c r="F103" s="168"/>
      <c r="G103" s="168"/>
      <c r="H103" s="168"/>
      <c r="I103" s="168"/>
      <c r="J103" s="168"/>
      <c r="K103" s="169"/>
    </row>
    <row r="104" spans="2:11" x14ac:dyDescent="0.3">
      <c r="B104" s="162"/>
      <c r="C104" s="168" t="s">
        <v>419</v>
      </c>
      <c r="D104" s="168"/>
      <c r="E104" s="168"/>
      <c r="F104" s="168"/>
      <c r="G104" s="168"/>
      <c r="H104" s="168"/>
      <c r="I104" s="168"/>
      <c r="J104" s="168"/>
      <c r="K104" s="169"/>
    </row>
    <row r="105" spans="2:11" ht="6.75" customHeight="1" x14ac:dyDescent="0.3">
      <c r="B105" s="162"/>
      <c r="C105" s="168"/>
      <c r="D105" s="168"/>
      <c r="E105" s="168"/>
      <c r="F105" s="168"/>
      <c r="G105" s="168"/>
      <c r="H105" s="168"/>
      <c r="I105" s="168"/>
      <c r="J105" s="168"/>
      <c r="K105" s="169"/>
    </row>
    <row r="106" spans="2:11" x14ac:dyDescent="0.3">
      <c r="B106" s="162"/>
      <c r="C106" s="168" t="s">
        <v>421</v>
      </c>
      <c r="D106" s="168"/>
      <c r="E106" s="168"/>
      <c r="F106" s="168"/>
      <c r="G106" s="168"/>
      <c r="H106" s="168"/>
      <c r="I106" s="168"/>
      <c r="J106" s="168"/>
      <c r="K106" s="169"/>
    </row>
    <row r="107" spans="2:11" x14ac:dyDescent="0.3">
      <c r="B107" s="162"/>
      <c r="C107" s="168" t="s">
        <v>422</v>
      </c>
      <c r="D107" s="168"/>
      <c r="E107" s="168"/>
      <c r="F107" s="168"/>
      <c r="G107" s="168"/>
      <c r="H107" s="168"/>
      <c r="I107" s="168"/>
      <c r="J107" s="168"/>
      <c r="K107" s="169"/>
    </row>
    <row r="108" spans="2:11" x14ac:dyDescent="0.3">
      <c r="B108" s="162"/>
      <c r="C108" s="168" t="s">
        <v>423</v>
      </c>
      <c r="D108" s="168"/>
      <c r="E108" s="168"/>
      <c r="F108" s="168"/>
      <c r="G108" s="168"/>
      <c r="H108" s="168"/>
      <c r="I108" s="168"/>
      <c r="J108" s="168"/>
      <c r="K108" s="169"/>
    </row>
    <row r="109" spans="2:11" ht="7.5" customHeight="1" x14ac:dyDescent="0.3">
      <c r="B109" s="162"/>
      <c r="C109" s="168"/>
      <c r="D109" s="168"/>
      <c r="E109" s="168"/>
      <c r="F109" s="168"/>
      <c r="G109" s="168"/>
      <c r="H109" s="168"/>
      <c r="I109" s="168"/>
      <c r="J109" s="168"/>
      <c r="K109" s="169"/>
    </row>
    <row r="110" spans="2:11" x14ac:dyDescent="0.3">
      <c r="B110" s="162"/>
      <c r="C110" s="168" t="s">
        <v>478</v>
      </c>
      <c r="D110" s="168"/>
      <c r="E110" s="168"/>
      <c r="F110" s="168"/>
      <c r="G110" s="168"/>
      <c r="H110" s="168"/>
      <c r="I110" s="168"/>
      <c r="J110" s="168"/>
      <c r="K110" s="169"/>
    </row>
    <row r="111" spans="2:11" x14ac:dyDescent="0.3">
      <c r="B111" s="162"/>
      <c r="C111" s="168" t="s">
        <v>424</v>
      </c>
      <c r="D111" s="168"/>
      <c r="E111" s="168"/>
      <c r="F111" s="168"/>
      <c r="G111" s="168"/>
      <c r="H111" s="168"/>
      <c r="I111" s="168"/>
      <c r="J111" s="168"/>
      <c r="K111" s="169"/>
    </row>
    <row r="112" spans="2:11" x14ac:dyDescent="0.3">
      <c r="B112" s="162"/>
      <c r="C112" s="168" t="s">
        <v>425</v>
      </c>
      <c r="D112" s="168"/>
      <c r="E112" s="168"/>
      <c r="F112" s="168"/>
      <c r="G112" s="168"/>
      <c r="H112" s="168"/>
      <c r="I112" s="168"/>
      <c r="J112" s="168"/>
      <c r="K112" s="169"/>
    </row>
    <row r="113" spans="2:12" x14ac:dyDescent="0.3">
      <c r="B113" s="162"/>
      <c r="C113" s="175" t="s">
        <v>479</v>
      </c>
      <c r="D113" s="168"/>
      <c r="E113" s="168"/>
      <c r="F113" s="168"/>
      <c r="G113" s="168"/>
      <c r="H113" s="168"/>
      <c r="I113" s="168"/>
      <c r="J113" s="168"/>
      <c r="K113" s="169"/>
    </row>
    <row r="114" spans="2:12" x14ac:dyDescent="0.3">
      <c r="B114" s="162"/>
      <c r="C114" s="175"/>
      <c r="D114" s="168"/>
      <c r="E114" s="168"/>
      <c r="F114" s="168"/>
      <c r="G114" s="168"/>
      <c r="H114" s="168"/>
      <c r="I114" s="168"/>
      <c r="J114" s="168"/>
      <c r="K114" s="169"/>
    </row>
    <row r="115" spans="2:12" x14ac:dyDescent="0.3">
      <c r="B115" s="162"/>
      <c r="C115" s="310" t="s">
        <v>280</v>
      </c>
      <c r="D115" s="310"/>
      <c r="E115" s="310"/>
      <c r="F115" s="310"/>
      <c r="G115" s="310"/>
      <c r="H115" s="310"/>
      <c r="I115" s="310"/>
      <c r="J115" s="310"/>
      <c r="K115" s="169"/>
    </row>
    <row r="116" spans="2:12" x14ac:dyDescent="0.3">
      <c r="B116" s="162"/>
      <c r="C116" s="310"/>
      <c r="D116" s="310"/>
      <c r="E116" s="310"/>
      <c r="F116" s="310"/>
      <c r="G116" s="310"/>
      <c r="H116" s="310"/>
      <c r="I116" s="310"/>
      <c r="J116" s="310"/>
      <c r="K116" s="169"/>
    </row>
    <row r="117" spans="2:12" x14ac:dyDescent="0.3">
      <c r="B117" s="162"/>
      <c r="C117" s="66" t="s">
        <v>426</v>
      </c>
      <c r="D117" s="168"/>
      <c r="E117" s="168"/>
      <c r="F117" s="168"/>
      <c r="G117" s="168"/>
      <c r="H117" s="168"/>
      <c r="I117" s="310"/>
      <c r="J117" s="310"/>
      <c r="K117" s="169"/>
    </row>
    <row r="118" spans="2:12" ht="12.5" thickBot="1" x14ac:dyDescent="0.35">
      <c r="B118" s="165"/>
      <c r="C118" s="176"/>
      <c r="D118" s="176"/>
      <c r="E118" s="176"/>
      <c r="F118" s="176"/>
      <c r="G118" s="176"/>
      <c r="H118" s="176"/>
      <c r="I118" s="176"/>
      <c r="J118" s="176"/>
      <c r="K118" s="177"/>
    </row>
    <row r="119" spans="2:12" x14ac:dyDescent="0.3">
      <c r="B119" s="161"/>
      <c r="C119" s="166"/>
      <c r="D119" s="166"/>
      <c r="E119" s="166"/>
      <c r="F119" s="166"/>
      <c r="G119" s="166"/>
      <c r="H119" s="166"/>
      <c r="I119" s="166"/>
      <c r="J119" s="166"/>
      <c r="K119" s="167"/>
    </row>
    <row r="120" spans="2:12" ht="14.5" x14ac:dyDescent="0.3">
      <c r="B120" s="164" t="s">
        <v>161</v>
      </c>
      <c r="C120" s="168" t="s">
        <v>162</v>
      </c>
      <c r="D120" s="168"/>
      <c r="E120" s="168"/>
      <c r="F120" s="168"/>
      <c r="G120" s="168"/>
      <c r="H120" s="168"/>
      <c r="I120" s="168"/>
      <c r="J120" s="168"/>
      <c r="K120" s="169"/>
      <c r="L120" s="14"/>
    </row>
    <row r="121" spans="2:12" x14ac:dyDescent="0.3">
      <c r="B121" s="162"/>
      <c r="C121" s="168" t="s">
        <v>163</v>
      </c>
      <c r="D121" s="168"/>
      <c r="E121" s="168"/>
      <c r="F121" s="168"/>
      <c r="G121" s="168"/>
      <c r="H121" s="168"/>
      <c r="I121" s="168"/>
      <c r="J121" s="168"/>
      <c r="K121" s="169"/>
    </row>
    <row r="122" spans="2:12" x14ac:dyDescent="0.3">
      <c r="B122" s="162"/>
      <c r="C122" s="168"/>
      <c r="D122" s="168"/>
      <c r="E122" s="168"/>
      <c r="F122" s="168"/>
      <c r="G122" s="168"/>
      <c r="H122" s="168"/>
      <c r="I122" s="168"/>
      <c r="J122" s="168"/>
      <c r="K122" s="169"/>
    </row>
    <row r="123" spans="2:12" x14ac:dyDescent="0.3">
      <c r="B123" s="162"/>
      <c r="C123" s="168" t="s">
        <v>168</v>
      </c>
      <c r="D123" s="168"/>
      <c r="E123" s="168"/>
      <c r="F123" s="168"/>
      <c r="G123" s="168"/>
      <c r="H123" s="168"/>
      <c r="I123" s="168"/>
      <c r="J123" s="168"/>
      <c r="K123" s="169"/>
    </row>
    <row r="124" spans="2:12" x14ac:dyDescent="0.3">
      <c r="B124" s="162"/>
      <c r="C124" s="168" t="s">
        <v>165</v>
      </c>
      <c r="D124" s="168"/>
      <c r="E124" s="168"/>
      <c r="F124" s="168"/>
      <c r="G124" s="168"/>
      <c r="H124" s="168"/>
      <c r="I124" s="168"/>
      <c r="J124" s="168"/>
      <c r="K124" s="169"/>
    </row>
    <row r="125" spans="2:12" x14ac:dyDescent="0.3">
      <c r="B125" s="162"/>
      <c r="C125" s="168" t="s">
        <v>166</v>
      </c>
      <c r="D125" s="168"/>
      <c r="E125" s="168"/>
      <c r="F125" s="168"/>
      <c r="G125" s="168"/>
      <c r="H125" s="168"/>
      <c r="I125" s="168"/>
      <c r="J125" s="168"/>
      <c r="K125" s="169"/>
    </row>
    <row r="126" spans="2:12" x14ac:dyDescent="0.3">
      <c r="B126" s="162"/>
      <c r="C126" s="168" t="s">
        <v>170</v>
      </c>
      <c r="D126" s="168"/>
      <c r="E126" s="168"/>
      <c r="F126" s="168"/>
      <c r="G126" s="168"/>
      <c r="H126" s="168"/>
      <c r="I126" s="168"/>
      <c r="J126" s="168"/>
      <c r="K126" s="169"/>
    </row>
    <row r="127" spans="2:12" x14ac:dyDescent="0.3">
      <c r="B127" s="162"/>
      <c r="C127" s="168" t="s">
        <v>169</v>
      </c>
      <c r="D127" s="168"/>
      <c r="E127" s="168"/>
      <c r="F127" s="168"/>
      <c r="G127" s="168"/>
      <c r="H127" s="168"/>
      <c r="I127" s="168"/>
      <c r="J127" s="168"/>
      <c r="K127" s="169"/>
    </row>
    <row r="128" spans="2:12" ht="7.5" customHeight="1" x14ac:dyDescent="0.3">
      <c r="B128" s="162"/>
      <c r="C128" s="168"/>
      <c r="D128" s="168"/>
      <c r="E128" s="168"/>
      <c r="F128" s="168"/>
      <c r="G128" s="168"/>
      <c r="H128" s="168"/>
      <c r="I128" s="168"/>
      <c r="J128" s="168"/>
      <c r="K128" s="169"/>
    </row>
    <row r="129" spans="2:23" x14ac:dyDescent="0.3">
      <c r="B129" s="162"/>
      <c r="C129" s="168" t="s">
        <v>171</v>
      </c>
      <c r="D129" s="168"/>
      <c r="E129" s="168"/>
      <c r="F129" s="168"/>
      <c r="G129" s="168"/>
      <c r="H129" s="168"/>
      <c r="I129" s="168"/>
      <c r="J129" s="168"/>
      <c r="K129" s="169"/>
    </row>
    <row r="130" spans="2:23" x14ac:dyDescent="0.3">
      <c r="B130" s="162"/>
      <c r="C130" s="168" t="s">
        <v>167</v>
      </c>
      <c r="D130" s="168"/>
      <c r="E130" s="168"/>
      <c r="F130" s="168"/>
      <c r="G130" s="168"/>
      <c r="H130" s="168"/>
      <c r="I130" s="168"/>
      <c r="J130" s="168"/>
      <c r="K130" s="169"/>
    </row>
    <row r="131" spans="2:23" x14ac:dyDescent="0.3">
      <c r="B131" s="162"/>
      <c r="C131" s="168"/>
      <c r="D131" s="168"/>
      <c r="E131" s="168"/>
      <c r="F131" s="168"/>
      <c r="G131" s="168"/>
      <c r="H131" s="168"/>
      <c r="I131" s="168"/>
      <c r="J131" s="168"/>
      <c r="K131" s="169"/>
    </row>
    <row r="132" spans="2:23" ht="14.5" x14ac:dyDescent="0.35">
      <c r="B132" s="162"/>
      <c r="C132" s="168" t="s">
        <v>207</v>
      </c>
      <c r="D132" s="168"/>
      <c r="E132" s="168"/>
      <c r="F132" s="168"/>
      <c r="G132" s="168"/>
      <c r="H132" s="168"/>
      <c r="I132" s="168"/>
      <c r="J132" s="168"/>
      <c r="K132" s="169"/>
      <c r="L132" s="14"/>
      <c r="M132" s="1"/>
      <c r="N132" s="1"/>
      <c r="O132" s="1"/>
      <c r="P132" s="1"/>
      <c r="Q132" s="1"/>
      <c r="R132" s="1"/>
      <c r="S132" s="1"/>
      <c r="T132" s="1"/>
      <c r="U132" s="1"/>
      <c r="V132" s="1"/>
      <c r="W132" s="1"/>
    </row>
    <row r="133" spans="2:23" ht="14.5" x14ac:dyDescent="0.35">
      <c r="B133" s="162"/>
      <c r="C133" s="168" t="s">
        <v>208</v>
      </c>
      <c r="D133" s="168"/>
      <c r="E133" s="168"/>
      <c r="F133" s="168"/>
      <c r="G133" s="168"/>
      <c r="H133" s="168"/>
      <c r="I133" s="168"/>
      <c r="J133" s="168"/>
      <c r="K133" s="169"/>
      <c r="L133" s="14"/>
      <c r="M133" s="1"/>
      <c r="N133" s="1"/>
      <c r="O133" s="1"/>
      <c r="P133" s="1"/>
      <c r="Q133" s="1"/>
      <c r="R133" s="1"/>
      <c r="S133" s="1"/>
      <c r="T133" s="1"/>
      <c r="U133" s="1"/>
      <c r="V133" s="1"/>
      <c r="W133" s="1"/>
    </row>
    <row r="134" spans="2:23" ht="14.5" x14ac:dyDescent="0.35">
      <c r="B134" s="162"/>
      <c r="C134" s="168" t="s">
        <v>209</v>
      </c>
      <c r="D134" s="168"/>
      <c r="E134" s="168"/>
      <c r="F134" s="168"/>
      <c r="G134" s="168"/>
      <c r="H134" s="168"/>
      <c r="I134" s="168"/>
      <c r="J134" s="168"/>
      <c r="K134" s="169"/>
      <c r="L134" s="14"/>
      <c r="M134" s="1"/>
      <c r="N134" s="1"/>
      <c r="O134" s="1"/>
      <c r="P134" s="1"/>
      <c r="Q134" s="1"/>
      <c r="R134" s="1"/>
      <c r="S134" s="1"/>
      <c r="T134" s="1"/>
      <c r="U134" s="1"/>
      <c r="V134" s="1"/>
      <c r="W134" s="1"/>
    </row>
    <row r="135" spans="2:23" x14ac:dyDescent="0.3">
      <c r="B135" s="162"/>
      <c r="C135" s="168" t="s">
        <v>210</v>
      </c>
      <c r="D135" s="168"/>
      <c r="E135" s="168"/>
      <c r="F135" s="168"/>
      <c r="G135" s="168"/>
      <c r="H135" s="168"/>
      <c r="I135" s="168"/>
      <c r="J135" s="168"/>
      <c r="K135" s="169"/>
    </row>
    <row r="136" spans="2:23" x14ac:dyDescent="0.3">
      <c r="B136" s="162"/>
      <c r="C136" s="168" t="s">
        <v>211</v>
      </c>
      <c r="D136" s="168"/>
      <c r="E136" s="168"/>
      <c r="F136" s="168"/>
      <c r="G136" s="168"/>
      <c r="H136" s="168"/>
      <c r="I136" s="168"/>
      <c r="J136" s="168"/>
      <c r="K136" s="169"/>
    </row>
    <row r="137" spans="2:23" x14ac:dyDescent="0.3">
      <c r="B137" s="162"/>
      <c r="C137" s="168" t="s">
        <v>212</v>
      </c>
      <c r="D137" s="168"/>
      <c r="E137" s="168"/>
      <c r="F137" s="168"/>
      <c r="G137" s="168"/>
      <c r="H137" s="168"/>
      <c r="I137" s="168"/>
      <c r="J137" s="168"/>
      <c r="K137" s="169"/>
    </row>
    <row r="138" spans="2:23" ht="8.25" customHeight="1" x14ac:dyDescent="0.3">
      <c r="B138" s="162"/>
      <c r="C138" s="168"/>
      <c r="D138" s="168"/>
      <c r="E138" s="168"/>
      <c r="F138" s="168"/>
      <c r="G138" s="168"/>
      <c r="H138" s="168"/>
      <c r="I138" s="168"/>
      <c r="J138" s="168"/>
      <c r="K138" s="169"/>
    </row>
    <row r="139" spans="2:23" x14ac:dyDescent="0.3">
      <c r="B139" s="162"/>
      <c r="C139" s="168" t="s">
        <v>172</v>
      </c>
      <c r="D139" s="168"/>
      <c r="E139" s="168"/>
      <c r="F139" s="168"/>
      <c r="G139" s="168"/>
      <c r="H139" s="168"/>
      <c r="I139" s="168"/>
      <c r="J139" s="168"/>
      <c r="K139" s="169"/>
    </row>
    <row r="140" spans="2:23" x14ac:dyDescent="0.3">
      <c r="B140" s="162"/>
      <c r="C140" s="168" t="s">
        <v>167</v>
      </c>
      <c r="D140" s="168"/>
      <c r="E140" s="168"/>
      <c r="F140" s="168"/>
      <c r="G140" s="168"/>
      <c r="H140" s="168"/>
      <c r="I140" s="168"/>
      <c r="J140" s="168"/>
      <c r="K140" s="169"/>
    </row>
    <row r="141" spans="2:23" x14ac:dyDescent="0.3">
      <c r="B141" s="162"/>
      <c r="C141" s="168"/>
      <c r="D141" s="168"/>
      <c r="E141" s="168"/>
      <c r="F141" s="168"/>
      <c r="G141" s="168"/>
      <c r="H141" s="168"/>
      <c r="I141" s="168"/>
      <c r="J141" s="168"/>
      <c r="K141" s="169"/>
    </row>
    <row r="142" spans="2:23" x14ac:dyDescent="0.3">
      <c r="B142" s="162"/>
      <c r="C142" s="168" t="s">
        <v>287</v>
      </c>
      <c r="D142" s="168"/>
      <c r="E142" s="168"/>
      <c r="F142" s="168"/>
      <c r="G142" s="168"/>
      <c r="H142" s="168"/>
      <c r="I142" s="168"/>
      <c r="J142" s="168"/>
      <c r="K142" s="169"/>
    </row>
    <row r="143" spans="2:23" x14ac:dyDescent="0.3">
      <c r="B143" s="162"/>
      <c r="C143" s="168" t="s">
        <v>288</v>
      </c>
      <c r="D143" s="168"/>
      <c r="E143" s="168"/>
      <c r="F143" s="168"/>
      <c r="G143" s="168"/>
      <c r="H143" s="168"/>
      <c r="I143" s="168"/>
      <c r="J143" s="168"/>
      <c r="K143" s="169"/>
    </row>
    <row r="144" spans="2:23" x14ac:dyDescent="0.3">
      <c r="B144" s="162"/>
      <c r="C144" s="168" t="s">
        <v>289</v>
      </c>
      <c r="D144" s="168"/>
      <c r="E144" s="168"/>
      <c r="F144" s="168"/>
      <c r="G144" s="168"/>
      <c r="H144" s="168"/>
      <c r="I144" s="168"/>
      <c r="J144" s="168"/>
      <c r="K144" s="169"/>
    </row>
    <row r="145" spans="2:11" x14ac:dyDescent="0.3">
      <c r="B145" s="162"/>
      <c r="C145" s="168" t="s">
        <v>290</v>
      </c>
      <c r="D145" s="168"/>
      <c r="E145" s="168"/>
      <c r="F145" s="168"/>
      <c r="G145" s="168"/>
      <c r="H145" s="168"/>
      <c r="I145" s="168"/>
      <c r="J145" s="168"/>
      <c r="K145" s="169"/>
    </row>
    <row r="146" spans="2:11" ht="6.75" customHeight="1" x14ac:dyDescent="0.3">
      <c r="B146" s="162"/>
      <c r="C146" s="168"/>
      <c r="D146" s="168"/>
      <c r="E146" s="168"/>
      <c r="F146" s="168"/>
      <c r="G146" s="168"/>
      <c r="H146" s="168"/>
      <c r="I146" s="168"/>
      <c r="J146" s="168"/>
      <c r="K146" s="169"/>
    </row>
    <row r="147" spans="2:11" x14ac:dyDescent="0.3">
      <c r="B147" s="162"/>
      <c r="C147" s="168" t="s">
        <v>174</v>
      </c>
      <c r="D147" s="168"/>
      <c r="E147" s="168"/>
      <c r="F147" s="168"/>
      <c r="G147" s="168"/>
      <c r="H147" s="168"/>
      <c r="I147" s="168"/>
      <c r="J147" s="168"/>
      <c r="K147" s="169"/>
    </row>
    <row r="148" spans="2:11" x14ac:dyDescent="0.3">
      <c r="B148" s="162"/>
      <c r="C148" s="168" t="s">
        <v>175</v>
      </c>
      <c r="D148" s="168"/>
      <c r="E148" s="168"/>
      <c r="F148" s="168"/>
      <c r="G148" s="168"/>
      <c r="H148" s="168"/>
      <c r="I148" s="168"/>
      <c r="J148" s="168"/>
      <c r="K148" s="169"/>
    </row>
    <row r="149" spans="2:11" ht="12.5" thickBot="1" x14ac:dyDescent="0.35">
      <c r="B149" s="165"/>
      <c r="C149" s="176"/>
      <c r="D149" s="176"/>
      <c r="E149" s="176"/>
      <c r="F149" s="176"/>
      <c r="G149" s="176"/>
      <c r="H149" s="176"/>
      <c r="I149" s="176"/>
      <c r="J149" s="176"/>
      <c r="K149" s="177"/>
    </row>
    <row r="150" spans="2:11" x14ac:dyDescent="0.3">
      <c r="B150" s="161"/>
      <c r="C150" s="166"/>
      <c r="D150" s="166"/>
      <c r="E150" s="166"/>
      <c r="F150" s="166"/>
      <c r="G150" s="166"/>
      <c r="H150" s="166"/>
      <c r="I150" s="166"/>
      <c r="J150" s="166"/>
      <c r="K150" s="167"/>
    </row>
    <row r="151" spans="2:11" ht="14.5" x14ac:dyDescent="0.3">
      <c r="B151" s="164" t="s">
        <v>176</v>
      </c>
      <c r="C151" s="168" t="s">
        <v>177</v>
      </c>
      <c r="D151" s="168"/>
      <c r="E151" s="168"/>
      <c r="F151" s="168"/>
      <c r="G151" s="168"/>
      <c r="H151" s="168"/>
      <c r="I151" s="168"/>
      <c r="J151" s="168"/>
      <c r="K151" s="169"/>
    </row>
    <row r="152" spans="2:11" x14ac:dyDescent="0.3">
      <c r="B152" s="162"/>
      <c r="C152" s="168"/>
      <c r="D152" s="168"/>
      <c r="E152" s="168"/>
      <c r="F152" s="168"/>
      <c r="G152" s="168"/>
      <c r="H152" s="168"/>
      <c r="I152" s="168"/>
      <c r="J152" s="168"/>
      <c r="K152" s="169"/>
    </row>
    <row r="153" spans="2:11" x14ac:dyDescent="0.3">
      <c r="B153" s="162"/>
      <c r="C153" s="168" t="s">
        <v>178</v>
      </c>
      <c r="D153" s="168"/>
      <c r="E153" s="168"/>
      <c r="F153" s="168"/>
      <c r="G153" s="168"/>
      <c r="H153" s="168"/>
      <c r="I153" s="168"/>
      <c r="J153" s="168"/>
      <c r="K153" s="169"/>
    </row>
    <row r="154" spans="2:11" x14ac:dyDescent="0.3">
      <c r="B154" s="162"/>
      <c r="C154" s="168" t="s">
        <v>179</v>
      </c>
      <c r="D154" s="168"/>
      <c r="E154" s="168"/>
      <c r="F154" s="168"/>
      <c r="G154" s="168"/>
      <c r="H154" s="168"/>
      <c r="I154" s="168"/>
      <c r="J154" s="168"/>
      <c r="K154" s="169"/>
    </row>
    <row r="155" spans="2:11" x14ac:dyDescent="0.3">
      <c r="B155" s="162"/>
      <c r="C155" s="168" t="s">
        <v>180</v>
      </c>
      <c r="D155" s="168"/>
      <c r="E155" s="168"/>
      <c r="F155" s="168"/>
      <c r="G155" s="168"/>
      <c r="H155" s="168"/>
      <c r="I155" s="168"/>
      <c r="J155" s="168"/>
      <c r="K155" s="169"/>
    </row>
    <row r="156" spans="2:11" x14ac:dyDescent="0.3">
      <c r="B156" s="162"/>
      <c r="C156" s="168" t="s">
        <v>181</v>
      </c>
      <c r="D156" s="168"/>
      <c r="E156" s="168"/>
      <c r="F156" s="168"/>
      <c r="G156" s="168"/>
      <c r="H156" s="168"/>
      <c r="I156" s="168"/>
      <c r="J156" s="168"/>
      <c r="K156" s="169"/>
    </row>
    <row r="157" spans="2:11" x14ac:dyDescent="0.3">
      <c r="B157" s="162"/>
      <c r="C157" s="168" t="s">
        <v>182</v>
      </c>
      <c r="D157" s="168"/>
      <c r="E157" s="168"/>
      <c r="F157" s="168"/>
      <c r="G157" s="168"/>
      <c r="H157" s="168"/>
      <c r="I157" s="168"/>
      <c r="J157" s="168"/>
      <c r="K157" s="169"/>
    </row>
    <row r="158" spans="2:11" x14ac:dyDescent="0.3">
      <c r="B158" s="162"/>
      <c r="C158" s="168" t="s">
        <v>183</v>
      </c>
      <c r="D158" s="168"/>
      <c r="E158" s="168"/>
      <c r="F158" s="168"/>
      <c r="G158" s="168"/>
      <c r="H158" s="168"/>
      <c r="I158" s="168"/>
      <c r="J158" s="168"/>
      <c r="K158" s="169"/>
    </row>
    <row r="159" spans="2:11" x14ac:dyDescent="0.3">
      <c r="B159" s="162"/>
      <c r="C159" s="168"/>
      <c r="D159" s="168"/>
      <c r="E159" s="168"/>
      <c r="F159" s="168"/>
      <c r="G159" s="168"/>
      <c r="H159" s="168"/>
      <c r="I159" s="168"/>
      <c r="J159" s="168"/>
      <c r="K159" s="169"/>
    </row>
    <row r="160" spans="2:11" x14ac:dyDescent="0.3">
      <c r="B160" s="162"/>
      <c r="C160" s="168" t="s">
        <v>184</v>
      </c>
      <c r="D160" s="168"/>
      <c r="E160" s="168"/>
      <c r="F160" s="168"/>
      <c r="G160" s="168"/>
      <c r="H160" s="168"/>
      <c r="I160" s="168"/>
      <c r="J160" s="168"/>
      <c r="K160" s="169"/>
    </row>
    <row r="161" spans="2:11" x14ac:dyDescent="0.3">
      <c r="B161" s="162"/>
      <c r="C161" s="168" t="s">
        <v>433</v>
      </c>
      <c r="D161" s="168"/>
      <c r="E161" s="168"/>
      <c r="F161" s="168"/>
      <c r="G161" s="168"/>
      <c r="H161" s="168"/>
      <c r="I161" s="168"/>
      <c r="J161" s="168"/>
      <c r="K161" s="169"/>
    </row>
    <row r="162" spans="2:11" x14ac:dyDescent="0.3">
      <c r="B162" s="162"/>
      <c r="C162" s="168"/>
      <c r="D162" s="168"/>
      <c r="E162" s="168"/>
      <c r="F162" s="168"/>
      <c r="G162" s="168"/>
      <c r="H162" s="168"/>
      <c r="I162" s="168"/>
      <c r="J162" s="168"/>
      <c r="K162" s="169"/>
    </row>
    <row r="163" spans="2:11" x14ac:dyDescent="0.3">
      <c r="B163" s="162"/>
      <c r="C163" s="168" t="s">
        <v>443</v>
      </c>
      <c r="D163" s="168"/>
      <c r="E163" s="168"/>
      <c r="F163" s="168"/>
      <c r="G163" s="168"/>
      <c r="H163" s="168"/>
      <c r="I163" s="168"/>
      <c r="J163" s="168"/>
      <c r="K163" s="169"/>
    </row>
    <row r="164" spans="2:11" x14ac:dyDescent="0.3">
      <c r="B164" s="162"/>
      <c r="C164" s="168" t="s">
        <v>444</v>
      </c>
      <c r="D164" s="168"/>
      <c r="E164" s="168"/>
      <c r="F164" s="168"/>
      <c r="G164" s="168"/>
      <c r="H164" s="168"/>
      <c r="I164" s="168"/>
      <c r="J164" s="168"/>
      <c r="K164" s="169"/>
    </row>
    <row r="165" spans="2:11" x14ac:dyDescent="0.3">
      <c r="B165" s="162"/>
      <c r="C165" s="168" t="s">
        <v>445</v>
      </c>
      <c r="D165" s="168"/>
      <c r="E165" s="168"/>
      <c r="F165" s="168"/>
      <c r="G165" s="168"/>
      <c r="H165" s="168"/>
      <c r="I165" s="168"/>
      <c r="J165" s="168"/>
      <c r="K165" s="169"/>
    </row>
    <row r="166" spans="2:11" ht="7.15" customHeight="1" x14ac:dyDescent="0.3">
      <c r="B166" s="162"/>
      <c r="C166" s="168"/>
      <c r="D166" s="168"/>
      <c r="E166" s="168"/>
      <c r="F166" s="168"/>
      <c r="G166" s="168"/>
      <c r="H166" s="168"/>
      <c r="I166" s="168"/>
      <c r="J166" s="168"/>
      <c r="K166" s="169"/>
    </row>
    <row r="167" spans="2:11" x14ac:dyDescent="0.3">
      <c r="B167" s="162"/>
      <c r="C167" s="168" t="s">
        <v>441</v>
      </c>
      <c r="D167" s="168"/>
      <c r="E167" s="168"/>
      <c r="F167" s="168"/>
      <c r="G167" s="168"/>
      <c r="H167" s="168"/>
      <c r="I167" s="168"/>
      <c r="J167" s="168"/>
      <c r="K167" s="169"/>
    </row>
    <row r="168" spans="2:11" x14ac:dyDescent="0.3">
      <c r="B168" s="162"/>
      <c r="C168" s="168" t="s">
        <v>442</v>
      </c>
      <c r="D168" s="168"/>
      <c r="E168" s="168"/>
      <c r="F168" s="168"/>
      <c r="G168" s="168"/>
      <c r="H168" s="168"/>
      <c r="I168" s="168"/>
      <c r="J168" s="168"/>
      <c r="K168" s="169"/>
    </row>
    <row r="169" spans="2:11" x14ac:dyDescent="0.3">
      <c r="B169" s="162"/>
      <c r="C169" s="168" t="s">
        <v>427</v>
      </c>
      <c r="D169" s="168"/>
      <c r="E169" s="168"/>
      <c r="F169" s="168"/>
      <c r="G169" s="168"/>
      <c r="H169" s="168"/>
      <c r="I169" s="168"/>
      <c r="J169" s="168"/>
      <c r="K169" s="169"/>
    </row>
    <row r="170" spans="2:11" x14ac:dyDescent="0.3">
      <c r="B170" s="162"/>
      <c r="C170" s="168" t="s">
        <v>218</v>
      </c>
      <c r="D170" s="168"/>
      <c r="E170" s="168"/>
      <c r="F170" s="168"/>
      <c r="G170" s="168"/>
      <c r="H170" s="168"/>
      <c r="I170" s="168"/>
      <c r="J170" s="168"/>
      <c r="K170" s="169"/>
    </row>
    <row r="171" spans="2:11" x14ac:dyDescent="0.3">
      <c r="B171" s="162"/>
      <c r="C171" s="168" t="s">
        <v>428</v>
      </c>
      <c r="D171" s="168"/>
      <c r="E171" s="168"/>
      <c r="F171" s="168"/>
      <c r="G171" s="168"/>
      <c r="H171" s="168"/>
      <c r="I171" s="168"/>
      <c r="J171" s="168"/>
      <c r="K171" s="169"/>
    </row>
    <row r="172" spans="2:11" x14ac:dyDescent="0.3">
      <c r="B172" s="162"/>
      <c r="C172" s="168" t="s">
        <v>429</v>
      </c>
      <c r="D172" s="168"/>
      <c r="E172" s="168"/>
      <c r="F172" s="168"/>
      <c r="G172" s="168"/>
      <c r="H172" s="168"/>
      <c r="I172" s="168"/>
      <c r="J172" s="168"/>
      <c r="K172" s="169"/>
    </row>
    <row r="173" spans="2:11" x14ac:dyDescent="0.3">
      <c r="B173" s="162"/>
      <c r="C173" s="168" t="s">
        <v>430</v>
      </c>
      <c r="D173" s="168"/>
      <c r="E173" s="168"/>
      <c r="F173" s="168"/>
      <c r="G173" s="168"/>
      <c r="H173" s="168"/>
      <c r="I173" s="168"/>
      <c r="J173" s="168"/>
      <c r="K173" s="169"/>
    </row>
    <row r="174" spans="2:11" x14ac:dyDescent="0.3">
      <c r="B174" s="162"/>
      <c r="C174" s="168" t="s">
        <v>431</v>
      </c>
      <c r="D174" s="168"/>
      <c r="E174" s="168"/>
      <c r="F174" s="168"/>
      <c r="G174" s="168"/>
      <c r="H174" s="168"/>
      <c r="I174" s="168"/>
      <c r="J174" s="168"/>
      <c r="K174" s="169"/>
    </row>
    <row r="175" spans="2:11" x14ac:dyDescent="0.3">
      <c r="B175" s="162"/>
      <c r="C175" s="168" t="s">
        <v>432</v>
      </c>
      <c r="D175" s="168"/>
      <c r="E175" s="168"/>
      <c r="F175" s="168"/>
      <c r="G175" s="168"/>
      <c r="H175" s="168"/>
      <c r="I175" s="168"/>
      <c r="J175" s="168"/>
      <c r="K175" s="169"/>
    </row>
    <row r="176" spans="2:11" x14ac:dyDescent="0.3">
      <c r="B176" s="162"/>
      <c r="C176" s="168" t="s">
        <v>434</v>
      </c>
      <c r="D176" s="168"/>
      <c r="E176" s="168"/>
      <c r="F176" s="168"/>
      <c r="G176" s="168"/>
      <c r="H176" s="168"/>
      <c r="I176" s="168"/>
      <c r="J176" s="168"/>
      <c r="K176" s="169"/>
    </row>
    <row r="177" spans="1:11" x14ac:dyDescent="0.3">
      <c r="B177" s="162"/>
      <c r="C177" s="168" t="s">
        <v>435</v>
      </c>
      <c r="D177" s="168"/>
      <c r="E177" s="168"/>
      <c r="F177" s="168"/>
      <c r="G177" s="168"/>
      <c r="H177" s="168"/>
      <c r="I177" s="168"/>
      <c r="J177" s="168"/>
      <c r="K177" s="169"/>
    </row>
    <row r="178" spans="1:11" ht="5.5" customHeight="1" x14ac:dyDescent="0.3">
      <c r="B178" s="162"/>
      <c r="C178" s="168"/>
      <c r="D178" s="168"/>
      <c r="E178" s="168"/>
      <c r="F178" s="168"/>
      <c r="G178" s="168"/>
      <c r="H178" s="168"/>
      <c r="I178" s="168"/>
      <c r="J178" s="168"/>
      <c r="K178" s="169"/>
    </row>
    <row r="179" spans="1:11" x14ac:dyDescent="0.3">
      <c r="B179" s="162"/>
      <c r="C179" s="168" t="s">
        <v>436</v>
      </c>
      <c r="D179" s="168"/>
      <c r="E179" s="168"/>
      <c r="F179" s="168"/>
      <c r="G179" s="168"/>
      <c r="H179" s="168"/>
      <c r="I179" s="168"/>
      <c r="J179" s="168"/>
      <c r="K179" s="169"/>
    </row>
    <row r="180" spans="1:11" x14ac:dyDescent="0.3">
      <c r="B180" s="162"/>
      <c r="C180" s="168" t="s">
        <v>437</v>
      </c>
      <c r="D180" s="168"/>
      <c r="E180" s="168"/>
      <c r="F180" s="168"/>
      <c r="G180" s="168"/>
      <c r="H180" s="168"/>
      <c r="I180" s="168"/>
      <c r="J180" s="168"/>
      <c r="K180" s="169"/>
    </row>
    <row r="181" spans="1:11" x14ac:dyDescent="0.3">
      <c r="B181" s="162"/>
      <c r="C181" s="168" t="s">
        <v>438</v>
      </c>
      <c r="D181" s="168"/>
      <c r="E181" s="168"/>
      <c r="F181" s="168"/>
      <c r="G181" s="168"/>
      <c r="H181" s="168"/>
      <c r="I181" s="168"/>
      <c r="J181" s="168"/>
      <c r="K181" s="169"/>
    </row>
    <row r="182" spans="1:11" x14ac:dyDescent="0.3">
      <c r="B182" s="162"/>
      <c r="C182" s="168" t="s">
        <v>439</v>
      </c>
      <c r="D182" s="168"/>
      <c r="E182" s="168"/>
      <c r="F182" s="168"/>
      <c r="G182" s="168"/>
      <c r="H182" s="168"/>
      <c r="I182" s="168"/>
      <c r="J182" s="168"/>
      <c r="K182" s="169"/>
    </row>
    <row r="183" spans="1:11" x14ac:dyDescent="0.3">
      <c r="A183" s="3" t="s">
        <v>417</v>
      </c>
      <c r="B183" s="162"/>
      <c r="C183" s="168" t="s">
        <v>440</v>
      </c>
      <c r="D183" s="168"/>
      <c r="E183" s="168"/>
      <c r="F183" s="168"/>
      <c r="G183" s="168"/>
      <c r="H183" s="168"/>
      <c r="I183" s="168"/>
      <c r="J183" s="168"/>
      <c r="K183" s="169"/>
    </row>
    <row r="184" spans="1:11" x14ac:dyDescent="0.3">
      <c r="B184" s="162"/>
      <c r="C184" s="168"/>
      <c r="D184" s="168"/>
      <c r="E184" s="168"/>
      <c r="F184" s="168"/>
      <c r="G184" s="168"/>
      <c r="H184" s="168"/>
      <c r="I184" s="168"/>
      <c r="J184" s="168"/>
      <c r="K184" s="169"/>
    </row>
    <row r="185" spans="1:11" x14ac:dyDescent="0.3">
      <c r="B185" s="162"/>
      <c r="C185" s="168" t="s">
        <v>213</v>
      </c>
      <c r="D185" s="168"/>
      <c r="E185" s="168"/>
      <c r="F185" s="168"/>
      <c r="G185" s="168"/>
      <c r="H185" s="168"/>
      <c r="I185" s="168"/>
      <c r="J185" s="168"/>
      <c r="K185" s="169"/>
    </row>
    <row r="186" spans="1:11" x14ac:dyDescent="0.3">
      <c r="B186" s="162"/>
      <c r="C186" s="168" t="s">
        <v>446</v>
      </c>
      <c r="D186" s="168"/>
      <c r="E186" s="168"/>
      <c r="F186" s="168"/>
      <c r="G186" s="168"/>
      <c r="H186" s="168"/>
      <c r="I186" s="168"/>
      <c r="J186" s="168"/>
      <c r="K186" s="169"/>
    </row>
    <row r="187" spans="1:11" x14ac:dyDescent="0.3">
      <c r="B187" s="162"/>
      <c r="C187" s="168"/>
      <c r="D187" s="168"/>
      <c r="E187" s="168"/>
      <c r="F187" s="168"/>
      <c r="G187" s="168"/>
      <c r="H187" s="168"/>
      <c r="I187" s="168"/>
      <c r="J187" s="168"/>
      <c r="K187" s="169"/>
    </row>
    <row r="188" spans="1:11" x14ac:dyDescent="0.3">
      <c r="B188" s="162"/>
      <c r="C188" s="66" t="s">
        <v>473</v>
      </c>
      <c r="D188" s="168"/>
      <c r="E188" s="168"/>
      <c r="F188" s="168"/>
      <c r="G188" s="168"/>
      <c r="H188" s="168"/>
      <c r="I188" s="168"/>
      <c r="J188" s="168"/>
      <c r="K188" s="169"/>
    </row>
    <row r="189" spans="1:11" ht="12.5" thickBot="1" x14ac:dyDescent="0.35">
      <c r="B189" s="165"/>
      <c r="C189" s="176" t="s">
        <v>173</v>
      </c>
      <c r="D189" s="176"/>
      <c r="E189" s="176"/>
      <c r="F189" s="176"/>
      <c r="G189" s="176"/>
      <c r="H189" s="176"/>
      <c r="I189" s="176"/>
      <c r="J189" s="176"/>
      <c r="K189" s="177"/>
    </row>
    <row r="190" spans="1:11" x14ac:dyDescent="0.3">
      <c r="B190" s="162"/>
      <c r="C190" s="168"/>
      <c r="D190" s="168"/>
      <c r="E190" s="168"/>
      <c r="F190" s="168"/>
      <c r="G190" s="168"/>
      <c r="H190" s="168"/>
      <c r="I190" s="168"/>
      <c r="J190" s="168"/>
      <c r="K190" s="169"/>
    </row>
    <row r="191" spans="1:11" ht="14.5" x14ac:dyDescent="0.3">
      <c r="B191" s="164" t="s">
        <v>279</v>
      </c>
      <c r="C191" s="168" t="s">
        <v>281</v>
      </c>
      <c r="D191" s="168"/>
      <c r="E191" s="168"/>
      <c r="F191" s="168"/>
      <c r="G191" s="168"/>
      <c r="H191" s="168"/>
      <c r="I191" s="168"/>
      <c r="J191" s="168"/>
      <c r="K191" s="169"/>
    </row>
    <row r="192" spans="1:11" x14ac:dyDescent="0.3">
      <c r="B192" s="162"/>
      <c r="C192" s="168"/>
      <c r="D192" s="168"/>
      <c r="E192" s="168"/>
      <c r="F192" s="168"/>
      <c r="G192" s="168"/>
      <c r="H192" s="168"/>
      <c r="I192" s="168"/>
      <c r="J192" s="168"/>
      <c r="K192" s="169"/>
    </row>
    <row r="193" spans="2:11" x14ac:dyDescent="0.3">
      <c r="B193" s="162"/>
      <c r="C193" s="168" t="s">
        <v>448</v>
      </c>
      <c r="D193" s="168"/>
      <c r="E193" s="168"/>
      <c r="F193" s="168"/>
      <c r="G193" s="168"/>
      <c r="H193" s="168"/>
      <c r="I193" s="168"/>
      <c r="J193" s="168"/>
      <c r="K193" s="169"/>
    </row>
    <row r="194" spans="2:11" x14ac:dyDescent="0.3">
      <c r="B194" s="162"/>
      <c r="C194" s="168" t="s">
        <v>447</v>
      </c>
      <c r="D194" s="168"/>
      <c r="E194" s="168"/>
      <c r="F194" s="168"/>
      <c r="G194" s="168"/>
      <c r="H194" s="168"/>
      <c r="I194" s="168"/>
      <c r="J194" s="168"/>
      <c r="K194" s="169"/>
    </row>
    <row r="195" spans="2:11" x14ac:dyDescent="0.3">
      <c r="B195" s="162"/>
      <c r="C195" s="168" t="s">
        <v>282</v>
      </c>
      <c r="D195" s="168"/>
      <c r="E195" s="168"/>
      <c r="F195" s="168"/>
      <c r="G195" s="168"/>
      <c r="H195" s="168"/>
      <c r="I195" s="168"/>
      <c r="J195" s="168"/>
      <c r="K195" s="169"/>
    </row>
    <row r="196" spans="2:11" x14ac:dyDescent="0.3">
      <c r="B196" s="162"/>
      <c r="C196" s="168" t="s">
        <v>449</v>
      </c>
      <c r="D196" s="168"/>
      <c r="E196" s="168"/>
      <c r="F196" s="168"/>
      <c r="G196" s="168"/>
      <c r="H196" s="168"/>
      <c r="I196" s="168"/>
      <c r="J196" s="168"/>
      <c r="K196" s="169"/>
    </row>
    <row r="197" spans="2:11" x14ac:dyDescent="0.3">
      <c r="B197" s="162"/>
      <c r="C197" s="168" t="s">
        <v>450</v>
      </c>
      <c r="D197" s="168"/>
      <c r="E197" s="168"/>
      <c r="F197" s="168"/>
      <c r="G197" s="168"/>
      <c r="H197" s="168"/>
      <c r="I197" s="168"/>
      <c r="J197" s="168"/>
      <c r="K197" s="169"/>
    </row>
    <row r="198" spans="2:11" x14ac:dyDescent="0.3">
      <c r="B198" s="162"/>
      <c r="C198" s="168"/>
      <c r="D198" s="168"/>
      <c r="E198" s="168"/>
      <c r="F198" s="168"/>
      <c r="G198" s="168"/>
      <c r="H198" s="168"/>
      <c r="I198" s="168"/>
      <c r="J198" s="168"/>
      <c r="K198" s="169"/>
    </row>
    <row r="199" spans="2:11" x14ac:dyDescent="0.3">
      <c r="B199" s="162"/>
      <c r="C199" s="168" t="s">
        <v>451</v>
      </c>
      <c r="D199" s="168"/>
      <c r="E199" s="168"/>
      <c r="F199" s="168"/>
      <c r="G199" s="168"/>
      <c r="H199" s="168"/>
      <c r="I199" s="168"/>
      <c r="J199" s="168"/>
      <c r="K199" s="169"/>
    </row>
    <row r="200" spans="2:11" x14ac:dyDescent="0.3">
      <c r="B200" s="162"/>
      <c r="C200" s="168" t="s">
        <v>452</v>
      </c>
      <c r="D200" s="168"/>
      <c r="E200" s="168"/>
      <c r="F200" s="168"/>
      <c r="G200" s="168"/>
      <c r="H200" s="168"/>
      <c r="I200" s="168"/>
      <c r="J200" s="168"/>
      <c r="K200" s="169"/>
    </row>
    <row r="201" spans="2:11" ht="5.5" customHeight="1" x14ac:dyDescent="0.3">
      <c r="B201" s="162"/>
      <c r="C201" s="168"/>
      <c r="D201" s="168"/>
      <c r="E201" s="168"/>
      <c r="F201" s="168"/>
      <c r="G201" s="168"/>
      <c r="H201" s="168"/>
      <c r="I201" s="168"/>
      <c r="J201" s="168"/>
      <c r="K201" s="169"/>
    </row>
    <row r="202" spans="2:11" x14ac:dyDescent="0.3">
      <c r="B202" s="162"/>
      <c r="C202" s="168" t="s">
        <v>453</v>
      </c>
      <c r="D202" s="168"/>
      <c r="E202" s="168"/>
      <c r="F202" s="168"/>
      <c r="G202" s="168"/>
      <c r="H202" s="168"/>
      <c r="I202" s="168"/>
      <c r="J202" s="168"/>
      <c r="K202" s="169"/>
    </row>
    <row r="203" spans="2:11" x14ac:dyDescent="0.3">
      <c r="B203" s="162"/>
      <c r="C203" s="168" t="s">
        <v>454</v>
      </c>
      <c r="D203" s="168"/>
      <c r="E203" s="168"/>
      <c r="F203" s="168"/>
      <c r="G203" s="168"/>
      <c r="H203" s="168"/>
      <c r="I203" s="168"/>
      <c r="J203" s="168"/>
      <c r="K203" s="169"/>
    </row>
    <row r="204" spans="2:11" x14ac:dyDescent="0.3">
      <c r="B204" s="162"/>
      <c r="C204" s="168" t="s">
        <v>455</v>
      </c>
      <c r="D204" s="168"/>
      <c r="E204" s="168"/>
      <c r="F204" s="168"/>
      <c r="G204" s="168"/>
      <c r="H204" s="168"/>
      <c r="I204" s="168"/>
      <c r="J204" s="168"/>
      <c r="K204" s="169"/>
    </row>
    <row r="205" spans="2:11" x14ac:dyDescent="0.3">
      <c r="B205" s="162"/>
      <c r="C205" s="168"/>
      <c r="D205" s="168"/>
      <c r="E205" s="168"/>
      <c r="F205" s="168"/>
      <c r="G205" s="168"/>
      <c r="H205" s="168"/>
      <c r="I205" s="168"/>
      <c r="J205" s="168"/>
      <c r="K205" s="169"/>
    </row>
    <row r="206" spans="2:11" x14ac:dyDescent="0.3">
      <c r="B206" s="162"/>
      <c r="C206" s="168" t="s">
        <v>283</v>
      </c>
      <c r="D206" s="168"/>
      <c r="E206" s="168"/>
      <c r="F206" s="168"/>
      <c r="G206" s="168"/>
      <c r="H206" s="168"/>
      <c r="I206" s="168"/>
      <c r="J206" s="168"/>
      <c r="K206" s="169"/>
    </row>
    <row r="207" spans="2:11" ht="12.5" thickBot="1" x14ac:dyDescent="0.35">
      <c r="B207" s="162"/>
      <c r="C207" s="168"/>
      <c r="D207" s="168"/>
      <c r="E207" s="168"/>
      <c r="F207" s="168"/>
      <c r="G207" s="168"/>
      <c r="H207" s="168"/>
      <c r="I207" s="168"/>
      <c r="J207" s="168"/>
      <c r="K207" s="169"/>
    </row>
    <row r="208" spans="2:11" x14ac:dyDescent="0.3">
      <c r="B208" s="161"/>
      <c r="C208" s="166"/>
      <c r="D208" s="166"/>
      <c r="E208" s="166"/>
      <c r="F208" s="166"/>
      <c r="G208" s="166"/>
      <c r="H208" s="166"/>
      <c r="I208" s="166"/>
      <c r="J208" s="166"/>
      <c r="K208" s="167"/>
    </row>
    <row r="209" spans="2:11" ht="14.5" x14ac:dyDescent="0.3">
      <c r="B209" s="309" t="s">
        <v>202</v>
      </c>
      <c r="C209" s="168" t="s">
        <v>186</v>
      </c>
      <c r="D209" s="168"/>
      <c r="E209" s="168"/>
      <c r="F209" s="168"/>
      <c r="G209" s="168"/>
      <c r="H209" s="168"/>
      <c r="I209" s="168"/>
      <c r="J209" s="168"/>
      <c r="K209" s="169"/>
    </row>
    <row r="210" spans="2:11" x14ac:dyDescent="0.3">
      <c r="B210" s="162"/>
      <c r="C210" s="168" t="s">
        <v>187</v>
      </c>
      <c r="D210" s="168"/>
      <c r="E210" s="168"/>
      <c r="F210" s="168"/>
      <c r="G210" s="168"/>
      <c r="H210" s="168"/>
      <c r="I210" s="168"/>
      <c r="J210" s="168"/>
      <c r="K210" s="169"/>
    </row>
    <row r="211" spans="2:11" x14ac:dyDescent="0.3">
      <c r="B211" s="162"/>
      <c r="C211" s="168" t="s">
        <v>456</v>
      </c>
      <c r="D211" s="168"/>
      <c r="E211" s="168"/>
      <c r="F211" s="168"/>
      <c r="G211" s="168"/>
      <c r="H211" s="168"/>
      <c r="I211" s="168"/>
      <c r="J211" s="168"/>
      <c r="K211" s="169"/>
    </row>
    <row r="212" spans="2:11" x14ac:dyDescent="0.3">
      <c r="B212" s="162"/>
      <c r="C212" s="168" t="s">
        <v>457</v>
      </c>
      <c r="D212" s="168"/>
      <c r="E212" s="168"/>
      <c r="F212" s="168"/>
      <c r="G212" s="168"/>
      <c r="H212" s="168"/>
      <c r="I212" s="168"/>
      <c r="J212" s="168"/>
      <c r="K212" s="169"/>
    </row>
    <row r="213" spans="2:11" x14ac:dyDescent="0.3">
      <c r="B213" s="162"/>
      <c r="C213" s="168" t="s">
        <v>458</v>
      </c>
      <c r="D213" s="168"/>
      <c r="E213" s="168"/>
      <c r="F213" s="168"/>
      <c r="G213" s="168"/>
      <c r="H213" s="168"/>
      <c r="I213" s="168"/>
      <c r="J213" s="168"/>
      <c r="K213" s="169"/>
    </row>
    <row r="214" spans="2:11" x14ac:dyDescent="0.3">
      <c r="B214" s="162"/>
      <c r="C214" s="168"/>
      <c r="D214" s="168"/>
      <c r="E214" s="168"/>
      <c r="F214" s="168"/>
      <c r="G214" s="168"/>
      <c r="H214" s="168"/>
      <c r="I214" s="168"/>
      <c r="J214" s="168"/>
      <c r="K214" s="169"/>
    </row>
    <row r="215" spans="2:11" x14ac:dyDescent="0.3">
      <c r="B215" s="162"/>
      <c r="C215" s="168" t="s">
        <v>459</v>
      </c>
      <c r="D215" s="168"/>
      <c r="E215" s="168"/>
      <c r="F215" s="168"/>
      <c r="G215" s="168"/>
      <c r="H215" s="168"/>
      <c r="I215" s="168"/>
      <c r="J215" s="168"/>
      <c r="K215" s="169"/>
    </row>
    <row r="216" spans="2:11" ht="5.5" customHeight="1" x14ac:dyDescent="0.3">
      <c r="B216" s="162"/>
      <c r="C216" s="168"/>
      <c r="D216" s="168"/>
      <c r="E216" s="168"/>
      <c r="F216" s="168"/>
      <c r="G216" s="168"/>
      <c r="H216" s="168"/>
      <c r="I216" s="168"/>
      <c r="J216" s="168"/>
      <c r="K216" s="169"/>
    </row>
    <row r="217" spans="2:11" x14ac:dyDescent="0.3">
      <c r="B217" s="162"/>
      <c r="C217" s="168" t="s">
        <v>460</v>
      </c>
      <c r="D217" s="168"/>
      <c r="E217" s="168"/>
      <c r="F217" s="168"/>
      <c r="G217" s="168"/>
      <c r="H217" s="168"/>
      <c r="I217" s="168"/>
      <c r="J217" s="168"/>
      <c r="K217" s="169"/>
    </row>
    <row r="218" spans="2:11" x14ac:dyDescent="0.3">
      <c r="B218" s="162"/>
      <c r="C218" s="168" t="s">
        <v>461</v>
      </c>
      <c r="D218" s="168"/>
      <c r="E218" s="168"/>
      <c r="F218" s="168"/>
      <c r="G218" s="168"/>
      <c r="H218" s="168"/>
      <c r="I218" s="168"/>
      <c r="J218" s="168"/>
      <c r="K218" s="169"/>
    </row>
    <row r="219" spans="2:11" x14ac:dyDescent="0.3">
      <c r="B219" s="162"/>
      <c r="C219" s="168"/>
      <c r="D219" s="168"/>
      <c r="E219" s="168"/>
      <c r="F219" s="168"/>
      <c r="G219" s="168"/>
      <c r="H219" s="168"/>
      <c r="I219" s="168"/>
      <c r="J219" s="168"/>
      <c r="K219" s="169"/>
    </row>
    <row r="220" spans="2:11" x14ac:dyDescent="0.3">
      <c r="B220" s="162"/>
      <c r="C220" s="168" t="s">
        <v>462</v>
      </c>
      <c r="D220" s="168"/>
      <c r="E220" s="168"/>
      <c r="F220" s="168"/>
      <c r="G220" s="168"/>
      <c r="H220" s="168"/>
      <c r="I220" s="168"/>
      <c r="J220" s="168"/>
      <c r="K220" s="169"/>
    </row>
    <row r="221" spans="2:11" x14ac:dyDescent="0.3">
      <c r="B221" s="162"/>
      <c r="C221" s="168" t="s">
        <v>463</v>
      </c>
      <c r="D221" s="168"/>
      <c r="E221" s="168"/>
      <c r="F221" s="168"/>
      <c r="G221" s="168"/>
      <c r="H221" s="168"/>
      <c r="I221" s="168"/>
      <c r="J221" s="168"/>
      <c r="K221" s="169"/>
    </row>
    <row r="222" spans="2:11" ht="6.65" customHeight="1" x14ac:dyDescent="0.3">
      <c r="B222" s="162"/>
      <c r="C222" s="168"/>
      <c r="D222" s="168"/>
      <c r="E222" s="168"/>
      <c r="F222" s="168"/>
      <c r="G222" s="168"/>
      <c r="H222" s="168"/>
      <c r="I222" s="168"/>
      <c r="J222" s="168"/>
      <c r="K222" s="169"/>
    </row>
    <row r="223" spans="2:11" x14ac:dyDescent="0.3">
      <c r="B223" s="162"/>
      <c r="C223" s="168" t="s">
        <v>464</v>
      </c>
      <c r="D223" s="168"/>
      <c r="E223" s="168"/>
      <c r="F223" s="168"/>
      <c r="G223" s="168"/>
      <c r="H223" s="168"/>
      <c r="I223" s="168"/>
      <c r="J223" s="168"/>
      <c r="K223" s="169"/>
    </row>
    <row r="224" spans="2:11" x14ac:dyDescent="0.3">
      <c r="B224" s="162"/>
      <c r="C224" s="168" t="s">
        <v>465</v>
      </c>
      <c r="D224" s="168"/>
      <c r="E224" s="168"/>
      <c r="F224" s="168"/>
      <c r="G224" s="168"/>
      <c r="H224" s="168"/>
      <c r="I224" s="168"/>
      <c r="J224" s="168"/>
      <c r="K224" s="169"/>
    </row>
    <row r="225" spans="2:11" ht="6.75" customHeight="1" x14ac:dyDescent="0.3">
      <c r="B225" s="162"/>
      <c r="C225" s="168"/>
      <c r="D225" s="168"/>
      <c r="E225" s="168"/>
      <c r="F225" s="168"/>
      <c r="G225" s="168"/>
      <c r="H225" s="168"/>
      <c r="I225" s="168"/>
      <c r="J225" s="168"/>
      <c r="K225" s="169"/>
    </row>
    <row r="226" spans="2:11" x14ac:dyDescent="0.3">
      <c r="B226" s="162"/>
      <c r="C226" s="170" t="s">
        <v>466</v>
      </c>
      <c r="D226" s="168"/>
      <c r="E226" s="168"/>
      <c r="F226" s="168"/>
      <c r="G226" s="168"/>
      <c r="H226" s="168"/>
      <c r="I226" s="168"/>
      <c r="J226" s="168"/>
      <c r="K226" s="169"/>
    </row>
    <row r="227" spans="2:11" x14ac:dyDescent="0.3">
      <c r="B227" s="162"/>
      <c r="C227" s="175" t="s">
        <v>467</v>
      </c>
      <c r="D227" s="168"/>
      <c r="E227" s="168"/>
      <c r="F227" s="168"/>
      <c r="G227" s="168"/>
      <c r="H227" s="168"/>
      <c r="I227" s="168"/>
      <c r="J227" s="168"/>
      <c r="K227" s="169"/>
    </row>
    <row r="228" spans="2:11" ht="8.25" customHeight="1" x14ac:dyDescent="0.3">
      <c r="B228" s="162"/>
      <c r="C228" s="175"/>
      <c r="D228" s="168"/>
      <c r="E228" s="168"/>
      <c r="F228" s="168"/>
      <c r="G228" s="168"/>
      <c r="H228" s="168"/>
      <c r="I228" s="168"/>
      <c r="J228" s="168"/>
      <c r="K228" s="169"/>
    </row>
    <row r="229" spans="2:11" x14ac:dyDescent="0.3">
      <c r="B229" s="162"/>
      <c r="C229" s="66" t="s">
        <v>188</v>
      </c>
      <c r="D229" s="168"/>
      <c r="E229" s="168"/>
      <c r="F229" s="168"/>
      <c r="G229" s="168"/>
      <c r="H229" s="168"/>
      <c r="I229" s="168"/>
      <c r="J229" s="168"/>
      <c r="K229" s="169"/>
    </row>
    <row r="230" spans="2:11" ht="12.5" thickBot="1" x14ac:dyDescent="0.35">
      <c r="B230" s="165"/>
      <c r="C230" s="176"/>
      <c r="D230" s="176"/>
      <c r="E230" s="176"/>
      <c r="F230" s="176"/>
      <c r="G230" s="176"/>
      <c r="H230" s="176"/>
      <c r="I230" s="176"/>
      <c r="J230" s="176"/>
      <c r="K230" s="177"/>
    </row>
    <row r="231" spans="2:11" x14ac:dyDescent="0.3">
      <c r="B231" s="161"/>
      <c r="C231" s="166"/>
      <c r="D231" s="166"/>
      <c r="E231" s="166"/>
      <c r="F231" s="166"/>
      <c r="G231" s="166"/>
      <c r="H231" s="166"/>
      <c r="I231" s="166"/>
      <c r="J231" s="166"/>
      <c r="K231" s="167"/>
    </row>
    <row r="232" spans="2:11" ht="14.5" x14ac:dyDescent="0.35">
      <c r="B232" s="311" t="s">
        <v>279</v>
      </c>
      <c r="C232" s="168" t="s">
        <v>214</v>
      </c>
      <c r="D232" s="168"/>
      <c r="E232" s="168"/>
      <c r="F232" s="168"/>
      <c r="G232" s="168"/>
      <c r="H232" s="168"/>
      <c r="I232" s="168"/>
      <c r="J232" s="168"/>
      <c r="K232" s="169"/>
    </row>
    <row r="233" spans="2:11" x14ac:dyDescent="0.3">
      <c r="B233" s="162"/>
      <c r="C233" s="168" t="s">
        <v>468</v>
      </c>
      <c r="D233" s="168"/>
      <c r="E233" s="168"/>
      <c r="F233" s="168"/>
      <c r="G233" s="168"/>
      <c r="H233" s="168"/>
      <c r="I233" s="168"/>
      <c r="J233" s="168"/>
      <c r="K233" s="169"/>
    </row>
    <row r="234" spans="2:11" x14ac:dyDescent="0.3">
      <c r="B234" s="162"/>
      <c r="C234" s="168" t="s">
        <v>469</v>
      </c>
      <c r="D234" s="168"/>
      <c r="E234" s="168"/>
      <c r="F234" s="168"/>
      <c r="G234" s="168"/>
      <c r="H234" s="168"/>
      <c r="I234" s="168"/>
      <c r="J234" s="168"/>
      <c r="K234" s="169"/>
    </row>
    <row r="235" spans="2:11" x14ac:dyDescent="0.3">
      <c r="B235" s="162"/>
      <c r="C235" s="168"/>
      <c r="D235" s="168"/>
      <c r="E235" s="168"/>
      <c r="F235" s="168"/>
      <c r="G235" s="168"/>
      <c r="H235" s="168"/>
      <c r="I235" s="168"/>
      <c r="J235" s="168"/>
      <c r="K235" s="169"/>
    </row>
    <row r="236" spans="2:11" x14ac:dyDescent="0.3">
      <c r="B236" s="162"/>
      <c r="C236" s="168" t="s">
        <v>241</v>
      </c>
      <c r="D236" s="168"/>
      <c r="E236" s="168"/>
      <c r="F236" s="168"/>
      <c r="G236" s="168"/>
      <c r="H236" s="168"/>
      <c r="I236" s="168"/>
      <c r="J236" s="168"/>
      <c r="K236" s="169"/>
    </row>
    <row r="237" spans="2:11" x14ac:dyDescent="0.3">
      <c r="B237" s="162"/>
      <c r="C237" s="168" t="s">
        <v>215</v>
      </c>
      <c r="D237" s="168"/>
      <c r="E237" s="168"/>
      <c r="F237" s="168"/>
      <c r="G237" s="168"/>
      <c r="H237" s="168"/>
      <c r="I237" s="168"/>
      <c r="J237" s="168"/>
      <c r="K237" s="169"/>
    </row>
    <row r="238" spans="2:11" x14ac:dyDescent="0.3">
      <c r="B238" s="162"/>
      <c r="C238" s="168" t="s">
        <v>216</v>
      </c>
      <c r="D238" s="168"/>
      <c r="E238" s="168"/>
      <c r="F238" s="168"/>
      <c r="G238" s="168"/>
      <c r="H238" s="168"/>
      <c r="I238" s="168"/>
      <c r="J238" s="168"/>
      <c r="K238" s="169"/>
    </row>
    <row r="239" spans="2:11" x14ac:dyDescent="0.3">
      <c r="B239" s="162"/>
      <c r="C239" s="168" t="s">
        <v>217</v>
      </c>
      <c r="D239" s="168"/>
      <c r="E239" s="168"/>
      <c r="F239" s="168"/>
      <c r="G239" s="168"/>
      <c r="H239" s="168"/>
      <c r="I239" s="168"/>
      <c r="J239" s="168"/>
      <c r="K239" s="169"/>
    </row>
    <row r="240" spans="2:11" ht="7.15" customHeight="1" x14ac:dyDescent="0.3">
      <c r="B240" s="162"/>
      <c r="C240" s="168"/>
      <c r="D240" s="168"/>
      <c r="E240" s="168"/>
      <c r="F240" s="168"/>
      <c r="G240" s="168"/>
      <c r="H240" s="168"/>
      <c r="I240" s="168"/>
      <c r="J240" s="168"/>
      <c r="K240" s="169"/>
    </row>
    <row r="241" spans="2:11" x14ac:dyDescent="0.3">
      <c r="B241" s="162"/>
      <c r="C241" s="168" t="s">
        <v>470</v>
      </c>
      <c r="D241" s="168"/>
      <c r="E241" s="168"/>
      <c r="F241" s="168"/>
      <c r="G241" s="168"/>
      <c r="H241" s="168"/>
      <c r="I241" s="168"/>
      <c r="J241" s="168"/>
      <c r="K241" s="169"/>
    </row>
    <row r="242" spans="2:11" x14ac:dyDescent="0.3">
      <c r="B242" s="162"/>
      <c r="C242" s="168"/>
      <c r="D242" s="168"/>
      <c r="E242" s="168"/>
      <c r="F242" s="168"/>
      <c r="G242" s="168"/>
      <c r="H242" s="168"/>
      <c r="I242" s="168"/>
      <c r="J242" s="168"/>
      <c r="K242" s="169"/>
    </row>
    <row r="243" spans="2:11" x14ac:dyDescent="0.3">
      <c r="B243" s="162"/>
      <c r="C243" s="168" t="s">
        <v>242</v>
      </c>
      <c r="D243" s="168"/>
      <c r="E243" s="168"/>
      <c r="F243" s="168"/>
      <c r="G243" s="168"/>
      <c r="H243" s="168"/>
      <c r="I243" s="168"/>
      <c r="J243" s="168"/>
      <c r="K243" s="169"/>
    </row>
    <row r="244" spans="2:11" x14ac:dyDescent="0.3">
      <c r="B244" s="162"/>
      <c r="C244" s="168" t="s">
        <v>243</v>
      </c>
      <c r="D244" s="168"/>
      <c r="E244" s="168"/>
      <c r="F244" s="168"/>
      <c r="G244" s="168"/>
      <c r="H244" s="168"/>
      <c r="I244" s="168"/>
      <c r="J244" s="168"/>
      <c r="K244" s="169"/>
    </row>
    <row r="245" spans="2:11" x14ac:dyDescent="0.3">
      <c r="B245" s="162"/>
      <c r="C245" s="168" t="s">
        <v>244</v>
      </c>
      <c r="D245" s="168"/>
      <c r="E245" s="168"/>
      <c r="F245" s="168"/>
      <c r="G245" s="168"/>
      <c r="H245" s="168"/>
      <c r="I245" s="168"/>
      <c r="J245" s="168"/>
      <c r="K245" s="169"/>
    </row>
    <row r="246" spans="2:11" x14ac:dyDescent="0.3">
      <c r="B246" s="162"/>
      <c r="C246" s="168"/>
      <c r="D246" s="168"/>
      <c r="E246" s="168"/>
      <c r="F246" s="168"/>
      <c r="G246" s="168"/>
      <c r="H246" s="168"/>
      <c r="I246" s="168"/>
      <c r="J246" s="168"/>
      <c r="K246" s="169"/>
    </row>
    <row r="247" spans="2:11" x14ac:dyDescent="0.3">
      <c r="B247" s="162"/>
      <c r="C247" s="168" t="s">
        <v>471</v>
      </c>
      <c r="D247" s="168"/>
      <c r="E247" s="168"/>
      <c r="F247" s="168"/>
      <c r="G247" s="168"/>
      <c r="H247" s="168"/>
      <c r="I247" s="168"/>
      <c r="J247" s="168"/>
      <c r="K247" s="169"/>
    </row>
    <row r="248" spans="2:11" x14ac:dyDescent="0.3">
      <c r="B248" s="162"/>
      <c r="C248" s="175"/>
      <c r="D248" s="168"/>
      <c r="E248" s="168"/>
      <c r="F248" s="168"/>
      <c r="G248" s="168"/>
      <c r="H248" s="168"/>
      <c r="I248" s="168"/>
      <c r="J248" s="168"/>
      <c r="K248" s="169"/>
    </row>
    <row r="249" spans="2:11" x14ac:dyDescent="0.3">
      <c r="B249" s="162"/>
      <c r="C249" s="66" t="s">
        <v>472</v>
      </c>
      <c r="D249" s="168"/>
      <c r="E249" s="168"/>
      <c r="F249" s="168"/>
      <c r="G249" s="168"/>
      <c r="H249" s="168"/>
      <c r="I249" s="168"/>
      <c r="J249" s="168"/>
      <c r="K249" s="169"/>
    </row>
    <row r="250" spans="2:11" ht="12.5" thickBot="1" x14ac:dyDescent="0.35">
      <c r="B250" s="165"/>
      <c r="C250" s="176"/>
      <c r="D250" s="176"/>
      <c r="E250" s="176"/>
      <c r="F250" s="176"/>
      <c r="G250" s="176"/>
      <c r="H250" s="176"/>
      <c r="I250" s="176"/>
      <c r="J250" s="176"/>
      <c r="K250" s="177"/>
    </row>
    <row r="251" spans="2:11" x14ac:dyDescent="0.3">
      <c r="B251" s="161"/>
      <c r="C251" s="166"/>
      <c r="D251" s="166"/>
      <c r="E251" s="166"/>
      <c r="F251" s="166"/>
      <c r="G251" s="166"/>
      <c r="H251" s="166"/>
      <c r="I251" s="166"/>
      <c r="J251" s="166"/>
      <c r="K251" s="167"/>
    </row>
    <row r="252" spans="2:11" x14ac:dyDescent="0.3">
      <c r="B252" s="162"/>
      <c r="C252" s="168" t="s">
        <v>474</v>
      </c>
      <c r="D252" s="168"/>
      <c r="E252" s="168"/>
      <c r="F252" s="168"/>
      <c r="G252" s="168"/>
      <c r="H252" s="168"/>
      <c r="I252" s="168"/>
      <c r="J252" s="168"/>
      <c r="K252" s="169"/>
    </row>
    <row r="253" spans="2:11" x14ac:dyDescent="0.3">
      <c r="B253" s="162"/>
      <c r="C253" s="168"/>
      <c r="D253" s="168"/>
      <c r="E253" s="168"/>
      <c r="F253" s="168"/>
      <c r="G253" s="168"/>
      <c r="H253" s="168"/>
      <c r="I253" s="168"/>
      <c r="J253" s="168"/>
      <c r="K253" s="169"/>
    </row>
    <row r="254" spans="2:11" x14ac:dyDescent="0.3">
      <c r="B254" s="162"/>
      <c r="C254" s="168" t="s">
        <v>475</v>
      </c>
      <c r="D254" s="168"/>
      <c r="E254" s="168"/>
      <c r="F254" s="168"/>
      <c r="G254" s="168"/>
      <c r="H254" s="168"/>
      <c r="I254" s="168"/>
      <c r="J254" s="168"/>
      <c r="K254" s="169"/>
    </row>
    <row r="255" spans="2:11" x14ac:dyDescent="0.3">
      <c r="B255" s="162"/>
      <c r="C255" s="168" t="s">
        <v>476</v>
      </c>
      <c r="D255" s="168"/>
      <c r="E255" s="168"/>
      <c r="F255" s="168"/>
      <c r="G255" s="168"/>
      <c r="H255" s="168"/>
      <c r="I255" s="168"/>
      <c r="J255" s="168"/>
      <c r="K255" s="169"/>
    </row>
    <row r="256" spans="2:11" ht="12.5" thickBot="1" x14ac:dyDescent="0.35">
      <c r="B256" s="165"/>
      <c r="C256" s="176"/>
      <c r="D256" s="176"/>
      <c r="E256" s="176"/>
      <c r="F256" s="176"/>
      <c r="G256" s="176"/>
      <c r="H256" s="176"/>
      <c r="I256" s="176"/>
      <c r="J256" s="176"/>
      <c r="K256" s="177"/>
    </row>
  </sheetData>
  <sheetProtection password="F102" sheet="1" objects="1" scenarios="1"/>
  <mergeCells count="1">
    <mergeCell ref="C7:I7"/>
  </mergeCells>
  <hyperlinks>
    <hyperlink ref="B10" location="'CÁLCULO CIREF'!A1" display="I." xr:uid="{00000000-0004-0000-0000-000000000000}"/>
    <hyperlink ref="B120" location="'VALORACIÓN DEL RIM'!A1" display="II." xr:uid="{00000000-0004-0000-0000-000001000000}"/>
    <hyperlink ref="B151" location="'CÁLCULO CIRET'!A1" display="III." xr:uid="{00000000-0004-0000-0000-000002000000}"/>
    <hyperlink ref="B209" location="ICI!A1" display="V." xr:uid="{00000000-0004-0000-0000-000003000000}"/>
    <hyperlink ref="B191" location="'CÁLCULO TSI'!A1" display="VI." xr:uid="{00000000-0004-0000-0000-000004000000}"/>
    <hyperlink ref="B232" location="'CIREF INFORME'!A1" display="VI." xr:uid="{00000000-0004-0000-0000-000005000000}"/>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L5" sqref="L5"/>
    </sheetView>
  </sheetViews>
  <sheetFormatPr baseColWidth="10" defaultColWidth="11.453125" defaultRowHeight="14.5" x14ac:dyDescent="0.35"/>
  <cols>
    <col min="1" max="16384" width="11.453125" style="1"/>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35" sqref="L35"/>
    </sheetView>
  </sheetViews>
  <sheetFormatPr baseColWidth="10" defaultColWidth="11.453125" defaultRowHeight="14.5" x14ac:dyDescent="0.35"/>
  <cols>
    <col min="1" max="16384" width="11.453125" style="318"/>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I35" sqref="I35"/>
    </sheetView>
  </sheetViews>
  <sheetFormatPr baseColWidth="10" defaultColWidth="11.453125" defaultRowHeight="14.5" x14ac:dyDescent="0.35"/>
  <cols>
    <col min="1" max="16384" width="11.453125" style="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L34" sqref="L34"/>
    </sheetView>
  </sheetViews>
  <sheetFormatPr baseColWidth="10" defaultColWidth="11.453125" defaultRowHeight="14.5" x14ac:dyDescent="0.35"/>
  <cols>
    <col min="1" max="16384" width="11.453125" style="1"/>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sqref="A1:XFD1048576"/>
    </sheetView>
  </sheetViews>
  <sheetFormatPr baseColWidth="10" defaultColWidth="11.453125" defaultRowHeight="14.5" x14ac:dyDescent="0.35"/>
  <cols>
    <col min="1" max="16384" width="11.453125" style="1"/>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K27" sqref="K27"/>
    </sheetView>
  </sheetViews>
  <sheetFormatPr baseColWidth="10" defaultColWidth="11.453125" defaultRowHeight="14.5" x14ac:dyDescent="0.35"/>
  <cols>
    <col min="1" max="16384" width="11.453125" style="1"/>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G13" sqref="G13"/>
    </sheetView>
  </sheetViews>
  <sheetFormatPr baseColWidth="10" defaultColWidth="11.453125" defaultRowHeight="14.5" x14ac:dyDescent="0.35"/>
  <cols>
    <col min="1" max="16384" width="11.45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K30"/>
  <sheetViews>
    <sheetView topLeftCell="A3" zoomScale="120" zoomScaleNormal="120" workbookViewId="0">
      <selection activeCell="H17" sqref="H17"/>
    </sheetView>
  </sheetViews>
  <sheetFormatPr baseColWidth="10" defaultColWidth="10.7265625" defaultRowHeight="10.5" x14ac:dyDescent="0.35"/>
  <cols>
    <col min="1" max="1" width="2.7265625" style="188" customWidth="1"/>
    <col min="2" max="2" width="9.26953125" style="188" customWidth="1"/>
    <col min="3" max="3" width="19.453125" style="188" customWidth="1"/>
    <col min="4" max="4" width="22.26953125" style="188" customWidth="1"/>
    <col min="5" max="5" width="36.26953125" style="188" customWidth="1"/>
    <col min="6" max="16384" width="10.7265625" style="188"/>
  </cols>
  <sheetData>
    <row r="1" spans="2:5" x14ac:dyDescent="0.35">
      <c r="B1" s="187"/>
      <c r="C1" s="187"/>
      <c r="D1" s="187"/>
      <c r="E1" s="187"/>
    </row>
    <row r="2" spans="2:5" ht="12" customHeight="1" x14ac:dyDescent="0.35">
      <c r="B2" s="189"/>
      <c r="C2" s="180" t="s">
        <v>189</v>
      </c>
      <c r="D2" s="190"/>
      <c r="E2" s="191"/>
    </row>
    <row r="3" spans="2:5" ht="12" customHeight="1" x14ac:dyDescent="0.35">
      <c r="B3" s="192"/>
      <c r="C3" s="181" t="s">
        <v>190</v>
      </c>
      <c r="D3" s="280"/>
      <c r="E3" s="191"/>
    </row>
    <row r="4" spans="2:5" ht="11.25" customHeight="1" x14ac:dyDescent="0.35">
      <c r="B4" s="192"/>
      <c r="C4" s="181" t="s">
        <v>191</v>
      </c>
      <c r="D4" s="280"/>
      <c r="E4" s="191"/>
    </row>
    <row r="5" spans="2:5" ht="12" customHeight="1" x14ac:dyDescent="0.35">
      <c r="B5" s="193"/>
      <c r="C5" s="182" t="s">
        <v>192</v>
      </c>
      <c r="D5" s="281"/>
      <c r="E5" s="191"/>
    </row>
    <row r="6" spans="2:5" x14ac:dyDescent="0.35">
      <c r="B6" s="187"/>
      <c r="C6" s="187"/>
      <c r="D6" s="187"/>
      <c r="E6" s="187"/>
    </row>
    <row r="7" spans="2:5" x14ac:dyDescent="0.35">
      <c r="B7" s="187"/>
      <c r="C7" s="187"/>
      <c r="D7" s="187"/>
      <c r="E7" s="187"/>
    </row>
    <row r="8" spans="2:5" ht="13" x14ac:dyDescent="0.35">
      <c r="B8" s="19" t="s">
        <v>34</v>
      </c>
      <c r="C8" s="194"/>
      <c r="D8" s="195"/>
      <c r="E8" s="187"/>
    </row>
    <row r="9" spans="2:5" ht="11" thickBot="1" x14ac:dyDescent="0.4">
      <c r="B9" s="187"/>
      <c r="C9" s="187"/>
      <c r="D9" s="187"/>
      <c r="E9" s="187"/>
    </row>
    <row r="10" spans="2:5" ht="14.65" customHeight="1" x14ac:dyDescent="0.35">
      <c r="B10" s="474" t="s">
        <v>193</v>
      </c>
      <c r="C10" s="475"/>
      <c r="D10" s="482"/>
      <c r="E10" s="483"/>
    </row>
    <row r="11" spans="2:5" x14ac:dyDescent="0.35">
      <c r="B11" s="476" t="s">
        <v>8</v>
      </c>
      <c r="C11" s="477"/>
      <c r="D11" s="480">
        <f>'CÁLCULO CIREF'!B11</f>
        <v>0</v>
      </c>
      <c r="E11" s="481"/>
    </row>
    <row r="12" spans="2:5" ht="18.75" customHeight="1" x14ac:dyDescent="0.35">
      <c r="B12" s="484" t="s">
        <v>1</v>
      </c>
      <c r="C12" s="485"/>
      <c r="D12" s="478">
        <f>'CÁLCULO CIREF'!C11</f>
        <v>0</v>
      </c>
      <c r="E12" s="479"/>
    </row>
    <row r="13" spans="2:5" x14ac:dyDescent="0.35">
      <c r="B13" s="183" t="s">
        <v>26</v>
      </c>
      <c r="C13" s="184"/>
      <c r="D13" s="454">
        <f>'CÁLCULO CIREF'!E67</f>
        <v>0</v>
      </c>
      <c r="E13" s="455"/>
    </row>
    <row r="14" spans="2:5" x14ac:dyDescent="0.35">
      <c r="B14" s="183" t="s">
        <v>194</v>
      </c>
      <c r="C14" s="184"/>
      <c r="D14" s="452">
        <f>'CÁLCULO CIREF'!C91</f>
        <v>0</v>
      </c>
      <c r="E14" s="453"/>
    </row>
    <row r="15" spans="2:5" x14ac:dyDescent="0.35">
      <c r="B15" s="185" t="s">
        <v>226</v>
      </c>
      <c r="C15" s="186"/>
      <c r="D15" s="450" t="b">
        <f>'CÁLCULO CIREF'!C98</f>
        <v>0</v>
      </c>
      <c r="E15" s="451"/>
    </row>
    <row r="16" spans="2:5" ht="20.149999999999999" customHeight="1" x14ac:dyDescent="0.35">
      <c r="B16" s="495" t="s">
        <v>351</v>
      </c>
      <c r="C16" s="496"/>
      <c r="D16" s="460" t="e">
        <f>'CÁLCULO CIREF'!F123</f>
        <v>#N/A</v>
      </c>
      <c r="E16" s="461"/>
    </row>
    <row r="17" spans="2:11" ht="20.65" customHeight="1" x14ac:dyDescent="0.35">
      <c r="B17" s="464" t="s">
        <v>248</v>
      </c>
      <c r="C17" s="465"/>
      <c r="D17" s="466" t="e">
        <f>'CÁLCULO CIREF'!G123</f>
        <v>#N/A</v>
      </c>
      <c r="E17" s="467"/>
    </row>
    <row r="18" spans="2:11" x14ac:dyDescent="0.35">
      <c r="B18" s="497" t="s">
        <v>245</v>
      </c>
      <c r="C18" s="498"/>
      <c r="D18" s="493">
        <f>'CÁLCULO TSI'!D34</f>
        <v>0</v>
      </c>
      <c r="E18" s="494"/>
      <c r="F18" s="196"/>
    </row>
    <row r="19" spans="2:11" x14ac:dyDescent="0.35">
      <c r="B19" s="458" t="s">
        <v>352</v>
      </c>
      <c r="C19" s="459"/>
      <c r="D19" s="462" t="e">
        <f>'CÁLCULO TSI'!F34</f>
        <v>#N/A</v>
      </c>
      <c r="E19" s="463"/>
      <c r="F19" s="196"/>
    </row>
    <row r="20" spans="2:11" x14ac:dyDescent="0.35">
      <c r="B20" s="470" t="s">
        <v>246</v>
      </c>
      <c r="C20" s="471"/>
      <c r="D20" s="468" t="e">
        <f>'CÁLCULO TSI'!G34</f>
        <v>#N/A</v>
      </c>
      <c r="E20" s="469"/>
      <c r="F20" s="196"/>
    </row>
    <row r="21" spans="2:11" x14ac:dyDescent="0.35">
      <c r="B21" s="456" t="s">
        <v>353</v>
      </c>
      <c r="C21" s="457"/>
      <c r="D21" s="460" t="e">
        <f>IF('CÁLCULO CIRET'!C30&gt;0,'CÁLCULO CIRET'!C30,'CÁLCULO CIRET'!C28)</f>
        <v>#N/A</v>
      </c>
      <c r="E21" s="461"/>
    </row>
    <row r="22" spans="2:11" x14ac:dyDescent="0.35">
      <c r="B22" s="472" t="s">
        <v>233</v>
      </c>
      <c r="C22" s="473"/>
      <c r="D22" s="466" t="e">
        <f>'CÁLCULO CIRET'!D28</f>
        <v>#N/A</v>
      </c>
      <c r="E22" s="467"/>
      <c r="K22" s="312"/>
    </row>
    <row r="23" spans="2:11" x14ac:dyDescent="0.35">
      <c r="B23" s="458" t="s">
        <v>354</v>
      </c>
      <c r="C23" s="459"/>
      <c r="D23" s="462" t="e">
        <f>IF('CÁLCULO TSI'!C46&gt;0,'CÁLCULO TSI'!C46,'CÁLCULO TSI'!C44)</f>
        <v>#N/A</v>
      </c>
      <c r="E23" s="463"/>
    </row>
    <row r="24" spans="2:11" x14ac:dyDescent="0.35">
      <c r="B24" s="470" t="s">
        <v>247</v>
      </c>
      <c r="C24" s="471"/>
      <c r="D24" s="468" t="e">
        <f>'CÁLCULO TSI'!D44</f>
        <v>#N/A</v>
      </c>
      <c r="E24" s="469"/>
    </row>
    <row r="25" spans="2:11" x14ac:dyDescent="0.35">
      <c r="B25" s="456" t="s">
        <v>355</v>
      </c>
      <c r="C25" s="457"/>
      <c r="D25" s="499" t="e">
        <f>ICI!C32</f>
        <v>#N/A</v>
      </c>
      <c r="E25" s="488"/>
    </row>
    <row r="26" spans="2:11" x14ac:dyDescent="0.35">
      <c r="B26" s="472" t="s">
        <v>235</v>
      </c>
      <c r="C26" s="473"/>
      <c r="D26" s="500" t="e">
        <f>ICI!C33</f>
        <v>#N/A</v>
      </c>
      <c r="E26" s="501"/>
    </row>
    <row r="27" spans="2:11" x14ac:dyDescent="0.35">
      <c r="B27" s="502" t="s">
        <v>325</v>
      </c>
      <c r="C27" s="503"/>
      <c r="D27" s="362" t="e">
        <f>ICI!C34</f>
        <v>#N/A</v>
      </c>
      <c r="E27" s="363"/>
    </row>
    <row r="28" spans="2:11" x14ac:dyDescent="0.35">
      <c r="B28" s="456" t="s">
        <v>249</v>
      </c>
      <c r="C28" s="486"/>
      <c r="D28" s="487" t="e">
        <f>'CIREF INFORME'!G25</f>
        <v>#N/A</v>
      </c>
      <c r="E28" s="488"/>
    </row>
    <row r="29" spans="2:11" ht="11" thickBot="1" x14ac:dyDescent="0.4">
      <c r="B29" s="489" t="s">
        <v>237</v>
      </c>
      <c r="C29" s="490"/>
      <c r="D29" s="491" t="e">
        <f>'CIREF INFORME'!G33</f>
        <v>#N/A</v>
      </c>
      <c r="E29" s="492"/>
    </row>
    <row r="30" spans="2:11" x14ac:dyDescent="0.35">
      <c r="B30" s="187"/>
      <c r="C30" s="187"/>
      <c r="D30" s="187"/>
      <c r="E30" s="187"/>
    </row>
  </sheetData>
  <sheetProtection password="F102" sheet="1" objects="1" scenarios="1"/>
  <mergeCells count="36">
    <mergeCell ref="B28:C28"/>
    <mergeCell ref="D28:E28"/>
    <mergeCell ref="B29:C29"/>
    <mergeCell ref="D29:E29"/>
    <mergeCell ref="D16:E16"/>
    <mergeCell ref="D18:E18"/>
    <mergeCell ref="B16:C16"/>
    <mergeCell ref="B18:C18"/>
    <mergeCell ref="B25:C25"/>
    <mergeCell ref="D25:E25"/>
    <mergeCell ref="B24:C24"/>
    <mergeCell ref="D24:E24"/>
    <mergeCell ref="B26:C26"/>
    <mergeCell ref="D26:E26"/>
    <mergeCell ref="B27:C27"/>
    <mergeCell ref="B10:C10"/>
    <mergeCell ref="B11:C11"/>
    <mergeCell ref="D12:E12"/>
    <mergeCell ref="D11:E11"/>
    <mergeCell ref="D10:E10"/>
    <mergeCell ref="B12:C12"/>
    <mergeCell ref="D15:E15"/>
    <mergeCell ref="D14:E14"/>
    <mergeCell ref="D13:E13"/>
    <mergeCell ref="B21:C21"/>
    <mergeCell ref="B23:C23"/>
    <mergeCell ref="D21:E21"/>
    <mergeCell ref="D23:E23"/>
    <mergeCell ref="B17:C17"/>
    <mergeCell ref="D17:E17"/>
    <mergeCell ref="D19:E19"/>
    <mergeCell ref="D20:E20"/>
    <mergeCell ref="B19:C19"/>
    <mergeCell ref="B20:C20"/>
    <mergeCell ref="B22:C22"/>
    <mergeCell ref="D22:E22"/>
  </mergeCells>
  <conditionalFormatting sqref="D16:D17">
    <cfRule type="containsErrors" dxfId="89" priority="42">
      <formula>ISERROR(D16)</formula>
    </cfRule>
  </conditionalFormatting>
  <conditionalFormatting sqref="D11:E14">
    <cfRule type="cellIs" dxfId="88" priority="10" operator="equal">
      <formula>0</formula>
    </cfRule>
  </conditionalFormatting>
  <conditionalFormatting sqref="D15:E15">
    <cfRule type="containsErrors" dxfId="87" priority="5">
      <formula>ISERROR(D15)</formula>
    </cfRule>
    <cfRule type="containsText" dxfId="86" priority="8" operator="containsText" text="FALSO">
      <formula>NOT(ISERROR(SEARCH("FALSO",D15)))</formula>
    </cfRule>
  </conditionalFormatting>
  <conditionalFormatting sqref="D16:E16 D17">
    <cfRule type="containsErrors" dxfId="85" priority="32">
      <formula>ISERROR(D16)</formula>
    </cfRule>
  </conditionalFormatting>
  <conditionalFormatting sqref="D16:E17">
    <cfRule type="cellIs" dxfId="84" priority="17" operator="equal">
      <formula>0</formula>
    </cfRule>
  </conditionalFormatting>
  <conditionalFormatting sqref="D18:E18">
    <cfRule type="cellIs" dxfId="83" priority="14" operator="equal">
      <formula>0</formula>
    </cfRule>
  </conditionalFormatting>
  <conditionalFormatting sqref="D19:E20">
    <cfRule type="containsErrors" dxfId="82" priority="13">
      <formula>ISERROR(D19)</formula>
    </cfRule>
  </conditionalFormatting>
  <conditionalFormatting sqref="D21:E22">
    <cfRule type="containsErrors" dxfId="81" priority="16">
      <formula>ISERROR(D21)</formula>
    </cfRule>
  </conditionalFormatting>
  <conditionalFormatting sqref="D23:E24">
    <cfRule type="containsErrors" dxfId="80" priority="12">
      <formula>ISERROR(D23)</formula>
    </cfRule>
  </conditionalFormatting>
  <conditionalFormatting sqref="D25:E27">
    <cfRule type="cellIs" dxfId="79" priority="6" operator="greaterThan">
      <formula>0</formula>
    </cfRule>
  </conditionalFormatting>
  <conditionalFormatting sqref="D28:E28">
    <cfRule type="cellIs" dxfId="78" priority="4" operator="greaterThan">
      <formula>0</formula>
    </cfRule>
    <cfRule type="containsErrors" dxfId="77" priority="15">
      <formula>ISERROR(D28)</formula>
    </cfRule>
  </conditionalFormatting>
  <conditionalFormatting sqref="D29:E29">
    <cfRule type="cellIs" dxfId="76" priority="1" operator="greaterThan">
      <formula>0</formula>
    </cfRule>
    <cfRule type="cellIs" dxfId="75" priority="2" operator="greaterThan">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T123"/>
  <sheetViews>
    <sheetView topLeftCell="A101" zoomScaleNormal="100" workbookViewId="0">
      <selection activeCell="D47" sqref="D47"/>
    </sheetView>
  </sheetViews>
  <sheetFormatPr baseColWidth="10" defaultColWidth="8.7265625" defaultRowHeight="13" x14ac:dyDescent="0.35"/>
  <cols>
    <col min="1" max="1" width="8.7265625" style="97" customWidth="1"/>
    <col min="2" max="2" width="40.26953125" style="97" customWidth="1"/>
    <col min="3" max="3" width="29.26953125" style="97" customWidth="1"/>
    <col min="4" max="4" width="23.54296875" style="97" customWidth="1"/>
    <col min="5" max="5" width="21.54296875" style="97" customWidth="1"/>
    <col min="6" max="6" width="21.7265625" style="97" customWidth="1"/>
    <col min="7" max="7" width="19.26953125" style="97" customWidth="1"/>
    <col min="8" max="8" width="18.26953125" style="97" customWidth="1"/>
    <col min="9" max="9" width="20.453125" style="97" customWidth="1"/>
    <col min="10" max="16384" width="8.7265625" style="97"/>
  </cols>
  <sheetData>
    <row r="3" spans="2:11" x14ac:dyDescent="0.35">
      <c r="B3" s="8" t="s">
        <v>0</v>
      </c>
      <c r="C3" s="8"/>
      <c r="D3" s="8"/>
      <c r="E3" s="8"/>
      <c r="F3" s="98"/>
      <c r="G3" s="98"/>
      <c r="H3" s="98"/>
      <c r="I3" s="98"/>
      <c r="J3" s="98"/>
      <c r="K3" s="98"/>
    </row>
    <row r="5" spans="2:11" ht="15.5" x14ac:dyDescent="0.35">
      <c r="B5" s="8" t="s">
        <v>326</v>
      </c>
      <c r="C5" s="2"/>
    </row>
    <row r="7" spans="2:11" ht="15.5" x14ac:dyDescent="0.35">
      <c r="B7" s="2" t="s">
        <v>327</v>
      </c>
      <c r="C7" s="2"/>
      <c r="D7" s="2"/>
    </row>
    <row r="8" spans="2:11" x14ac:dyDescent="0.35">
      <c r="B8" s="4" t="s">
        <v>250</v>
      </c>
      <c r="C8" s="2"/>
      <c r="D8" s="2"/>
    </row>
    <row r="9" spans="2:11" x14ac:dyDescent="0.35">
      <c r="B9" s="2"/>
      <c r="C9" s="2"/>
      <c r="D9" s="2"/>
    </row>
    <row r="10" spans="2:11" x14ac:dyDescent="0.35">
      <c r="B10" s="197" t="s">
        <v>8</v>
      </c>
      <c r="C10" s="197" t="s">
        <v>1</v>
      </c>
      <c r="D10" s="2"/>
    </row>
    <row r="11" spans="2:11" ht="21.65" customHeight="1" x14ac:dyDescent="0.35">
      <c r="B11" s="100"/>
      <c r="C11" s="101"/>
    </row>
    <row r="13" spans="2:11" ht="15.5" x14ac:dyDescent="0.35">
      <c r="B13" s="2" t="s">
        <v>328</v>
      </c>
    </row>
    <row r="14" spans="2:11" x14ac:dyDescent="0.35">
      <c r="B14" s="99"/>
    </row>
    <row r="15" spans="2:11" x14ac:dyDescent="0.35">
      <c r="B15" s="198" t="s">
        <v>111</v>
      </c>
      <c r="C15" s="199"/>
      <c r="D15" s="199"/>
      <c r="E15" s="199"/>
      <c r="F15" s="199"/>
      <c r="G15" s="199"/>
      <c r="H15" s="199"/>
      <c r="I15" s="200"/>
    </row>
    <row r="16" spans="2:11" x14ac:dyDescent="0.35">
      <c r="B16" s="201"/>
      <c r="C16" s="202"/>
      <c r="D16" s="202"/>
      <c r="E16" s="202"/>
      <c r="F16" s="202"/>
      <c r="G16" s="202"/>
      <c r="H16" s="202"/>
      <c r="I16" s="203"/>
    </row>
    <row r="17" spans="2:10" x14ac:dyDescent="0.35">
      <c r="B17" s="204" t="s">
        <v>122</v>
      </c>
      <c r="C17" s="202"/>
      <c r="D17" s="202"/>
      <c r="E17" s="202"/>
      <c r="F17" s="202"/>
      <c r="G17" s="202"/>
      <c r="H17" s="202"/>
      <c r="I17" s="203"/>
    </row>
    <row r="18" spans="2:10" x14ac:dyDescent="0.35">
      <c r="B18" s="204" t="s">
        <v>123</v>
      </c>
      <c r="C18" s="202"/>
      <c r="D18" s="202"/>
      <c r="E18" s="202"/>
      <c r="F18" s="202"/>
      <c r="G18" s="202"/>
      <c r="H18" s="202"/>
      <c r="I18" s="203"/>
    </row>
    <row r="19" spans="2:10" x14ac:dyDescent="0.35">
      <c r="B19" s="204" t="s">
        <v>124</v>
      </c>
      <c r="C19" s="202"/>
      <c r="D19" s="202"/>
      <c r="E19" s="202"/>
      <c r="F19" s="202"/>
      <c r="G19" s="202"/>
      <c r="H19" s="202"/>
      <c r="I19" s="203"/>
    </row>
    <row r="20" spans="2:10" x14ac:dyDescent="0.35">
      <c r="B20" s="204" t="s">
        <v>125</v>
      </c>
      <c r="C20" s="202"/>
      <c r="D20" s="202"/>
      <c r="E20" s="202"/>
      <c r="F20" s="202"/>
      <c r="G20" s="202"/>
      <c r="H20" s="202"/>
      <c r="I20" s="203"/>
    </row>
    <row r="21" spans="2:10" x14ac:dyDescent="0.35">
      <c r="B21" s="205"/>
      <c r="C21" s="206"/>
      <c r="D21" s="206"/>
      <c r="E21" s="206"/>
      <c r="F21" s="206"/>
      <c r="G21" s="206"/>
      <c r="H21" s="206"/>
      <c r="I21" s="207"/>
    </row>
    <row r="22" spans="2:10" x14ac:dyDescent="0.35">
      <c r="B22" s="99"/>
    </row>
    <row r="23" spans="2:10" ht="15.5" x14ac:dyDescent="0.35">
      <c r="B23" s="2" t="s">
        <v>329</v>
      </c>
      <c r="C23" s="2"/>
    </row>
    <row r="24" spans="2:10" x14ac:dyDescent="0.35">
      <c r="B24" s="4"/>
      <c r="C24" s="2"/>
    </row>
    <row r="25" spans="2:10" x14ac:dyDescent="0.35">
      <c r="B25" s="197" t="s">
        <v>1</v>
      </c>
      <c r="C25" s="208" t="s">
        <v>112</v>
      </c>
    </row>
    <row r="26" spans="2:10" ht="21" customHeight="1" x14ac:dyDescent="0.35">
      <c r="B26" s="67">
        <f>C11</f>
        <v>0</v>
      </c>
      <c r="C26" s="68" t="e">
        <f>VLOOKUP(B26,'CUADRO DE MANDO'!C15:D29,2,FALSE)</f>
        <v>#N/A</v>
      </c>
      <c r="D26" s="102"/>
      <c r="E26" s="103"/>
      <c r="F26" s="103"/>
      <c r="G26" s="103"/>
      <c r="H26" s="103"/>
      <c r="I26" s="103"/>
      <c r="J26" s="103"/>
    </row>
    <row r="27" spans="2:10" x14ac:dyDescent="0.35">
      <c r="B27" s="103"/>
      <c r="C27" s="104"/>
      <c r="D27" s="102"/>
      <c r="E27" s="103"/>
      <c r="F27" s="103"/>
      <c r="G27" s="103"/>
      <c r="H27" s="103"/>
      <c r="I27" s="103"/>
      <c r="J27" s="103"/>
    </row>
    <row r="28" spans="2:10" x14ac:dyDescent="0.35">
      <c r="B28" s="2" t="s">
        <v>113</v>
      </c>
      <c r="C28" s="85"/>
      <c r="D28" s="209"/>
      <c r="E28" s="2"/>
      <c r="F28" s="2"/>
      <c r="G28" s="2"/>
      <c r="H28" s="2"/>
      <c r="I28" s="2"/>
    </row>
    <row r="29" spans="2:10" x14ac:dyDescent="0.35">
      <c r="B29" s="2" t="s">
        <v>114</v>
      </c>
      <c r="C29" s="85"/>
      <c r="D29" s="209"/>
      <c r="E29" s="2"/>
      <c r="F29" s="2"/>
      <c r="G29" s="2"/>
      <c r="H29" s="2"/>
      <c r="I29" s="2"/>
    </row>
    <row r="30" spans="2:10" x14ac:dyDescent="0.35">
      <c r="B30" s="103"/>
      <c r="C30" s="104"/>
      <c r="D30" s="102"/>
      <c r="E30" s="103"/>
      <c r="F30" s="103"/>
      <c r="G30" s="103"/>
      <c r="H30" s="103"/>
      <c r="I30" s="103"/>
      <c r="J30" s="103"/>
    </row>
    <row r="31" spans="2:10" x14ac:dyDescent="0.35">
      <c r="B31" s="208" t="s">
        <v>112</v>
      </c>
      <c r="C31" s="208" t="s">
        <v>17</v>
      </c>
      <c r="D31" s="197" t="s">
        <v>18</v>
      </c>
      <c r="E31" s="197" t="s">
        <v>19</v>
      </c>
      <c r="F31" s="197" t="s">
        <v>57</v>
      </c>
      <c r="G31" s="197" t="s">
        <v>58</v>
      </c>
      <c r="H31" s="210" t="s">
        <v>119</v>
      </c>
      <c r="I31" s="211" t="s">
        <v>120</v>
      </c>
      <c r="J31" s="103"/>
    </row>
    <row r="32" spans="2:10" x14ac:dyDescent="0.35">
      <c r="B32" s="69" t="e">
        <f>$C$26</f>
        <v>#N/A</v>
      </c>
      <c r="C32" s="106"/>
      <c r="D32" s="106"/>
      <c r="E32" s="106"/>
      <c r="F32" s="106"/>
      <c r="G32" s="106"/>
      <c r="H32" s="70" t="e">
        <f>AVERAGE(C32:G32)</f>
        <v>#DIV/0!</v>
      </c>
      <c r="I32" s="71" t="e">
        <f>AVEDEV(C32:G32)/H32</f>
        <v>#NUM!</v>
      </c>
      <c r="J32" s="103"/>
    </row>
    <row r="33" spans="2:20" x14ac:dyDescent="0.35">
      <c r="B33" s="103"/>
      <c r="C33" s="104"/>
      <c r="D33" s="102"/>
      <c r="E33" s="103"/>
      <c r="F33" s="103"/>
      <c r="G33" s="103"/>
      <c r="H33" s="103"/>
      <c r="I33" s="103"/>
      <c r="J33" s="103"/>
    </row>
    <row r="34" spans="2:20" ht="15.5" x14ac:dyDescent="0.35">
      <c r="B34" s="2" t="s">
        <v>330</v>
      </c>
      <c r="C34" s="212"/>
      <c r="D34" s="107"/>
      <c r="E34" s="103"/>
      <c r="F34" s="103"/>
      <c r="G34" s="103"/>
      <c r="H34" s="103"/>
      <c r="I34" s="103"/>
      <c r="J34" s="103"/>
    </row>
    <row r="35" spans="2:20" x14ac:dyDescent="0.35">
      <c r="B35" s="103"/>
      <c r="C35" s="104"/>
      <c r="D35" s="102"/>
      <c r="E35" s="103"/>
      <c r="F35" s="103"/>
      <c r="G35" s="103"/>
      <c r="H35" s="103"/>
      <c r="I35" s="103"/>
      <c r="J35" s="103"/>
    </row>
    <row r="36" spans="2:20" ht="15.5" x14ac:dyDescent="0.35">
      <c r="B36" s="2" t="s">
        <v>331</v>
      </c>
      <c r="C36" s="212"/>
      <c r="D36" s="213"/>
      <c r="E36" s="9"/>
      <c r="F36" s="9"/>
      <c r="G36" s="9"/>
      <c r="H36" s="9"/>
      <c r="I36" s="9"/>
      <c r="J36" s="103"/>
      <c r="K36" s="105"/>
      <c r="L36" s="105"/>
      <c r="M36" s="105"/>
      <c r="N36" s="105"/>
    </row>
    <row r="37" spans="2:20" x14ac:dyDescent="0.35">
      <c r="B37" s="2" t="s">
        <v>302</v>
      </c>
      <c r="C37" s="212"/>
      <c r="D37" s="213"/>
      <c r="E37" s="9"/>
      <c r="F37" s="9"/>
      <c r="G37" s="9"/>
      <c r="H37" s="9"/>
      <c r="I37" s="9"/>
      <c r="J37" s="103"/>
    </row>
    <row r="38" spans="2:20" x14ac:dyDescent="0.35">
      <c r="C38" s="104"/>
      <c r="D38" s="102"/>
      <c r="E38" s="103"/>
      <c r="F38" s="103"/>
      <c r="G38" s="103"/>
      <c r="H38" s="103"/>
      <c r="I38" s="103"/>
      <c r="J38" s="103"/>
    </row>
    <row r="39" spans="2:20" x14ac:dyDescent="0.35">
      <c r="B39" s="108"/>
      <c r="C39" s="208" t="s">
        <v>17</v>
      </c>
      <c r="D39" s="197" t="s">
        <v>18</v>
      </c>
      <c r="E39" s="197" t="s">
        <v>19</v>
      </c>
      <c r="F39" s="197" t="s">
        <v>57</v>
      </c>
      <c r="G39" s="197" t="s">
        <v>58</v>
      </c>
      <c r="H39" s="210" t="s">
        <v>119</v>
      </c>
      <c r="I39" s="211" t="s">
        <v>120</v>
      </c>
      <c r="J39" s="103"/>
    </row>
    <row r="40" spans="2:20" x14ac:dyDescent="0.35">
      <c r="B40" s="109"/>
      <c r="C40" s="110"/>
      <c r="D40" s="111"/>
      <c r="E40" s="112"/>
      <c r="F40" s="111"/>
      <c r="G40" s="112"/>
      <c r="H40" s="72" t="e">
        <f>AVERAGE(C40:G40)</f>
        <v>#DIV/0!</v>
      </c>
      <c r="I40" s="73" t="e">
        <f t="shared" ref="I40:I45" si="0">AVEDEV(C40:G40)/H40</f>
        <v>#NUM!</v>
      </c>
      <c r="K40" s="105"/>
      <c r="L40" s="113"/>
      <c r="M40" s="113"/>
      <c r="N40" s="113"/>
      <c r="O40" s="113"/>
      <c r="P40" s="113"/>
      <c r="Q40" s="113"/>
      <c r="R40" s="113"/>
      <c r="S40" s="113"/>
      <c r="T40" s="113"/>
    </row>
    <row r="41" spans="2:20" x14ac:dyDescent="0.35">
      <c r="B41" s="114"/>
      <c r="C41" s="115"/>
      <c r="D41" s="116"/>
      <c r="E41" s="115"/>
      <c r="F41" s="116"/>
      <c r="G41" s="115"/>
      <c r="H41" s="74" t="e">
        <f>AVERAGE(C41:G41)</f>
        <v>#DIV/0!</v>
      </c>
      <c r="I41" s="75" t="e">
        <f t="shared" si="0"/>
        <v>#NUM!</v>
      </c>
      <c r="K41" s="105"/>
      <c r="L41" s="105"/>
      <c r="M41" s="105"/>
      <c r="N41" s="113"/>
      <c r="O41" s="113"/>
      <c r="P41" s="113"/>
      <c r="Q41" s="113"/>
      <c r="R41" s="113"/>
      <c r="S41" s="113"/>
      <c r="T41" s="113"/>
    </row>
    <row r="42" spans="2:20" x14ac:dyDescent="0.35">
      <c r="B42" s="114"/>
      <c r="C42" s="115"/>
      <c r="D42" s="116"/>
      <c r="E42" s="115"/>
      <c r="F42" s="116"/>
      <c r="G42" s="115"/>
      <c r="H42" s="74" t="e">
        <f t="shared" ref="H42:H45" si="1">AVERAGE(C42:G42)</f>
        <v>#DIV/0!</v>
      </c>
      <c r="I42" s="75" t="e">
        <f t="shared" si="0"/>
        <v>#NUM!</v>
      </c>
    </row>
    <row r="43" spans="2:20" x14ac:dyDescent="0.35">
      <c r="B43" s="117"/>
      <c r="C43" s="112"/>
      <c r="D43" s="118"/>
      <c r="E43" s="112"/>
      <c r="F43" s="118"/>
      <c r="G43" s="112"/>
      <c r="H43" s="76" t="e">
        <f t="shared" si="1"/>
        <v>#DIV/0!</v>
      </c>
      <c r="I43" s="77" t="e">
        <f t="shared" si="0"/>
        <v>#NUM!</v>
      </c>
    </row>
    <row r="44" spans="2:20" x14ac:dyDescent="0.35">
      <c r="B44" s="114"/>
      <c r="C44" s="115"/>
      <c r="D44" s="116"/>
      <c r="E44" s="115"/>
      <c r="F44" s="116"/>
      <c r="G44" s="115"/>
      <c r="H44" s="74" t="e">
        <f t="shared" si="1"/>
        <v>#DIV/0!</v>
      </c>
      <c r="I44" s="75" t="e">
        <f t="shared" si="0"/>
        <v>#NUM!</v>
      </c>
    </row>
    <row r="45" spans="2:20" x14ac:dyDescent="0.35">
      <c r="B45" s="119"/>
      <c r="C45" s="120"/>
      <c r="D45" s="121"/>
      <c r="E45" s="122"/>
      <c r="F45" s="121"/>
      <c r="G45" s="122"/>
      <c r="H45" s="78" t="e">
        <f t="shared" si="1"/>
        <v>#DIV/0!</v>
      </c>
      <c r="I45" s="79" t="e">
        <f t="shared" si="0"/>
        <v>#NUM!</v>
      </c>
    </row>
    <row r="46" spans="2:20" x14ac:dyDescent="0.35">
      <c r="B46" s="103"/>
      <c r="C46" s="104"/>
    </row>
    <row r="47" spans="2:20" x14ac:dyDescent="0.35">
      <c r="B47" s="2" t="s">
        <v>227</v>
      </c>
      <c r="C47" s="212"/>
      <c r="D47" s="123"/>
      <c r="E47" s="214" t="s">
        <v>304</v>
      </c>
      <c r="F47" s="215"/>
      <c r="G47" s="2"/>
      <c r="H47" s="2"/>
      <c r="I47" s="105"/>
    </row>
    <row r="48" spans="2:20" x14ac:dyDescent="0.35">
      <c r="C48" s="104"/>
      <c r="D48" s="113"/>
      <c r="E48" s="214" t="s">
        <v>305</v>
      </c>
      <c r="F48" s="124"/>
      <c r="I48" s="105"/>
      <c r="J48" s="105"/>
      <c r="K48" s="105"/>
      <c r="L48" s="105"/>
    </row>
    <row r="49" spans="1:9" x14ac:dyDescent="0.35">
      <c r="B49" s="216" t="s">
        <v>121</v>
      </c>
      <c r="C49" s="217"/>
      <c r="D49" s="218"/>
      <c r="E49" s="219"/>
      <c r="F49" s="220"/>
      <c r="G49" s="221"/>
      <c r="H49" s="221"/>
      <c r="I49" s="222"/>
    </row>
    <row r="50" spans="1:9" x14ac:dyDescent="0.35">
      <c r="B50" s="223"/>
      <c r="C50" s="224"/>
      <c r="D50" s="225"/>
      <c r="E50" s="226"/>
      <c r="F50" s="227"/>
      <c r="G50" s="228"/>
      <c r="H50" s="228"/>
      <c r="I50" s="229"/>
    </row>
    <row r="51" spans="1:9" ht="15.5" x14ac:dyDescent="0.35">
      <c r="B51" s="230" t="s">
        <v>203</v>
      </c>
      <c r="C51" s="231"/>
      <c r="D51" s="232"/>
      <c r="E51" s="233"/>
      <c r="F51" s="233"/>
      <c r="G51" s="232"/>
      <c r="H51" s="232"/>
      <c r="I51" s="234"/>
    </row>
    <row r="52" spans="1:9" ht="15.5" x14ac:dyDescent="0.35">
      <c r="B52" s="230" t="s">
        <v>195</v>
      </c>
      <c r="C52" s="231"/>
      <c r="D52" s="232"/>
      <c r="E52" s="233"/>
      <c r="F52" s="233"/>
      <c r="G52" s="232"/>
      <c r="H52" s="232"/>
      <c r="I52" s="234"/>
    </row>
    <row r="53" spans="1:9" ht="15.5" x14ac:dyDescent="0.35">
      <c r="B53" s="230" t="s">
        <v>196</v>
      </c>
      <c r="C53" s="231"/>
      <c r="D53" s="232"/>
      <c r="E53" s="233"/>
      <c r="F53" s="233"/>
      <c r="G53" s="232"/>
      <c r="H53" s="232"/>
      <c r="I53" s="234"/>
    </row>
    <row r="54" spans="1:9" x14ac:dyDescent="0.35">
      <c r="B54" s="235"/>
      <c r="C54" s="236"/>
      <c r="D54" s="237"/>
      <c r="E54" s="238"/>
      <c r="F54" s="239"/>
      <c r="G54" s="240"/>
      <c r="H54" s="240"/>
      <c r="I54" s="241"/>
    </row>
    <row r="55" spans="1:9" x14ac:dyDescent="0.35">
      <c r="B55" s="103"/>
      <c r="C55" s="104"/>
    </row>
    <row r="56" spans="1:9" ht="15.5" x14ac:dyDescent="0.35">
      <c r="B56" s="242" t="s">
        <v>332</v>
      </c>
      <c r="C56" s="243"/>
      <c r="D56" s="2"/>
      <c r="E56" s="2"/>
      <c r="F56" s="2"/>
      <c r="G56" s="2"/>
      <c r="H56" s="2"/>
      <c r="I56" s="2"/>
    </row>
    <row r="57" spans="1:9" x14ac:dyDescent="0.35">
      <c r="B57" s="242" t="s">
        <v>228</v>
      </c>
      <c r="C57" s="243"/>
      <c r="D57" s="2"/>
      <c r="E57" s="2"/>
      <c r="F57" s="2"/>
      <c r="G57" s="2"/>
      <c r="H57" s="2"/>
      <c r="I57" s="2"/>
    </row>
    <row r="58" spans="1:9" x14ac:dyDescent="0.35">
      <c r="C58" s="125"/>
      <c r="D58" s="125"/>
      <c r="G58" s="125"/>
      <c r="H58" s="125"/>
      <c r="I58" s="125"/>
    </row>
    <row r="59" spans="1:9" x14ac:dyDescent="0.35">
      <c r="B59" s="108"/>
      <c r="C59" s="208" t="s">
        <v>17</v>
      </c>
      <c r="D59" s="197" t="s">
        <v>18</v>
      </c>
      <c r="E59" s="197" t="s">
        <v>19</v>
      </c>
      <c r="F59" s="197" t="s">
        <v>57</v>
      </c>
      <c r="G59" s="197" t="s">
        <v>58</v>
      </c>
      <c r="H59" s="210" t="s">
        <v>133</v>
      </c>
      <c r="I59" s="211" t="s">
        <v>120</v>
      </c>
    </row>
    <row r="60" spans="1:9" x14ac:dyDescent="0.35">
      <c r="A60" s="126"/>
      <c r="B60" s="244" t="s">
        <v>284</v>
      </c>
      <c r="C60" s="111"/>
      <c r="D60" s="118"/>
      <c r="E60" s="118"/>
      <c r="F60" s="118"/>
      <c r="G60" s="118"/>
      <c r="H60" s="76" t="e">
        <f>AVERAGE(C60:G60)</f>
        <v>#DIV/0!</v>
      </c>
      <c r="I60" s="80" t="e">
        <f>AVEDEV(C60:G60)/H60</f>
        <v>#NUM!</v>
      </c>
    </row>
    <row r="61" spans="1:9" x14ac:dyDescent="0.35">
      <c r="A61" s="126"/>
      <c r="B61" s="245" t="s">
        <v>118</v>
      </c>
      <c r="C61" s="121"/>
      <c r="D61" s="121"/>
      <c r="E61" s="121"/>
      <c r="F61" s="121"/>
      <c r="G61" s="121"/>
      <c r="H61" s="78" t="e">
        <f>AVERAGE(C61:G61)</f>
        <v>#DIV/0!</v>
      </c>
      <c r="I61" s="81" t="e">
        <f>AVEDEV(C61:G61)/H61</f>
        <v>#NUM!</v>
      </c>
    </row>
    <row r="62" spans="1:9" x14ac:dyDescent="0.35">
      <c r="B62" s="127"/>
    </row>
    <row r="63" spans="1:9" x14ac:dyDescent="0.35">
      <c r="B63" s="2" t="s">
        <v>229</v>
      </c>
      <c r="C63" s="2"/>
      <c r="D63" s="2"/>
      <c r="E63" s="319"/>
      <c r="F63" s="214" t="s">
        <v>301</v>
      </c>
      <c r="G63" s="2"/>
      <c r="H63" s="2"/>
      <c r="I63" s="2"/>
    </row>
    <row r="64" spans="1:9" ht="13.5" thickBot="1" x14ac:dyDescent="0.4">
      <c r="E64" s="128"/>
      <c r="F64" s="322" t="s">
        <v>303</v>
      </c>
    </row>
    <row r="65" spans="2:18" x14ac:dyDescent="0.35">
      <c r="B65" s="246" t="s">
        <v>128</v>
      </c>
      <c r="C65" s="247"/>
      <c r="D65" s="247"/>
      <c r="E65" s="252"/>
      <c r="F65" s="253"/>
    </row>
    <row r="66" spans="2:18" x14ac:dyDescent="0.35">
      <c r="B66" s="248"/>
      <c r="C66" s="249"/>
      <c r="D66" s="249"/>
      <c r="E66" s="254"/>
      <c r="F66" s="255"/>
    </row>
    <row r="67" spans="2:18" x14ac:dyDescent="0.35">
      <c r="B67" s="248" t="s">
        <v>127</v>
      </c>
      <c r="C67" s="249"/>
      <c r="D67" s="249"/>
      <c r="E67" s="178">
        <f>IF(C11='CUADRO DE MANDO'!$E$8,'CÁLCULO CIREF'!E63,IF(D34="Sí",C26,D47))</f>
        <v>0</v>
      </c>
      <c r="F67" s="129"/>
      <c r="G67" s="105"/>
      <c r="H67" s="105"/>
    </row>
    <row r="68" spans="2:18" ht="13.5" thickBot="1" x14ac:dyDescent="0.4">
      <c r="B68" s="250"/>
      <c r="C68" s="251"/>
      <c r="D68" s="251"/>
      <c r="E68" s="256"/>
      <c r="F68" s="130"/>
    </row>
    <row r="69" spans="2:18" x14ac:dyDescent="0.35">
      <c r="F69" s="113"/>
    </row>
    <row r="70" spans="2:18" ht="15.5" x14ac:dyDescent="0.35">
      <c r="B70" s="2" t="s">
        <v>333</v>
      </c>
      <c r="C70" s="2"/>
      <c r="G70" s="368"/>
    </row>
    <row r="72" spans="2:18" ht="15.5" x14ac:dyDescent="0.35">
      <c r="B72" s="2" t="s">
        <v>334</v>
      </c>
      <c r="C72" s="2"/>
      <c r="D72" s="2"/>
    </row>
    <row r="73" spans="2:18" x14ac:dyDescent="0.35">
      <c r="B73" s="4" t="s">
        <v>220</v>
      </c>
      <c r="C73" s="2"/>
      <c r="D73" s="2"/>
      <c r="E73" s="2"/>
      <c r="F73" s="2"/>
      <c r="G73" s="2"/>
      <c r="H73" s="2"/>
      <c r="I73" s="2"/>
      <c r="J73" s="2"/>
    </row>
    <row r="74" spans="2:18" x14ac:dyDescent="0.35">
      <c r="B74" s="99"/>
    </row>
    <row r="75" spans="2:18" s="103" customFormat="1" ht="23.65" customHeight="1" x14ac:dyDescent="0.35">
      <c r="C75" s="506" t="s">
        <v>129</v>
      </c>
      <c r="D75" s="508" t="s">
        <v>130</v>
      </c>
      <c r="E75" s="510" t="s">
        <v>374</v>
      </c>
      <c r="F75" s="511"/>
      <c r="G75" s="97"/>
      <c r="H75" s="97"/>
      <c r="I75" s="97"/>
      <c r="J75" s="97"/>
      <c r="K75" s="97"/>
      <c r="L75" s="97"/>
      <c r="M75" s="97"/>
      <c r="N75" s="97"/>
      <c r="O75" s="97"/>
      <c r="P75" s="97"/>
      <c r="Q75" s="97"/>
      <c r="R75" s="97"/>
    </row>
    <row r="76" spans="2:18" s="103" customFormat="1" x14ac:dyDescent="0.35">
      <c r="C76" s="507"/>
      <c r="D76" s="509"/>
      <c r="E76" s="257" t="s">
        <v>18</v>
      </c>
      <c r="F76" s="258" t="s">
        <v>19</v>
      </c>
      <c r="G76" s="97"/>
      <c r="H76" s="97"/>
      <c r="I76" s="97"/>
      <c r="J76" s="97"/>
      <c r="K76" s="97"/>
      <c r="L76" s="97"/>
      <c r="M76" s="97"/>
      <c r="N76" s="97"/>
      <c r="O76" s="97"/>
      <c r="P76" s="97"/>
      <c r="Q76" s="97"/>
      <c r="R76" s="97"/>
    </row>
    <row r="77" spans="2:18" x14ac:dyDescent="0.35">
      <c r="B77" s="82" t="s">
        <v>284</v>
      </c>
      <c r="C77" s="131"/>
      <c r="D77" s="132"/>
      <c r="E77" s="133"/>
      <c r="F77" s="134"/>
    </row>
    <row r="78" spans="2:18" ht="24" x14ac:dyDescent="0.35">
      <c r="B78" s="83" t="s">
        <v>70</v>
      </c>
      <c r="C78" s="135"/>
      <c r="D78" s="136"/>
      <c r="E78" s="137"/>
      <c r="F78" s="138"/>
    </row>
    <row r="79" spans="2:18" x14ac:dyDescent="0.35">
      <c r="B79" s="84" t="s">
        <v>278</v>
      </c>
      <c r="C79" s="139"/>
      <c r="D79" s="140"/>
      <c r="E79" s="141"/>
      <c r="F79" s="142"/>
    </row>
    <row r="80" spans="2:18" x14ac:dyDescent="0.35">
      <c r="B80" s="113"/>
    </row>
    <row r="81" spans="2:20" x14ac:dyDescent="0.35">
      <c r="B81" s="259" t="s">
        <v>131</v>
      </c>
      <c r="C81" s="2"/>
      <c r="D81" s="2"/>
      <c r="E81" s="2"/>
      <c r="F81" s="2"/>
      <c r="G81" s="2"/>
      <c r="H81" s="2"/>
      <c r="I81" s="2"/>
    </row>
    <row r="82" spans="2:20" x14ac:dyDescent="0.35">
      <c r="B82" s="2" t="s">
        <v>132</v>
      </c>
      <c r="C82" s="2"/>
      <c r="D82" s="2"/>
      <c r="E82" s="2"/>
      <c r="F82" s="2"/>
      <c r="G82" s="2"/>
      <c r="H82" s="2"/>
      <c r="I82" s="2"/>
    </row>
    <row r="84" spans="2:20" x14ac:dyDescent="0.35">
      <c r="B84" s="85"/>
      <c r="C84" s="86" t="s">
        <v>28</v>
      </c>
      <c r="D84" s="87" t="s">
        <v>29</v>
      </c>
      <c r="E84" s="143"/>
      <c r="F84" s="143"/>
      <c r="G84" s="143"/>
    </row>
    <row r="85" spans="2:20" x14ac:dyDescent="0.35">
      <c r="B85" s="88" t="s">
        <v>12</v>
      </c>
      <c r="C85" s="89" t="s">
        <v>21</v>
      </c>
      <c r="D85" s="90" t="s">
        <v>54</v>
      </c>
    </row>
    <row r="86" spans="2:20" x14ac:dyDescent="0.35">
      <c r="B86" s="88" t="s">
        <v>15</v>
      </c>
      <c r="C86" s="89" t="s">
        <v>20</v>
      </c>
      <c r="D86" s="89" t="s">
        <v>55</v>
      </c>
    </row>
    <row r="87" spans="2:20" ht="14.65" customHeight="1" x14ac:dyDescent="0.35">
      <c r="B87" s="88" t="s">
        <v>16</v>
      </c>
      <c r="C87" s="91" t="s">
        <v>22</v>
      </c>
      <c r="D87" s="92" t="s">
        <v>56</v>
      </c>
    </row>
    <row r="89" spans="2:20" x14ac:dyDescent="0.35">
      <c r="B89" s="2" t="s">
        <v>30</v>
      </c>
      <c r="C89" s="2"/>
      <c r="D89" s="2"/>
    </row>
    <row r="91" spans="2:20" x14ac:dyDescent="0.35">
      <c r="B91" s="93" t="s">
        <v>110</v>
      </c>
      <c r="C91" s="144"/>
      <c r="D91" s="105"/>
      <c r="E91" s="105"/>
      <c r="F91" s="105"/>
      <c r="G91" s="105"/>
    </row>
    <row r="93" spans="2:20" x14ac:dyDescent="0.35">
      <c r="B93" s="2" t="s">
        <v>230</v>
      </c>
      <c r="C93" s="2"/>
      <c r="D93" s="2"/>
      <c r="E93" s="2"/>
    </row>
    <row r="94" spans="2:20" s="99" customFormat="1" x14ac:dyDescent="0.35">
      <c r="B94" s="4" t="s">
        <v>31</v>
      </c>
      <c r="C94" s="4"/>
      <c r="D94" s="4"/>
      <c r="E94" s="4"/>
      <c r="H94" s="97"/>
      <c r="I94" s="97"/>
      <c r="J94" s="97"/>
      <c r="K94" s="97"/>
      <c r="L94" s="97"/>
      <c r="M94" s="97"/>
      <c r="N94" s="97"/>
      <c r="O94" s="97"/>
      <c r="P94" s="97"/>
      <c r="Q94" s="97"/>
      <c r="R94" s="97"/>
      <c r="S94" s="97"/>
      <c r="T94" s="97"/>
    </row>
    <row r="96" spans="2:20" x14ac:dyDescent="0.35">
      <c r="B96" s="94" t="s">
        <v>11</v>
      </c>
      <c r="C96" s="304">
        <f>$E$67</f>
        <v>0</v>
      </c>
    </row>
    <row r="97" spans="2:7" x14ac:dyDescent="0.35">
      <c r="B97" s="95" t="s">
        <v>110</v>
      </c>
      <c r="C97" s="303">
        <f>$C$91</f>
        <v>0</v>
      </c>
    </row>
    <row r="98" spans="2:7" x14ac:dyDescent="0.35">
      <c r="B98" s="96" t="s">
        <v>27</v>
      </c>
      <c r="C98" s="305" t="b">
        <f>IF(C91&lt;&gt;0,IF(C97="Grande",VLOOKUP(C96,'CUADRO DE MANDO'!C37:E41,2,0),VLOOKUP(C96,'CUADRO DE MANDO'!C37:E41,3,0)))</f>
        <v>0</v>
      </c>
      <c r="D98" s="314"/>
    </row>
    <row r="100" spans="2:7" ht="15.5" x14ac:dyDescent="0.35">
      <c r="B100" s="260" t="s">
        <v>335</v>
      </c>
    </row>
    <row r="102" spans="2:7" ht="15.5" x14ac:dyDescent="0.35">
      <c r="B102" s="21" t="s">
        <v>336</v>
      </c>
      <c r="C102" s="21"/>
      <c r="D102" s="21"/>
    </row>
    <row r="103" spans="2:7" x14ac:dyDescent="0.35">
      <c r="B103" s="2"/>
      <c r="C103" s="2"/>
      <c r="D103" s="2"/>
    </row>
    <row r="104" spans="2:7" ht="15.5" x14ac:dyDescent="0.35">
      <c r="B104" s="21" t="s">
        <v>377</v>
      </c>
      <c r="C104" s="21"/>
      <c r="D104" s="278"/>
    </row>
    <row r="105" spans="2:7" x14ac:dyDescent="0.35">
      <c r="B105" s="2"/>
      <c r="C105" s="2"/>
      <c r="D105" s="2"/>
    </row>
    <row r="106" spans="2:7" ht="15.5" x14ac:dyDescent="0.35">
      <c r="B106" s="2" t="s">
        <v>375</v>
      </c>
      <c r="C106" s="2"/>
      <c r="D106" s="2"/>
      <c r="E106" s="278"/>
    </row>
    <row r="107" spans="2:7" x14ac:dyDescent="0.35">
      <c r="B107" s="2"/>
      <c r="C107" s="2"/>
      <c r="D107" s="2"/>
    </row>
    <row r="108" spans="2:7" ht="15.5" x14ac:dyDescent="0.35">
      <c r="B108" s="2" t="s">
        <v>376</v>
      </c>
      <c r="C108" s="2"/>
      <c r="D108" s="2"/>
      <c r="E108" s="517"/>
      <c r="F108" s="518"/>
      <c r="G108" s="519"/>
    </row>
    <row r="109" spans="2:7" x14ac:dyDescent="0.35">
      <c r="B109" s="99"/>
      <c r="C109" s="2"/>
      <c r="D109" s="2"/>
    </row>
    <row r="110" spans="2:7" x14ac:dyDescent="0.35">
      <c r="B110" s="359" t="s">
        <v>322</v>
      </c>
      <c r="C110" s="2"/>
      <c r="D110" s="2"/>
    </row>
    <row r="111" spans="2:7" x14ac:dyDescent="0.35">
      <c r="B111" s="2"/>
      <c r="C111" s="2"/>
      <c r="D111" s="2"/>
    </row>
    <row r="112" spans="2:7" x14ac:dyDescent="0.35">
      <c r="B112" s="261"/>
      <c r="C112" s="262" t="s">
        <v>346</v>
      </c>
      <c r="D112" s="262" t="s">
        <v>231</v>
      </c>
      <c r="E112" s="365"/>
    </row>
    <row r="113" spans="1:7" x14ac:dyDescent="0.35">
      <c r="A113" s="126"/>
      <c r="B113" s="380" t="s">
        <v>284</v>
      </c>
      <c r="C113" s="383">
        <f>$C$77</f>
        <v>0</v>
      </c>
      <c r="D113" s="360">
        <f>$D$77</f>
        <v>0</v>
      </c>
      <c r="E113" s="366"/>
      <c r="F113" s="179"/>
      <c r="G113" s="105"/>
    </row>
    <row r="114" spans="1:7" x14ac:dyDescent="0.35">
      <c r="A114" s="126"/>
      <c r="B114" s="381" t="s">
        <v>25</v>
      </c>
      <c r="C114" s="307"/>
      <c r="D114" s="384"/>
      <c r="E114" s="367"/>
      <c r="F114" s="320"/>
      <c r="G114" s="105"/>
    </row>
    <row r="115" spans="1:7" x14ac:dyDescent="0.35">
      <c r="A115" s="126"/>
      <c r="B115" s="381" t="s">
        <v>24</v>
      </c>
      <c r="C115" s="307"/>
      <c r="D115" s="384"/>
      <c r="E115" s="367"/>
      <c r="F115" s="320"/>
    </row>
    <row r="116" spans="1:7" x14ac:dyDescent="0.35">
      <c r="A116" s="126"/>
      <c r="B116" s="381" t="s">
        <v>23</v>
      </c>
      <c r="C116" s="307"/>
      <c r="D116" s="307"/>
      <c r="E116" s="367"/>
      <c r="F116" s="320"/>
    </row>
    <row r="117" spans="1:7" x14ac:dyDescent="0.35">
      <c r="A117" s="126"/>
      <c r="B117" s="382" t="s">
        <v>477</v>
      </c>
      <c r="C117" s="385"/>
      <c r="D117" s="385"/>
      <c r="E117" s="367"/>
      <c r="F117" s="320"/>
    </row>
    <row r="118" spans="1:7" x14ac:dyDescent="0.35">
      <c r="B118" s="99"/>
    </row>
    <row r="119" spans="1:7" ht="15.5" x14ac:dyDescent="0.35">
      <c r="B119" s="97" t="s">
        <v>420</v>
      </c>
    </row>
    <row r="120" spans="1:7" ht="13.5" thickBot="1" x14ac:dyDescent="0.4"/>
    <row r="121" spans="1:7" ht="15" customHeight="1" x14ac:dyDescent="0.35">
      <c r="B121" s="514" t="s">
        <v>26</v>
      </c>
      <c r="C121" s="515"/>
      <c r="D121" s="516"/>
      <c r="E121" s="512" t="s">
        <v>32</v>
      </c>
      <c r="F121" s="504" t="s">
        <v>347</v>
      </c>
      <c r="G121" s="504" t="s">
        <v>232</v>
      </c>
    </row>
    <row r="122" spans="1:7" s="103" customFormat="1" ht="16.5" customHeight="1" thickBot="1" x14ac:dyDescent="0.4">
      <c r="A122" s="145"/>
      <c r="B122" s="263"/>
      <c r="C122" s="273" t="s">
        <v>346</v>
      </c>
      <c r="D122" s="274" t="s">
        <v>231</v>
      </c>
      <c r="E122" s="513"/>
      <c r="F122" s="505"/>
      <c r="G122" s="505"/>
    </row>
    <row r="123" spans="1:7" ht="16.5" customHeight="1" thickBot="1" x14ac:dyDescent="0.4">
      <c r="A123" s="126"/>
      <c r="B123" s="306">
        <f>E67</f>
        <v>0</v>
      </c>
      <c r="C123" s="317" t="e">
        <f>(VLOOKUP(B123,B113:D117,2,0))</f>
        <v>#N/A</v>
      </c>
      <c r="D123" s="317" t="e">
        <f>VLOOKUP(B123,B113:D117,3,0)</f>
        <v>#N/A</v>
      </c>
      <c r="E123" s="313" t="b">
        <f>C98</f>
        <v>0</v>
      </c>
      <c r="F123" s="308" t="e">
        <f>C123*$E$123</f>
        <v>#N/A</v>
      </c>
      <c r="G123" s="308" t="e">
        <f>D123*$E$123</f>
        <v>#N/A</v>
      </c>
    </row>
  </sheetData>
  <sheetProtection password="F102" sheet="1" objects="1" scenarios="1"/>
  <dataConsolidate/>
  <mergeCells count="8">
    <mergeCell ref="G121:G122"/>
    <mergeCell ref="C75:C76"/>
    <mergeCell ref="D75:D76"/>
    <mergeCell ref="E75:F75"/>
    <mergeCell ref="E121:E122"/>
    <mergeCell ref="F121:F122"/>
    <mergeCell ref="B121:D121"/>
    <mergeCell ref="E108:G108"/>
  </mergeCells>
  <conditionalFormatting sqref="B26">
    <cfRule type="cellIs" dxfId="74" priority="58" operator="between">
      <formula>0</formula>
      <formula>0</formula>
    </cfRule>
  </conditionalFormatting>
  <conditionalFormatting sqref="B123">
    <cfRule type="cellIs" dxfId="73" priority="9" operator="equal">
      <formula>0</formula>
    </cfRule>
  </conditionalFormatting>
  <conditionalFormatting sqref="B32:I32">
    <cfRule type="containsErrors" dxfId="72" priority="57">
      <formula>ISERROR(B32)</formula>
    </cfRule>
  </conditionalFormatting>
  <conditionalFormatting sqref="B39:I45">
    <cfRule type="expression" priority="61">
      <formula>"B46=""Entidad Pública empresarial"""</formula>
    </cfRule>
  </conditionalFormatting>
  <conditionalFormatting sqref="B56:I59">
    <cfRule type="expression" priority="83">
      <formula>"B46=""Entidad Pública empresarial"""</formula>
    </cfRule>
  </conditionalFormatting>
  <conditionalFormatting sqref="C26">
    <cfRule type="containsText" dxfId="71" priority="69" operator="containsText" text="4">
      <formula>NOT(ISERROR(SEARCH("4",C26)))</formula>
    </cfRule>
    <cfRule type="containsErrors" dxfId="70" priority="60">
      <formula>ISERROR(C26)</formula>
    </cfRule>
  </conditionalFormatting>
  <conditionalFormatting sqref="C96:C97">
    <cfRule type="cellIs" dxfId="69" priority="14" operator="equal">
      <formula>0</formula>
    </cfRule>
  </conditionalFormatting>
  <conditionalFormatting sqref="C98">
    <cfRule type="containsErrors" dxfId="68" priority="16">
      <formula>ISERROR(C98)</formula>
    </cfRule>
    <cfRule type="containsText" dxfId="67" priority="31" operator="containsText" text="FALSO">
      <formula>NOT(ISERROR(SEARCH("FALSO",C98)))</formula>
    </cfRule>
  </conditionalFormatting>
  <conditionalFormatting sqref="C113:D113">
    <cfRule type="cellIs" dxfId="66" priority="1" operator="greaterThan">
      <formula>0</formula>
    </cfRule>
  </conditionalFormatting>
  <conditionalFormatting sqref="C123:D123">
    <cfRule type="cellIs" dxfId="65" priority="5" operator="greaterThan">
      <formula>0</formula>
    </cfRule>
  </conditionalFormatting>
  <conditionalFormatting sqref="C77:F79">
    <cfRule type="cellIs" priority="68" operator="greaterThan">
      <formula>0</formula>
    </cfRule>
  </conditionalFormatting>
  <conditionalFormatting sqref="C31:I31 B32:I32">
    <cfRule type="expression" priority="92">
      <formula>"B46=""Entidad Pública empresarial"""</formula>
    </cfRule>
  </conditionalFormatting>
  <conditionalFormatting sqref="C40:I45">
    <cfRule type="containsErrors" dxfId="64" priority="62">
      <formula>ISERROR(C40)</formula>
    </cfRule>
  </conditionalFormatting>
  <conditionalFormatting sqref="C60:I61">
    <cfRule type="containsErrors" dxfId="63" priority="47">
      <formula>ISERROR(C60)</formula>
    </cfRule>
  </conditionalFormatting>
  <conditionalFormatting sqref="D47:D48 D49:E54 B60:H61">
    <cfRule type="expression" priority="119">
      <formula>"B46=""Entidad Pública empresarial"""</formula>
    </cfRule>
  </conditionalFormatting>
  <conditionalFormatting sqref="D77:F79">
    <cfRule type="cellIs" dxfId="62" priority="67" operator="greaterThan">
      <formula>0</formula>
    </cfRule>
  </conditionalFormatting>
  <conditionalFormatting sqref="E49:E54">
    <cfRule type="expression" dxfId="61" priority="82">
      <formula>E49=MIN($I$40:$I$45)</formula>
    </cfRule>
    <cfRule type="containsErrors" dxfId="60" priority="123">
      <formula>ISERROR(E49)</formula>
    </cfRule>
  </conditionalFormatting>
  <conditionalFormatting sqref="E64:E66 E68">
    <cfRule type="containsErrors" dxfId="59" priority="117">
      <formula>ISERROR(E64)</formula>
    </cfRule>
  </conditionalFormatting>
  <conditionalFormatting sqref="E67">
    <cfRule type="cellIs" dxfId="58" priority="38" operator="equal">
      <formula>0</formula>
    </cfRule>
  </conditionalFormatting>
  <conditionalFormatting sqref="E123">
    <cfRule type="containsText" dxfId="57" priority="3" operator="containsText" text="FALSO">
      <formula>NOT(ISERROR(SEARCH("FALSO",E123)))</formula>
    </cfRule>
    <cfRule type="containsErrors" dxfId="56" priority="4">
      <formula>ISERROR(E123)</formula>
    </cfRule>
  </conditionalFormatting>
  <conditionalFormatting sqref="E113:F113">
    <cfRule type="cellIs" dxfId="55" priority="48" operator="equal">
      <formula>0</formula>
    </cfRule>
  </conditionalFormatting>
  <conditionalFormatting sqref="F94">
    <cfRule type="cellIs" dxfId="54" priority="20" operator="greaterThan">
      <formula>0</formula>
    </cfRule>
  </conditionalFormatting>
  <conditionalFormatting sqref="F115:F116">
    <cfRule type="cellIs" dxfId="53" priority="6" operator="greaterThan">
      <formula>0</formula>
    </cfRule>
  </conditionalFormatting>
  <conditionalFormatting sqref="F123:G123">
    <cfRule type="cellIs" dxfId="52" priority="26" operator="greaterThan">
      <formula>0</formula>
    </cfRule>
    <cfRule type="containsErrors" dxfId="51" priority="50">
      <formula>ISERROR(F123)</formula>
    </cfRule>
  </conditionalFormatting>
  <dataValidations count="1">
    <dataValidation type="list" allowBlank="1" showInputMessage="1" showErrorMessage="1" sqref="C11" xr:uid="{00000000-0002-0000-0200-000000000000}">
      <formula1>INDIRECT(B11)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'CUADRO DE MANDO'!$C$36:$E$36</xm:f>
          </x14:formula1>
          <xm:sqref>C91</xm:sqref>
        </x14:dataValidation>
        <x14:dataValidation type="list" allowBlank="1" showInputMessage="1" showErrorMessage="1" xr:uid="{00000000-0002-0000-0200-000002000000}">
          <x14:formula1>
            <xm:f>'CUADRO DE MANDO'!$D$31:$D$33</xm:f>
          </x14:formula1>
          <xm:sqref>D34</xm:sqref>
        </x14:dataValidation>
        <x14:dataValidation type="list" allowBlank="1" showInputMessage="1" showErrorMessage="1" xr:uid="{00000000-0002-0000-0200-000003000000}">
          <x14:formula1>
            <xm:f>'CUADRO DE MANDO'!$B$5:$F$5</xm:f>
          </x14:formula1>
          <xm:sqref>B11</xm:sqref>
        </x14:dataValidation>
        <x14:dataValidation type="list" allowBlank="1" showInputMessage="1" showErrorMessage="1" xr:uid="{00000000-0002-0000-0200-000004000000}">
          <x14:formula1>
            <xm:f>'CUADRO DE MANDO'!$D$47:$D$49</xm:f>
          </x14:formula1>
          <xm:sqref>E106</xm:sqref>
        </x14:dataValidation>
        <x14:dataValidation type="list" allowBlank="1" showInputMessage="1" showErrorMessage="1" xr:uid="{00000000-0002-0000-0200-000005000000}">
          <x14:formula1>
            <xm:f>'CUADRO DE MANDO'!$C$52:$C$54</xm:f>
          </x14:formula1>
          <xm:sqref>E108</xm:sqref>
        </x14:dataValidation>
        <x14:dataValidation type="list" allowBlank="1" showInputMessage="1" showErrorMessage="1" xr:uid="{00000000-0002-0000-0200-000006000000}">
          <x14:formula1>
            <xm:f>'CUADRO DE MANDO'!$D$43:$D$45</xm:f>
          </x14:formula1>
          <xm:sqref>D104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2:Q45"/>
  <sheetViews>
    <sheetView topLeftCell="A28" zoomScale="98" workbookViewId="0">
      <selection activeCell="C35" sqref="C35"/>
    </sheetView>
  </sheetViews>
  <sheetFormatPr baseColWidth="10" defaultColWidth="10.7265625" defaultRowHeight="14.5" x14ac:dyDescent="0.35"/>
  <cols>
    <col min="1" max="1" width="10.7265625" style="50"/>
    <col min="2" max="2" width="35.453125" style="50" customWidth="1"/>
    <col min="3" max="3" width="17.7265625" style="50" customWidth="1"/>
    <col min="4" max="4" width="15.26953125" style="50" customWidth="1"/>
    <col min="5" max="5" width="13.26953125" style="50" customWidth="1"/>
    <col min="6" max="6" width="23.26953125" style="50" customWidth="1"/>
    <col min="7" max="7" width="21" style="50" customWidth="1"/>
    <col min="8" max="8" width="15.26953125" style="50" customWidth="1"/>
    <col min="9" max="16384" width="10.7265625" style="50"/>
  </cols>
  <sheetData>
    <row r="2" spans="2:10" x14ac:dyDescent="0.35">
      <c r="B2" s="19" t="s">
        <v>79</v>
      </c>
      <c r="C2" s="19"/>
      <c r="D2" s="19"/>
      <c r="E2" s="19"/>
      <c r="F2" s="19"/>
      <c r="G2" s="20"/>
      <c r="H2" s="51"/>
      <c r="I2" s="51"/>
      <c r="J2" s="51"/>
    </row>
    <row r="3" spans="2:10" x14ac:dyDescent="0.35">
      <c r="B3" s="20"/>
      <c r="C3" s="20"/>
      <c r="D3" s="20"/>
      <c r="E3" s="20"/>
      <c r="F3" s="20"/>
      <c r="G3" s="20"/>
      <c r="H3" s="51"/>
      <c r="I3" s="51"/>
      <c r="J3" s="51"/>
    </row>
    <row r="4" spans="2:10" x14ac:dyDescent="0.35">
      <c r="B4" s="22" t="s">
        <v>291</v>
      </c>
      <c r="C4" s="23"/>
      <c r="D4" s="23"/>
      <c r="E4" s="23"/>
      <c r="F4" s="23"/>
      <c r="G4" s="24"/>
      <c r="H4" s="51"/>
      <c r="I4" s="51"/>
      <c r="J4" s="51"/>
    </row>
    <row r="5" spans="2:10" x14ac:dyDescent="0.35">
      <c r="B5" s="25" t="s">
        <v>292</v>
      </c>
      <c r="C5" s="26"/>
      <c r="D5" s="26"/>
      <c r="E5" s="26"/>
      <c r="F5" s="26"/>
      <c r="G5" s="27"/>
      <c r="H5" s="51"/>
      <c r="I5" s="51"/>
      <c r="J5" s="51"/>
    </row>
    <row r="6" spans="2:10" x14ac:dyDescent="0.35">
      <c r="B6" s="25" t="s">
        <v>80</v>
      </c>
      <c r="C6" s="26"/>
      <c r="D6" s="26"/>
      <c r="E6" s="26"/>
      <c r="F6" s="26"/>
      <c r="G6" s="27"/>
      <c r="H6" s="51"/>
      <c r="I6" s="51"/>
      <c r="J6" s="51"/>
    </row>
    <row r="7" spans="2:10" x14ac:dyDescent="0.35">
      <c r="B7" s="28"/>
      <c r="C7" s="29"/>
      <c r="D7" s="29"/>
      <c r="E7" s="29"/>
      <c r="F7" s="29"/>
      <c r="G7" s="30"/>
      <c r="H7" s="51"/>
      <c r="I7" s="51"/>
      <c r="J7" s="51"/>
    </row>
    <row r="8" spans="2:10" x14ac:dyDescent="0.35">
      <c r="B8" s="31" t="s">
        <v>293</v>
      </c>
      <c r="C8" s="29"/>
      <c r="D8" s="29"/>
      <c r="E8" s="29"/>
      <c r="F8" s="29"/>
      <c r="G8" s="30"/>
      <c r="H8" s="51"/>
      <c r="I8" s="51"/>
      <c r="J8" s="51"/>
    </row>
    <row r="9" spans="2:10" x14ac:dyDescent="0.35">
      <c r="B9" s="25" t="s">
        <v>295</v>
      </c>
      <c r="C9" s="29"/>
      <c r="D9" s="29"/>
      <c r="E9" s="29"/>
      <c r="F9" s="29"/>
      <c r="G9" s="30"/>
      <c r="H9" s="51"/>
      <c r="I9" s="51"/>
      <c r="J9" s="51"/>
    </row>
    <row r="10" spans="2:10" x14ac:dyDescent="0.35">
      <c r="B10" s="25" t="s">
        <v>294</v>
      </c>
      <c r="C10" s="29"/>
      <c r="D10" s="29"/>
      <c r="E10" s="29"/>
      <c r="F10" s="29"/>
      <c r="G10" s="30"/>
      <c r="H10" s="51"/>
      <c r="I10" s="51"/>
      <c r="J10" s="51"/>
    </row>
    <row r="11" spans="2:10" x14ac:dyDescent="0.35">
      <c r="B11" s="25"/>
      <c r="C11" s="29"/>
      <c r="D11" s="29"/>
      <c r="E11" s="29"/>
      <c r="F11" s="29"/>
      <c r="G11" s="30"/>
      <c r="H11" s="51"/>
      <c r="I11" s="51"/>
      <c r="J11" s="51"/>
    </row>
    <row r="12" spans="2:10" x14ac:dyDescent="0.35">
      <c r="B12" s="31" t="s">
        <v>296</v>
      </c>
      <c r="C12" s="29"/>
      <c r="D12" s="29"/>
      <c r="E12" s="29"/>
      <c r="F12" s="29"/>
      <c r="G12" s="30"/>
      <c r="H12" s="51"/>
      <c r="I12" s="51"/>
      <c r="J12" s="51"/>
    </row>
    <row r="13" spans="2:10" x14ac:dyDescent="0.35">
      <c r="B13" s="25" t="s">
        <v>297</v>
      </c>
      <c r="C13" s="29"/>
      <c r="D13" s="29"/>
      <c r="E13" s="29"/>
      <c r="F13" s="29"/>
      <c r="G13" s="30"/>
      <c r="H13" s="51"/>
      <c r="I13" s="51"/>
      <c r="J13" s="51"/>
    </row>
    <row r="14" spans="2:10" x14ac:dyDescent="0.35">
      <c r="B14" s="32" t="s">
        <v>298</v>
      </c>
      <c r="C14" s="33"/>
      <c r="D14" s="33"/>
      <c r="E14" s="33"/>
      <c r="F14" s="33"/>
      <c r="G14" s="34"/>
      <c r="H14" s="51"/>
      <c r="I14" s="51"/>
      <c r="J14" s="51"/>
    </row>
    <row r="15" spans="2:10" x14ac:dyDescent="0.35">
      <c r="B15" s="51"/>
    </row>
    <row r="16" spans="2:10" ht="15.5" x14ac:dyDescent="0.35">
      <c r="B16" s="21" t="s">
        <v>337</v>
      </c>
    </row>
    <row r="18" spans="1:17" x14ac:dyDescent="0.35">
      <c r="B18" s="52" t="s">
        <v>36</v>
      </c>
      <c r="C18" s="52" t="s">
        <v>37</v>
      </c>
      <c r="D18" s="52" t="s">
        <v>90</v>
      </c>
      <c r="E18" s="51"/>
      <c r="F18" s="51"/>
      <c r="G18" s="51"/>
      <c r="H18" s="51"/>
      <c r="I18" s="51"/>
      <c r="J18" s="51"/>
      <c r="K18" s="51"/>
      <c r="L18" s="51"/>
      <c r="M18" s="51"/>
      <c r="N18" s="51"/>
      <c r="O18" s="51"/>
      <c r="P18" s="51"/>
      <c r="Q18" s="51"/>
    </row>
    <row r="19" spans="1:17" x14ac:dyDescent="0.35">
      <c r="B19" s="35" t="s">
        <v>84</v>
      </c>
      <c r="C19" s="54"/>
      <c r="D19" s="36" t="e">
        <f>VLOOKUP($C19,'CUADRO DE MANDO'!D85:E87,2,0)</f>
        <v>#N/A</v>
      </c>
      <c r="J19" s="51"/>
      <c r="K19" s="51"/>
      <c r="L19" s="51"/>
      <c r="M19" s="51"/>
      <c r="N19" s="51"/>
      <c r="O19" s="51"/>
      <c r="P19" s="51"/>
      <c r="Q19" s="51"/>
    </row>
    <row r="20" spans="1:17" x14ac:dyDescent="0.35">
      <c r="B20" s="37" t="s">
        <v>85</v>
      </c>
      <c r="C20" s="56"/>
      <c r="D20" s="38" t="e">
        <f>VLOOKUP($C20,'CUADRO DE MANDO'!D85:E87,2,0)</f>
        <v>#N/A</v>
      </c>
      <c r="J20" s="51"/>
      <c r="K20" s="51"/>
      <c r="L20" s="51"/>
      <c r="M20" s="51"/>
      <c r="N20" s="51"/>
      <c r="O20" s="51"/>
      <c r="P20" s="51"/>
      <c r="Q20" s="51"/>
    </row>
    <row r="21" spans="1:17" x14ac:dyDescent="0.35">
      <c r="B21" s="37" t="s">
        <v>86</v>
      </c>
      <c r="C21" s="56"/>
      <c r="D21" s="38" t="e">
        <f>VLOOKUP($C21,'CUADRO DE MANDO'!D85:E87,2,0)</f>
        <v>#N/A</v>
      </c>
      <c r="J21" s="51"/>
      <c r="K21" s="51"/>
      <c r="L21" s="51"/>
      <c r="M21" s="51"/>
      <c r="N21" s="51"/>
      <c r="O21" s="51"/>
      <c r="P21" s="51"/>
      <c r="Q21" s="51"/>
    </row>
    <row r="22" spans="1:17" x14ac:dyDescent="0.35">
      <c r="B22" s="37" t="s">
        <v>87</v>
      </c>
      <c r="C22" s="56"/>
      <c r="D22" s="38" t="e">
        <f>VLOOKUP($C22,'CUADRO DE MANDO'!D85:E87,2,0)</f>
        <v>#N/A</v>
      </c>
      <c r="J22" s="51"/>
      <c r="K22" s="51"/>
      <c r="L22" s="51"/>
      <c r="M22" s="51"/>
      <c r="N22" s="51"/>
      <c r="O22" s="51"/>
      <c r="P22" s="51"/>
      <c r="Q22" s="51"/>
    </row>
    <row r="23" spans="1:17" x14ac:dyDescent="0.35">
      <c r="B23" s="37" t="s">
        <v>88</v>
      </c>
      <c r="C23" s="56"/>
      <c r="D23" s="38" t="e">
        <f>VLOOKUP($C23,'CUADRO DE MANDO'!D85:E87,2,0)</f>
        <v>#N/A</v>
      </c>
    </row>
    <row r="24" spans="1:17" x14ac:dyDescent="0.35">
      <c r="B24" s="37" t="s">
        <v>89</v>
      </c>
      <c r="C24" s="56"/>
      <c r="D24" s="39" t="e">
        <f>VLOOKUP($C24,'CUADRO DE MANDO'!D85:E87,2,0)</f>
        <v>#N/A</v>
      </c>
    </row>
    <row r="25" spans="1:17" x14ac:dyDescent="0.35">
      <c r="B25" s="40" t="s">
        <v>95</v>
      </c>
      <c r="C25" s="41" t="e">
        <f>VLOOKUP(D25,'CUADRO DE MANDO'!C93:D95,2,0)</f>
        <v>#N/A</v>
      </c>
      <c r="D25" s="42" t="e">
        <f>ROUND(AVERAGE(D19:D24),0)</f>
        <v>#N/A</v>
      </c>
    </row>
    <row r="26" spans="1:17" x14ac:dyDescent="0.35">
      <c r="C26" s="57"/>
      <c r="D26" s="58"/>
    </row>
    <row r="28" spans="1:17" ht="15.5" x14ac:dyDescent="0.35">
      <c r="A28" s="20"/>
      <c r="B28" s="21" t="s">
        <v>338</v>
      </c>
    </row>
    <row r="30" spans="1:17" x14ac:dyDescent="0.35">
      <c r="B30" s="59" t="s">
        <v>36</v>
      </c>
      <c r="C30" s="59" t="s">
        <v>37</v>
      </c>
      <c r="D30" s="59" t="s">
        <v>90</v>
      </c>
    </row>
    <row r="31" spans="1:17" x14ac:dyDescent="0.35">
      <c r="B31" s="35" t="s">
        <v>108</v>
      </c>
      <c r="C31" s="53"/>
      <c r="D31" s="44" t="e">
        <f>VLOOKUP('VALORACIÓN DEL RIM'!C31,'CUADRO DE MANDO'!D101:E103,2,0)</f>
        <v>#N/A</v>
      </c>
    </row>
    <row r="32" spans="1:17" ht="27" customHeight="1" x14ac:dyDescent="0.35">
      <c r="B32" s="37" t="s">
        <v>105</v>
      </c>
      <c r="C32" s="55"/>
      <c r="D32" s="45" t="e">
        <f>VLOOKUP(C32,'CUADRO DE MANDO'!D101:E103,2,0)</f>
        <v>#N/A</v>
      </c>
    </row>
    <row r="33" spans="2:4" x14ac:dyDescent="0.35">
      <c r="B33" s="37" t="s">
        <v>104</v>
      </c>
      <c r="C33" s="55"/>
      <c r="D33" s="45" t="e">
        <f>VLOOKUP(C33,'CUADRO DE MANDO'!D101:E103,2,0)</f>
        <v>#N/A</v>
      </c>
    </row>
    <row r="34" spans="2:4" x14ac:dyDescent="0.35">
      <c r="B34" s="37" t="s">
        <v>106</v>
      </c>
      <c r="C34" s="55"/>
      <c r="D34" s="45" t="e">
        <f>VLOOKUP(C34,'CUADRO DE MANDO'!D101:E103,2,0)</f>
        <v>#N/A</v>
      </c>
    </row>
    <row r="35" spans="2:4" x14ac:dyDescent="0.35">
      <c r="B35" s="46" t="s">
        <v>107</v>
      </c>
      <c r="C35" s="60"/>
      <c r="D35" s="47" t="e">
        <f>VLOOKUP(C35,'CUADRO DE MANDO'!D101:E103,2,0)</f>
        <v>#N/A</v>
      </c>
    </row>
    <row r="36" spans="2:4" x14ac:dyDescent="0.35">
      <c r="B36" s="61" t="s">
        <v>134</v>
      </c>
      <c r="C36" s="41" t="e">
        <f>VLOOKUP(D36,'CUADRO DE MANDO'!C107:D109,2,0)</f>
        <v>#N/A</v>
      </c>
      <c r="D36" s="42" t="e">
        <f>ROUND(AVERAGE(D31:D35),0)</f>
        <v>#N/A</v>
      </c>
    </row>
    <row r="37" spans="2:4" ht="12.75" customHeight="1" x14ac:dyDescent="0.35">
      <c r="B37" s="62" t="s">
        <v>135</v>
      </c>
    </row>
    <row r="38" spans="2:4" ht="11.25" customHeight="1" x14ac:dyDescent="0.35">
      <c r="B38" s="62" t="s">
        <v>136</v>
      </c>
    </row>
    <row r="39" spans="2:4" ht="11.25" customHeight="1" x14ac:dyDescent="0.35">
      <c r="B39" s="62"/>
    </row>
    <row r="41" spans="2:4" ht="15.5" x14ac:dyDescent="0.35">
      <c r="B41" s="51" t="s">
        <v>339</v>
      </c>
    </row>
    <row r="42" spans="2:4" x14ac:dyDescent="0.35">
      <c r="B42" s="63" t="s">
        <v>100</v>
      </c>
    </row>
    <row r="44" spans="2:4" x14ac:dyDescent="0.35">
      <c r="B44" s="64" t="s">
        <v>98</v>
      </c>
      <c r="C44" s="64" t="s">
        <v>99</v>
      </c>
      <c r="D44" s="65" t="s">
        <v>97</v>
      </c>
    </row>
    <row r="45" spans="2:4" x14ac:dyDescent="0.35">
      <c r="B45" s="48" t="e">
        <f>$C$25</f>
        <v>#N/A</v>
      </c>
      <c r="C45" s="48" t="e">
        <f>$C$36</f>
        <v>#N/A</v>
      </c>
      <c r="D45" s="49" t="e">
        <f>VLOOKUP(B45&amp;C45,'CUADRO DE MANDO'!B114:E122,4,0)</f>
        <v>#N/A</v>
      </c>
    </row>
  </sheetData>
  <sheetProtection password="F102" sheet="1" objects="1" scenarios="1"/>
  <conditionalFormatting sqref="B45:C45">
    <cfRule type="containsErrors" dxfId="50" priority="7">
      <formula>ISERROR(B45)</formula>
    </cfRule>
  </conditionalFormatting>
  <conditionalFormatting sqref="C25">
    <cfRule type="containsText" dxfId="49" priority="5" operator="containsText" text="N">
      <formula>NOT(ISERROR(SEARCH("N",C25)))</formula>
    </cfRule>
  </conditionalFormatting>
  <conditionalFormatting sqref="C25:D25">
    <cfRule type="containsErrors" dxfId="48" priority="3">
      <formula>ISERROR(C25)</formula>
    </cfRule>
    <cfRule type="containsErrors" dxfId="47" priority="10">
      <formula>ISERROR(C25)</formula>
    </cfRule>
  </conditionalFormatting>
  <conditionalFormatting sqref="C36:D36">
    <cfRule type="containsErrors" dxfId="46" priority="2">
      <formula>ISERROR(C36)</formula>
    </cfRule>
    <cfRule type="containsErrors" dxfId="45" priority="8">
      <formula>ISERROR(C36)</formula>
    </cfRule>
  </conditionalFormatting>
  <conditionalFormatting sqref="D19:D24">
    <cfRule type="containsErrors" dxfId="44" priority="1">
      <formula>ISERROR(D19)</formula>
    </cfRule>
  </conditionalFormatting>
  <conditionalFormatting sqref="D31:D35">
    <cfRule type="containsErrors" dxfId="43" priority="9">
      <formula>ISERROR(D31)</formula>
    </cfRule>
  </conditionalFormatting>
  <conditionalFormatting sqref="D45">
    <cfRule type="containsErrors" dxfId="42" priority="6">
      <formula>ISERROR(D45)</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'CUADRO DE MANDO'!$D$84:$D$87</xm:f>
          </x14:formula1>
          <xm:sqref>C19:C24</xm:sqref>
        </x14:dataValidation>
        <x14:dataValidation type="list" allowBlank="1" showInputMessage="1" showErrorMessage="1" xr:uid="{00000000-0002-0000-0300-000001000000}">
          <x14:formula1>
            <xm:f>'CUADRO DE MANDO'!$D$100:$D$103</xm:f>
          </x14:formula1>
          <xm:sqref>C31:C35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AI541"/>
  <sheetViews>
    <sheetView topLeftCell="A4" workbookViewId="0">
      <selection activeCell="E20" sqref="E20:E21"/>
    </sheetView>
  </sheetViews>
  <sheetFormatPr baseColWidth="10" defaultColWidth="10.7265625" defaultRowHeight="14.5" x14ac:dyDescent="0.35"/>
  <cols>
    <col min="1" max="1" width="4.7265625" style="10" customWidth="1"/>
    <col min="2" max="2" width="27.54296875" style="10" customWidth="1"/>
    <col min="3" max="3" width="26.453125" style="10" customWidth="1"/>
    <col min="4" max="4" width="23.54296875" style="10" customWidth="1"/>
    <col min="5" max="5" width="20.26953125" style="10" customWidth="1"/>
    <col min="6" max="6" width="24.26953125" style="10" customWidth="1"/>
    <col min="7" max="7" width="20.26953125" style="10" customWidth="1"/>
    <col min="8" max="8" width="16.54296875" style="10" customWidth="1"/>
    <col min="9" max="9" width="9.1796875" style="368" customWidth="1"/>
    <col min="10" max="10" width="12.54296875" style="368" customWidth="1"/>
    <col min="11" max="35" width="10.7265625" style="368"/>
    <col min="36" max="16384" width="10.7265625" style="10"/>
  </cols>
  <sheetData>
    <row r="1" spans="1:10" x14ac:dyDescent="0.35">
      <c r="F1" s="368"/>
      <c r="G1" s="368"/>
      <c r="H1" s="368"/>
    </row>
    <row r="2" spans="1:10" x14ac:dyDescent="0.35">
      <c r="F2" s="368"/>
      <c r="G2" s="368"/>
      <c r="H2" s="368"/>
    </row>
    <row r="3" spans="1:10" x14ac:dyDescent="0.35">
      <c r="B3" s="8" t="s">
        <v>33</v>
      </c>
      <c r="F3" s="368"/>
      <c r="G3" s="368"/>
      <c r="H3" s="368"/>
    </row>
    <row r="4" spans="1:10" x14ac:dyDescent="0.35">
      <c r="F4" s="368"/>
      <c r="G4" s="368"/>
      <c r="H4" s="368"/>
    </row>
    <row r="5" spans="1:10" ht="15.5" x14ac:dyDescent="0.35">
      <c r="B5" s="2" t="s">
        <v>340</v>
      </c>
      <c r="F5" s="368"/>
      <c r="G5" s="368"/>
      <c r="H5" s="368"/>
    </row>
    <row r="6" spans="1:10" x14ac:dyDescent="0.35">
      <c r="B6" s="4" t="s">
        <v>75</v>
      </c>
      <c r="F6" s="368"/>
      <c r="G6" s="368"/>
      <c r="H6" s="368"/>
    </row>
    <row r="7" spans="1:10" x14ac:dyDescent="0.35">
      <c r="B7" s="4" t="s">
        <v>76</v>
      </c>
    </row>
    <row r="8" spans="1:10" x14ac:dyDescent="0.35">
      <c r="B8" s="4" t="s">
        <v>77</v>
      </c>
    </row>
    <row r="9" spans="1:10" x14ac:dyDescent="0.35">
      <c r="B9" s="4" t="s">
        <v>78</v>
      </c>
      <c r="E9" s="368"/>
      <c r="F9" s="368"/>
      <c r="G9" s="368"/>
      <c r="H9" s="368"/>
    </row>
    <row r="10" spans="1:10" x14ac:dyDescent="0.35">
      <c r="B10" s="2"/>
      <c r="E10" s="368"/>
      <c r="F10" s="368"/>
      <c r="G10" s="368"/>
      <c r="H10" s="368"/>
    </row>
    <row r="11" spans="1:10" x14ac:dyDescent="0.35">
      <c r="A11" s="11"/>
      <c r="B11" s="7" t="s">
        <v>36</v>
      </c>
      <c r="C11" s="7" t="s">
        <v>37</v>
      </c>
      <c r="D11" s="7" t="s">
        <v>38</v>
      </c>
      <c r="E11" s="368"/>
      <c r="F11" s="368"/>
      <c r="G11" s="368"/>
      <c r="H11" s="368"/>
    </row>
    <row r="12" spans="1:10" x14ac:dyDescent="0.35">
      <c r="A12" s="11"/>
      <c r="B12" s="146" t="s">
        <v>39</v>
      </c>
      <c r="C12" s="149"/>
      <c r="D12" s="153" t="e">
        <f>VLOOKUP(C12,'CUADRO DE MANDO'!D62:F64,3,FALSE)</f>
        <v>#N/A</v>
      </c>
      <c r="E12" s="368"/>
      <c r="F12" s="369"/>
      <c r="G12" s="369"/>
      <c r="H12" s="369"/>
      <c r="I12" s="369"/>
      <c r="J12" s="369"/>
    </row>
    <row r="13" spans="1:10" x14ac:dyDescent="0.35">
      <c r="A13" s="11"/>
      <c r="B13" s="147" t="s">
        <v>40</v>
      </c>
      <c r="C13" s="150" t="e">
        <f>'VALORACIÓN DEL RIM'!$D$45</f>
        <v>#N/A</v>
      </c>
      <c r="D13" s="154" t="e">
        <f>VLOOKUP(C13,'CUADRO DE MANDO'!I62:J64,2,FALSE)</f>
        <v>#N/A</v>
      </c>
      <c r="E13" s="368"/>
      <c r="F13" s="105"/>
      <c r="G13" s="105"/>
      <c r="H13" s="105"/>
    </row>
    <row r="14" spans="1:10" ht="36" x14ac:dyDescent="0.35">
      <c r="A14" s="11"/>
      <c r="B14" s="147" t="s">
        <v>41</v>
      </c>
      <c r="C14" s="151"/>
      <c r="D14" s="154" t="e">
        <f>VLOOKUP(C14,'CUADRO DE MANDO'!E62:F64,2,FALSE)</f>
        <v>#N/A</v>
      </c>
      <c r="E14" s="368"/>
      <c r="F14" s="105"/>
      <c r="G14" s="105"/>
      <c r="H14" s="105"/>
    </row>
    <row r="15" spans="1:10" ht="24" x14ac:dyDescent="0.35">
      <c r="A15" s="11"/>
      <c r="B15" s="148" t="s">
        <v>42</v>
      </c>
      <c r="C15" s="152"/>
      <c r="D15" s="155" t="e">
        <f>VLOOKUP(C15,'CUADRO DE MANDO'!E62:F64,2,FALSE)</f>
        <v>#N/A</v>
      </c>
      <c r="E15" s="368"/>
      <c r="F15" s="368"/>
      <c r="G15" s="368"/>
      <c r="H15" s="368"/>
    </row>
    <row r="16" spans="1:10" x14ac:dyDescent="0.35">
      <c r="B16" s="520" t="s">
        <v>51</v>
      </c>
      <c r="C16" s="521"/>
      <c r="D16" s="43" t="e">
        <f>SUM(D12:D15)</f>
        <v>#N/A</v>
      </c>
      <c r="E16" s="368"/>
      <c r="F16" s="368"/>
      <c r="G16" s="368"/>
      <c r="H16" s="368"/>
    </row>
    <row r="17" spans="2:10" x14ac:dyDescent="0.35">
      <c r="E17" s="368"/>
      <c r="F17" s="368"/>
      <c r="G17" s="368"/>
      <c r="H17" s="368"/>
    </row>
    <row r="18" spans="2:10" ht="15.5" x14ac:dyDescent="0.35">
      <c r="B18" s="2" t="s">
        <v>341</v>
      </c>
      <c r="E18" s="368"/>
      <c r="F18" s="368"/>
      <c r="G18" s="368"/>
      <c r="H18" s="368"/>
    </row>
    <row r="19" spans="2:10" x14ac:dyDescent="0.35">
      <c r="B19" s="2"/>
      <c r="E19" s="368"/>
      <c r="F19" s="368"/>
      <c r="G19" s="368"/>
      <c r="H19" s="368"/>
    </row>
    <row r="20" spans="2:10" x14ac:dyDescent="0.35">
      <c r="B20" s="326" t="s">
        <v>385</v>
      </c>
      <c r="I20" s="11"/>
      <c r="J20" s="416"/>
    </row>
    <row r="21" spans="2:10" x14ac:dyDescent="0.35">
      <c r="B21" s="4" t="s">
        <v>380</v>
      </c>
      <c r="I21" s="10"/>
      <c r="J21" s="417"/>
    </row>
    <row r="22" spans="2:10" ht="15" thickBot="1" x14ac:dyDescent="0.4">
      <c r="B22" s="326"/>
      <c r="E22" s="368"/>
      <c r="F22" s="368"/>
      <c r="G22" s="368"/>
      <c r="H22" s="368"/>
      <c r="J22" s="415"/>
    </row>
    <row r="23" spans="2:10" s="368" customFormat="1" ht="15" thickBot="1" x14ac:dyDescent="0.4">
      <c r="C23" s="387" t="s">
        <v>349</v>
      </c>
      <c r="D23" s="388" t="s">
        <v>350</v>
      </c>
    </row>
    <row r="24" spans="2:10" s="368" customFormat="1" x14ac:dyDescent="0.35">
      <c r="B24" s="390" t="s">
        <v>365</v>
      </c>
      <c r="C24" s="395" t="e">
        <f>'CÁLCULO CIREF'!F123</f>
        <v>#N/A</v>
      </c>
      <c r="D24" s="323" t="e">
        <f>'CÁLCULO CIREF'!G123</f>
        <v>#N/A</v>
      </c>
    </row>
    <row r="25" spans="2:10" s="368" customFormat="1" x14ac:dyDescent="0.35">
      <c r="B25" s="391" t="s">
        <v>348</v>
      </c>
      <c r="C25" s="396"/>
      <c r="D25" s="397"/>
    </row>
    <row r="26" spans="2:10" s="368" customFormat="1" x14ac:dyDescent="0.35">
      <c r="B26" s="392" t="s">
        <v>366</v>
      </c>
      <c r="C26" s="398" t="e">
        <f>D16</f>
        <v>#N/A</v>
      </c>
      <c r="D26" s="399" t="e">
        <f>D16</f>
        <v>#N/A</v>
      </c>
    </row>
    <row r="27" spans="2:10" s="368" customFormat="1" ht="15" thickBot="1" x14ac:dyDescent="0.4">
      <c r="B27" s="393" t="s">
        <v>371</v>
      </c>
      <c r="C27" s="400" t="e">
        <f>VLOOKUP(C26,'CUADRO DE MANDO'!C69:D77,2,0)</f>
        <v>#N/A</v>
      </c>
      <c r="D27" s="401" t="e">
        <f>VLOOKUP(D26,'CUADRO DE MANDO'!C69:D77,2,0)</f>
        <v>#N/A</v>
      </c>
    </row>
    <row r="28" spans="2:10" s="368" customFormat="1" ht="15" thickBot="1" x14ac:dyDescent="0.4">
      <c r="B28" s="386" t="s">
        <v>367</v>
      </c>
      <c r="C28" s="441" t="e">
        <f>C24*C27</f>
        <v>#N/A</v>
      </c>
      <c r="D28" s="407" t="e">
        <f>D24*D27</f>
        <v>#N/A</v>
      </c>
    </row>
    <row r="29" spans="2:10" s="368" customFormat="1" ht="15" thickBot="1" x14ac:dyDescent="0.4">
      <c r="B29" s="394" t="s">
        <v>381</v>
      </c>
      <c r="C29" s="402">
        <f>J20</f>
        <v>0</v>
      </c>
      <c r="D29" s="97"/>
    </row>
    <row r="30" spans="2:10" s="368" customFormat="1" ht="15" thickBot="1" x14ac:dyDescent="0.4">
      <c r="B30" s="389" t="s">
        <v>368</v>
      </c>
      <c r="C30" s="442" t="e">
        <f>C28*C29</f>
        <v>#N/A</v>
      </c>
      <c r="D30" s="97"/>
    </row>
    <row r="31" spans="2:10" s="368" customFormat="1" ht="6.65" customHeight="1" x14ac:dyDescent="0.35"/>
    <row r="32" spans="2:10" s="368" customFormat="1" x14ac:dyDescent="0.35">
      <c r="B32" s="99" t="s">
        <v>369</v>
      </c>
    </row>
    <row r="33" spans="2:2" s="368" customFormat="1" x14ac:dyDescent="0.35">
      <c r="B33" s="4" t="s">
        <v>379</v>
      </c>
    </row>
    <row r="34" spans="2:2" s="368" customFormat="1" x14ac:dyDescent="0.35">
      <c r="B34" s="99"/>
    </row>
    <row r="35" spans="2:2" s="368" customFormat="1" x14ac:dyDescent="0.35"/>
    <row r="36" spans="2:2" s="368" customFormat="1" x14ac:dyDescent="0.35"/>
    <row r="37" spans="2:2" s="368" customFormat="1" x14ac:dyDescent="0.35"/>
    <row r="38" spans="2:2" s="368" customFormat="1" x14ac:dyDescent="0.35"/>
    <row r="39" spans="2:2" s="368" customFormat="1" x14ac:dyDescent="0.35"/>
    <row r="40" spans="2:2" s="368" customFormat="1" x14ac:dyDescent="0.35"/>
    <row r="41" spans="2:2" s="368" customFormat="1" x14ac:dyDescent="0.35"/>
    <row r="42" spans="2:2" s="368" customFormat="1" x14ac:dyDescent="0.35"/>
    <row r="43" spans="2:2" s="368" customFormat="1" x14ac:dyDescent="0.35"/>
    <row r="44" spans="2:2" s="368" customFormat="1" x14ac:dyDescent="0.35"/>
    <row r="45" spans="2:2" s="368" customFormat="1" x14ac:dyDescent="0.35"/>
    <row r="46" spans="2:2" s="368" customFormat="1" x14ac:dyDescent="0.35"/>
    <row r="47" spans="2:2" s="368" customFormat="1" x14ac:dyDescent="0.35"/>
    <row r="48" spans="2:2" s="368" customFormat="1" x14ac:dyDescent="0.35"/>
    <row r="49" s="368" customFormat="1" x14ac:dyDescent="0.35"/>
    <row r="50" s="368" customFormat="1" x14ac:dyDescent="0.35"/>
    <row r="51" s="368" customFormat="1" x14ac:dyDescent="0.35"/>
    <row r="52" s="368" customFormat="1" x14ac:dyDescent="0.35"/>
    <row r="53" s="368" customFormat="1" x14ac:dyDescent="0.35"/>
    <row r="54" s="368" customFormat="1" x14ac:dyDescent="0.35"/>
    <row r="55" s="368" customFormat="1" x14ac:dyDescent="0.35"/>
    <row r="56" s="368" customFormat="1" x14ac:dyDescent="0.35"/>
    <row r="57" s="368" customFormat="1" x14ac:dyDescent="0.35"/>
    <row r="58" s="368" customFormat="1" x14ac:dyDescent="0.35"/>
    <row r="59" s="368" customFormat="1" x14ac:dyDescent="0.35"/>
    <row r="60" s="368" customFormat="1" x14ac:dyDescent="0.35"/>
    <row r="61" s="368" customFormat="1" x14ac:dyDescent="0.35"/>
    <row r="62" s="368" customFormat="1" x14ac:dyDescent="0.35"/>
    <row r="63" s="368" customFormat="1" x14ac:dyDescent="0.35"/>
    <row r="64" s="368" customFormat="1" x14ac:dyDescent="0.35"/>
    <row r="65" s="368" customFormat="1" x14ac:dyDescent="0.35"/>
    <row r="66" s="368" customFormat="1" x14ac:dyDescent="0.35"/>
    <row r="67" s="368" customFormat="1" x14ac:dyDescent="0.35"/>
    <row r="68" s="368" customFormat="1" x14ac:dyDescent="0.35"/>
    <row r="69" s="368" customFormat="1" x14ac:dyDescent="0.35"/>
    <row r="70" s="368" customFormat="1" x14ac:dyDescent="0.35"/>
    <row r="71" s="368" customFormat="1" x14ac:dyDescent="0.35"/>
    <row r="72" s="368" customFormat="1" x14ac:dyDescent="0.35"/>
    <row r="73" s="368" customFormat="1" x14ac:dyDescent="0.35"/>
    <row r="74" s="368" customFormat="1" x14ac:dyDescent="0.35"/>
    <row r="75" s="368" customFormat="1" x14ac:dyDescent="0.35"/>
    <row r="76" s="368" customFormat="1" x14ac:dyDescent="0.35"/>
    <row r="77" s="368" customFormat="1" x14ac:dyDescent="0.35"/>
    <row r="78" s="368" customFormat="1" x14ac:dyDescent="0.35"/>
    <row r="79" s="368" customFormat="1" x14ac:dyDescent="0.35"/>
    <row r="80" s="368" customFormat="1" x14ac:dyDescent="0.35"/>
    <row r="81" s="368" customFormat="1" x14ac:dyDescent="0.35"/>
    <row r="82" s="368" customFormat="1" x14ac:dyDescent="0.35"/>
    <row r="83" s="368" customFormat="1" x14ac:dyDescent="0.35"/>
    <row r="84" s="368" customFormat="1" x14ac:dyDescent="0.35"/>
    <row r="85" s="368" customFormat="1" x14ac:dyDescent="0.35"/>
    <row r="86" s="368" customFormat="1" x14ac:dyDescent="0.35"/>
    <row r="87" s="368" customFormat="1" x14ac:dyDescent="0.35"/>
    <row r="88" s="368" customFormat="1" x14ac:dyDescent="0.35"/>
    <row r="89" s="368" customFormat="1" x14ac:dyDescent="0.35"/>
    <row r="90" s="368" customFormat="1" x14ac:dyDescent="0.35"/>
    <row r="91" s="368" customFormat="1" x14ac:dyDescent="0.35"/>
    <row r="92" s="368" customFormat="1" x14ac:dyDescent="0.35"/>
    <row r="93" s="368" customFormat="1" x14ac:dyDescent="0.35"/>
    <row r="94" s="368" customFormat="1" x14ac:dyDescent="0.35"/>
    <row r="95" s="368" customFormat="1" x14ac:dyDescent="0.35"/>
    <row r="96" s="368" customFormat="1" x14ac:dyDescent="0.35"/>
    <row r="97" s="368" customFormat="1" x14ac:dyDescent="0.35"/>
    <row r="98" s="368" customFormat="1" x14ac:dyDescent="0.35"/>
    <row r="99" s="368" customFormat="1" x14ac:dyDescent="0.35"/>
    <row r="100" s="368" customFormat="1" x14ac:dyDescent="0.35"/>
    <row r="101" s="368" customFormat="1" x14ac:dyDescent="0.35"/>
    <row r="102" s="368" customFormat="1" x14ac:dyDescent="0.35"/>
    <row r="103" s="368" customFormat="1" x14ac:dyDescent="0.35"/>
    <row r="104" s="368" customFormat="1" x14ac:dyDescent="0.35"/>
    <row r="105" s="368" customFormat="1" x14ac:dyDescent="0.35"/>
    <row r="106" s="368" customFormat="1" x14ac:dyDescent="0.35"/>
    <row r="107" s="368" customFormat="1" x14ac:dyDescent="0.35"/>
    <row r="108" s="368" customFormat="1" x14ac:dyDescent="0.35"/>
    <row r="109" s="368" customFormat="1" x14ac:dyDescent="0.35"/>
    <row r="110" s="368" customFormat="1" x14ac:dyDescent="0.35"/>
    <row r="111" s="368" customFormat="1" x14ac:dyDescent="0.35"/>
    <row r="112" s="368" customFormat="1" x14ac:dyDescent="0.35"/>
    <row r="113" s="368" customFormat="1" x14ac:dyDescent="0.35"/>
    <row r="114" s="368" customFormat="1" x14ac:dyDescent="0.35"/>
    <row r="115" s="368" customFormat="1" x14ac:dyDescent="0.35"/>
    <row r="116" s="368" customFormat="1" x14ac:dyDescent="0.35"/>
    <row r="117" s="368" customFormat="1" x14ac:dyDescent="0.35"/>
    <row r="118" s="368" customFormat="1" x14ac:dyDescent="0.35"/>
    <row r="119" s="368" customFormat="1" x14ac:dyDescent="0.35"/>
    <row r="120" s="368" customFormat="1" x14ac:dyDescent="0.35"/>
    <row r="121" s="368" customFormat="1" x14ac:dyDescent="0.35"/>
    <row r="122" s="368" customFormat="1" x14ac:dyDescent="0.35"/>
    <row r="123" s="368" customFormat="1" x14ac:dyDescent="0.35"/>
    <row r="124" s="368" customFormat="1" x14ac:dyDescent="0.35"/>
    <row r="125" s="368" customFormat="1" x14ac:dyDescent="0.35"/>
    <row r="126" s="368" customFormat="1" x14ac:dyDescent="0.35"/>
    <row r="127" s="368" customFormat="1" x14ac:dyDescent="0.35"/>
    <row r="128" s="368" customFormat="1" x14ac:dyDescent="0.35"/>
    <row r="129" s="368" customFormat="1" x14ac:dyDescent="0.35"/>
    <row r="130" s="368" customFormat="1" x14ac:dyDescent="0.35"/>
    <row r="131" s="368" customFormat="1" x14ac:dyDescent="0.35"/>
    <row r="132" s="368" customFormat="1" x14ac:dyDescent="0.35"/>
    <row r="133" s="368" customFormat="1" x14ac:dyDescent="0.35"/>
    <row r="134" s="368" customFormat="1" x14ac:dyDescent="0.35"/>
    <row r="135" s="368" customFormat="1" x14ac:dyDescent="0.35"/>
    <row r="136" s="368" customFormat="1" x14ac:dyDescent="0.35"/>
    <row r="137" s="368" customFormat="1" x14ac:dyDescent="0.35"/>
    <row r="138" s="368" customFormat="1" x14ac:dyDescent="0.35"/>
    <row r="139" s="368" customFormat="1" x14ac:dyDescent="0.35"/>
    <row r="140" s="368" customFormat="1" x14ac:dyDescent="0.35"/>
    <row r="141" s="368" customFormat="1" x14ac:dyDescent="0.35"/>
    <row r="142" s="368" customFormat="1" x14ac:dyDescent="0.35"/>
    <row r="143" s="368" customFormat="1" x14ac:dyDescent="0.35"/>
    <row r="144" s="368" customFormat="1" x14ac:dyDescent="0.35"/>
    <row r="145" s="368" customFormat="1" x14ac:dyDescent="0.35"/>
    <row r="146" s="368" customFormat="1" x14ac:dyDescent="0.35"/>
    <row r="147" s="368" customFormat="1" x14ac:dyDescent="0.35"/>
    <row r="148" s="368" customFormat="1" x14ac:dyDescent="0.35"/>
    <row r="149" s="368" customFormat="1" x14ac:dyDescent="0.35"/>
    <row r="150" s="368" customFormat="1" x14ac:dyDescent="0.35"/>
    <row r="151" s="368" customFormat="1" x14ac:dyDescent="0.35"/>
    <row r="152" s="368" customFormat="1" x14ac:dyDescent="0.35"/>
    <row r="153" s="368" customFormat="1" x14ac:dyDescent="0.35"/>
    <row r="154" s="368" customFormat="1" x14ac:dyDescent="0.35"/>
    <row r="155" s="368" customFormat="1" x14ac:dyDescent="0.35"/>
    <row r="156" s="368" customFormat="1" x14ac:dyDescent="0.35"/>
    <row r="157" s="368" customFormat="1" x14ac:dyDescent="0.35"/>
    <row r="158" s="368" customFormat="1" x14ac:dyDescent="0.35"/>
    <row r="159" s="368" customFormat="1" x14ac:dyDescent="0.35"/>
    <row r="160" s="368" customFormat="1" x14ac:dyDescent="0.35"/>
    <row r="161" s="368" customFormat="1" x14ac:dyDescent="0.35"/>
    <row r="162" s="368" customFormat="1" x14ac:dyDescent="0.35"/>
    <row r="163" s="368" customFormat="1" x14ac:dyDescent="0.35"/>
    <row r="164" s="368" customFormat="1" x14ac:dyDescent="0.35"/>
    <row r="165" s="368" customFormat="1" x14ac:dyDescent="0.35"/>
    <row r="166" s="368" customFormat="1" x14ac:dyDescent="0.35"/>
    <row r="167" s="368" customFormat="1" x14ac:dyDescent="0.35"/>
    <row r="168" s="368" customFormat="1" x14ac:dyDescent="0.35"/>
    <row r="169" s="368" customFormat="1" x14ac:dyDescent="0.35"/>
    <row r="170" s="368" customFormat="1" x14ac:dyDescent="0.35"/>
    <row r="171" s="368" customFormat="1" x14ac:dyDescent="0.35"/>
    <row r="172" s="368" customFormat="1" x14ac:dyDescent="0.35"/>
    <row r="173" s="368" customFormat="1" x14ac:dyDescent="0.35"/>
    <row r="174" s="368" customFormat="1" x14ac:dyDescent="0.35"/>
    <row r="175" s="368" customFormat="1" x14ac:dyDescent="0.35"/>
    <row r="176" s="368" customFormat="1" x14ac:dyDescent="0.35"/>
    <row r="177" s="368" customFormat="1" x14ac:dyDescent="0.35"/>
    <row r="178" s="368" customFormat="1" x14ac:dyDescent="0.35"/>
    <row r="179" s="368" customFormat="1" x14ac:dyDescent="0.35"/>
    <row r="180" s="368" customFormat="1" x14ac:dyDescent="0.35"/>
    <row r="181" s="368" customFormat="1" x14ac:dyDescent="0.35"/>
    <row r="182" s="368" customFormat="1" x14ac:dyDescent="0.35"/>
    <row r="183" s="368" customFormat="1" x14ac:dyDescent="0.35"/>
    <row r="184" s="368" customFormat="1" x14ac:dyDescent="0.35"/>
    <row r="185" s="368" customFormat="1" x14ac:dyDescent="0.35"/>
    <row r="186" s="368" customFormat="1" x14ac:dyDescent="0.35"/>
    <row r="187" s="368" customFormat="1" x14ac:dyDescent="0.35"/>
    <row r="188" s="368" customFormat="1" x14ac:dyDescent="0.35"/>
    <row r="189" s="368" customFormat="1" x14ac:dyDescent="0.35"/>
    <row r="190" s="368" customFormat="1" x14ac:dyDescent="0.35"/>
    <row r="191" s="368" customFormat="1" x14ac:dyDescent="0.35"/>
    <row r="192" s="368" customFormat="1" x14ac:dyDescent="0.35"/>
    <row r="193" s="368" customFormat="1" x14ac:dyDescent="0.35"/>
    <row r="194" s="368" customFormat="1" x14ac:dyDescent="0.35"/>
    <row r="195" s="368" customFormat="1" x14ac:dyDescent="0.35"/>
    <row r="196" s="368" customFormat="1" x14ac:dyDescent="0.35"/>
    <row r="197" s="368" customFormat="1" x14ac:dyDescent="0.35"/>
    <row r="198" s="368" customFormat="1" x14ac:dyDescent="0.35"/>
    <row r="199" s="368" customFormat="1" x14ac:dyDescent="0.35"/>
    <row r="200" s="368" customFormat="1" x14ac:dyDescent="0.35"/>
    <row r="201" s="368" customFormat="1" x14ac:dyDescent="0.35"/>
    <row r="202" s="368" customFormat="1" x14ac:dyDescent="0.35"/>
    <row r="203" s="368" customFormat="1" x14ac:dyDescent="0.35"/>
    <row r="204" s="368" customFormat="1" x14ac:dyDescent="0.35"/>
    <row r="205" s="368" customFormat="1" x14ac:dyDescent="0.35"/>
    <row r="206" s="368" customFormat="1" x14ac:dyDescent="0.35"/>
    <row r="207" s="368" customFormat="1" x14ac:dyDescent="0.35"/>
    <row r="208" s="368" customFormat="1" x14ac:dyDescent="0.35"/>
    <row r="209" s="368" customFormat="1" x14ac:dyDescent="0.35"/>
    <row r="210" s="368" customFormat="1" x14ac:dyDescent="0.35"/>
    <row r="211" s="368" customFormat="1" x14ac:dyDescent="0.35"/>
    <row r="212" s="368" customFormat="1" x14ac:dyDescent="0.35"/>
    <row r="213" s="368" customFormat="1" x14ac:dyDescent="0.35"/>
    <row r="214" s="368" customFormat="1" x14ac:dyDescent="0.35"/>
    <row r="215" s="368" customFormat="1" x14ac:dyDescent="0.35"/>
    <row r="216" s="368" customFormat="1" x14ac:dyDescent="0.35"/>
    <row r="217" s="368" customFormat="1" x14ac:dyDescent="0.35"/>
    <row r="218" s="368" customFormat="1" x14ac:dyDescent="0.35"/>
    <row r="219" s="368" customFormat="1" x14ac:dyDescent="0.35"/>
    <row r="220" s="368" customFormat="1" x14ac:dyDescent="0.35"/>
    <row r="221" s="368" customFormat="1" x14ac:dyDescent="0.35"/>
    <row r="222" s="368" customFormat="1" x14ac:dyDescent="0.35"/>
    <row r="223" s="368" customFormat="1" x14ac:dyDescent="0.35"/>
    <row r="224" s="368" customFormat="1" x14ac:dyDescent="0.35"/>
    <row r="225" s="368" customFormat="1" x14ac:dyDescent="0.35"/>
    <row r="226" s="368" customFormat="1" x14ac:dyDescent="0.35"/>
    <row r="227" s="368" customFormat="1" x14ac:dyDescent="0.35"/>
    <row r="228" s="368" customFormat="1" x14ac:dyDescent="0.35"/>
    <row r="229" s="368" customFormat="1" x14ac:dyDescent="0.35"/>
    <row r="230" s="368" customFormat="1" x14ac:dyDescent="0.35"/>
    <row r="231" s="368" customFormat="1" x14ac:dyDescent="0.35"/>
    <row r="232" s="368" customFormat="1" x14ac:dyDescent="0.35"/>
    <row r="233" s="368" customFormat="1" x14ac:dyDescent="0.35"/>
    <row r="234" s="368" customFormat="1" x14ac:dyDescent="0.35"/>
    <row r="235" s="368" customFormat="1" x14ac:dyDescent="0.35"/>
    <row r="236" s="368" customFormat="1" x14ac:dyDescent="0.35"/>
    <row r="237" s="368" customFormat="1" x14ac:dyDescent="0.35"/>
    <row r="238" s="368" customFormat="1" x14ac:dyDescent="0.35"/>
    <row r="239" s="368" customFormat="1" x14ac:dyDescent="0.35"/>
    <row r="240" s="368" customFormat="1" x14ac:dyDescent="0.35"/>
    <row r="241" s="368" customFormat="1" x14ac:dyDescent="0.35"/>
    <row r="242" s="368" customFormat="1" x14ac:dyDescent="0.35"/>
    <row r="243" s="368" customFormat="1" x14ac:dyDescent="0.35"/>
    <row r="244" s="368" customFormat="1" x14ac:dyDescent="0.35"/>
    <row r="245" s="368" customFormat="1" x14ac:dyDescent="0.35"/>
    <row r="246" s="368" customFormat="1" x14ac:dyDescent="0.35"/>
    <row r="247" s="368" customFormat="1" x14ac:dyDescent="0.35"/>
    <row r="248" s="368" customFormat="1" x14ac:dyDescent="0.35"/>
    <row r="249" s="368" customFormat="1" x14ac:dyDescent="0.35"/>
    <row r="250" s="368" customFormat="1" x14ac:dyDescent="0.35"/>
    <row r="251" s="368" customFormat="1" x14ac:dyDescent="0.35"/>
    <row r="252" s="368" customFormat="1" x14ac:dyDescent="0.35"/>
    <row r="253" s="368" customFormat="1" x14ac:dyDescent="0.35"/>
    <row r="254" s="368" customFormat="1" x14ac:dyDescent="0.35"/>
    <row r="255" s="368" customFormat="1" x14ac:dyDescent="0.35"/>
    <row r="256" s="368" customFormat="1" x14ac:dyDescent="0.35"/>
    <row r="257" s="368" customFormat="1" x14ac:dyDescent="0.35"/>
    <row r="258" s="368" customFormat="1" x14ac:dyDescent="0.35"/>
    <row r="259" s="368" customFormat="1" x14ac:dyDescent="0.35"/>
    <row r="260" s="368" customFormat="1" x14ac:dyDescent="0.35"/>
    <row r="261" s="368" customFormat="1" x14ac:dyDescent="0.35"/>
    <row r="262" s="368" customFormat="1" x14ac:dyDescent="0.35"/>
    <row r="263" s="368" customFormat="1" x14ac:dyDescent="0.35"/>
    <row r="264" s="368" customFormat="1" x14ac:dyDescent="0.35"/>
    <row r="265" s="368" customFormat="1" x14ac:dyDescent="0.35"/>
    <row r="266" s="368" customFormat="1" x14ac:dyDescent="0.35"/>
    <row r="267" s="368" customFormat="1" x14ac:dyDescent="0.35"/>
    <row r="268" s="368" customFormat="1" x14ac:dyDescent="0.35"/>
    <row r="269" s="368" customFormat="1" x14ac:dyDescent="0.35"/>
    <row r="270" s="368" customFormat="1" x14ac:dyDescent="0.35"/>
    <row r="271" s="368" customFormat="1" x14ac:dyDescent="0.35"/>
    <row r="272" s="368" customFormat="1" x14ac:dyDescent="0.35"/>
    <row r="273" s="368" customFormat="1" x14ac:dyDescent="0.35"/>
    <row r="274" s="368" customFormat="1" x14ac:dyDescent="0.35"/>
    <row r="275" s="368" customFormat="1" x14ac:dyDescent="0.35"/>
    <row r="276" s="368" customFormat="1" x14ac:dyDescent="0.35"/>
    <row r="277" s="368" customFormat="1" x14ac:dyDescent="0.35"/>
    <row r="278" s="368" customFormat="1" x14ac:dyDescent="0.35"/>
    <row r="279" s="368" customFormat="1" x14ac:dyDescent="0.35"/>
    <row r="280" s="368" customFormat="1" x14ac:dyDescent="0.35"/>
    <row r="281" s="368" customFormat="1" x14ac:dyDescent="0.35"/>
    <row r="282" s="368" customFormat="1" x14ac:dyDescent="0.35"/>
    <row r="283" s="368" customFormat="1" x14ac:dyDescent="0.35"/>
    <row r="284" s="368" customFormat="1" x14ac:dyDescent="0.35"/>
    <row r="285" s="368" customFormat="1" x14ac:dyDescent="0.35"/>
    <row r="286" s="368" customFormat="1" x14ac:dyDescent="0.35"/>
    <row r="287" s="368" customFormat="1" x14ac:dyDescent="0.35"/>
    <row r="288" s="368" customFormat="1" x14ac:dyDescent="0.35"/>
    <row r="289" s="368" customFormat="1" x14ac:dyDescent="0.35"/>
    <row r="290" s="368" customFormat="1" x14ac:dyDescent="0.35"/>
    <row r="291" s="368" customFormat="1" x14ac:dyDescent="0.35"/>
    <row r="292" s="368" customFormat="1" x14ac:dyDescent="0.35"/>
    <row r="293" s="368" customFormat="1" x14ac:dyDescent="0.35"/>
    <row r="294" s="368" customFormat="1" x14ac:dyDescent="0.35"/>
    <row r="295" s="368" customFormat="1" x14ac:dyDescent="0.35"/>
    <row r="296" s="368" customFormat="1" x14ac:dyDescent="0.35"/>
    <row r="297" s="368" customFormat="1" x14ac:dyDescent="0.35"/>
    <row r="298" s="368" customFormat="1" x14ac:dyDescent="0.35"/>
    <row r="299" s="368" customFormat="1" x14ac:dyDescent="0.35"/>
    <row r="300" s="368" customFormat="1" x14ac:dyDescent="0.35"/>
    <row r="301" s="368" customFormat="1" x14ac:dyDescent="0.35"/>
    <row r="302" s="368" customFormat="1" x14ac:dyDescent="0.35"/>
    <row r="303" s="368" customFormat="1" x14ac:dyDescent="0.35"/>
    <row r="304" s="368" customFormat="1" x14ac:dyDescent="0.35"/>
    <row r="305" s="368" customFormat="1" x14ac:dyDescent="0.35"/>
    <row r="306" s="368" customFormat="1" x14ac:dyDescent="0.35"/>
    <row r="307" s="368" customFormat="1" x14ac:dyDescent="0.35"/>
    <row r="308" s="368" customFormat="1" x14ac:dyDescent="0.35"/>
    <row r="309" s="368" customFormat="1" x14ac:dyDescent="0.35"/>
    <row r="310" s="368" customFormat="1" x14ac:dyDescent="0.35"/>
    <row r="311" s="368" customFormat="1" x14ac:dyDescent="0.35"/>
    <row r="312" s="368" customFormat="1" x14ac:dyDescent="0.35"/>
    <row r="313" s="368" customFormat="1" x14ac:dyDescent="0.35"/>
    <row r="314" s="368" customFormat="1" x14ac:dyDescent="0.35"/>
    <row r="315" s="368" customFormat="1" x14ac:dyDescent="0.35"/>
    <row r="316" s="368" customFormat="1" x14ac:dyDescent="0.35"/>
    <row r="317" s="368" customFormat="1" x14ac:dyDescent="0.35"/>
    <row r="318" s="368" customFormat="1" x14ac:dyDescent="0.35"/>
    <row r="319" s="368" customFormat="1" x14ac:dyDescent="0.35"/>
    <row r="320" s="368" customFormat="1" x14ac:dyDescent="0.35"/>
    <row r="321" s="368" customFormat="1" x14ac:dyDescent="0.35"/>
    <row r="322" s="368" customFormat="1" x14ac:dyDescent="0.35"/>
    <row r="323" s="368" customFormat="1" x14ac:dyDescent="0.35"/>
    <row r="324" s="368" customFormat="1" x14ac:dyDescent="0.35"/>
    <row r="325" s="368" customFormat="1" x14ac:dyDescent="0.35"/>
    <row r="326" s="368" customFormat="1" x14ac:dyDescent="0.35"/>
    <row r="327" s="368" customFormat="1" x14ac:dyDescent="0.35"/>
    <row r="328" s="368" customFormat="1" x14ac:dyDescent="0.35"/>
    <row r="329" s="368" customFormat="1" x14ac:dyDescent="0.35"/>
    <row r="330" s="368" customFormat="1" x14ac:dyDescent="0.35"/>
    <row r="331" s="368" customFormat="1" x14ac:dyDescent="0.35"/>
    <row r="332" s="368" customFormat="1" x14ac:dyDescent="0.35"/>
    <row r="333" s="368" customFormat="1" x14ac:dyDescent="0.35"/>
    <row r="334" s="368" customFormat="1" x14ac:dyDescent="0.35"/>
    <row r="335" s="368" customFormat="1" x14ac:dyDescent="0.35"/>
    <row r="336" s="368" customFormat="1" x14ac:dyDescent="0.35"/>
    <row r="337" s="368" customFormat="1" x14ac:dyDescent="0.35"/>
    <row r="338" s="368" customFormat="1" x14ac:dyDescent="0.35"/>
    <row r="339" s="368" customFormat="1" x14ac:dyDescent="0.35"/>
    <row r="340" s="368" customFormat="1" x14ac:dyDescent="0.35"/>
    <row r="341" s="368" customFormat="1" x14ac:dyDescent="0.35"/>
    <row r="342" s="368" customFormat="1" x14ac:dyDescent="0.35"/>
    <row r="343" s="368" customFormat="1" x14ac:dyDescent="0.35"/>
    <row r="344" s="368" customFormat="1" x14ac:dyDescent="0.35"/>
    <row r="345" s="368" customFormat="1" x14ac:dyDescent="0.35"/>
    <row r="346" s="368" customFormat="1" x14ac:dyDescent="0.35"/>
    <row r="347" s="368" customFormat="1" x14ac:dyDescent="0.35"/>
    <row r="348" s="368" customFormat="1" x14ac:dyDescent="0.35"/>
    <row r="349" s="368" customFormat="1" x14ac:dyDescent="0.35"/>
    <row r="350" s="368" customFormat="1" x14ac:dyDescent="0.35"/>
    <row r="351" s="368" customFormat="1" x14ac:dyDescent="0.35"/>
    <row r="352" s="368" customFormat="1" x14ac:dyDescent="0.35"/>
    <row r="353" s="368" customFormat="1" x14ac:dyDescent="0.35"/>
    <row r="354" s="368" customFormat="1" x14ac:dyDescent="0.35"/>
    <row r="355" s="368" customFormat="1" x14ac:dyDescent="0.35"/>
    <row r="356" s="368" customFormat="1" x14ac:dyDescent="0.35"/>
    <row r="357" s="368" customFormat="1" x14ac:dyDescent="0.35"/>
    <row r="358" s="368" customFormat="1" x14ac:dyDescent="0.35"/>
    <row r="359" s="368" customFormat="1" x14ac:dyDescent="0.35"/>
    <row r="360" s="368" customFormat="1" x14ac:dyDescent="0.35"/>
    <row r="361" s="368" customFormat="1" x14ac:dyDescent="0.35"/>
    <row r="362" s="368" customFormat="1" x14ac:dyDescent="0.35"/>
    <row r="363" s="368" customFormat="1" x14ac:dyDescent="0.35"/>
    <row r="364" s="368" customFormat="1" x14ac:dyDescent="0.35"/>
    <row r="365" s="368" customFormat="1" x14ac:dyDescent="0.35"/>
    <row r="366" s="368" customFormat="1" x14ac:dyDescent="0.35"/>
    <row r="367" s="368" customFormat="1" x14ac:dyDescent="0.35"/>
    <row r="368" s="368" customFormat="1" x14ac:dyDescent="0.35"/>
    <row r="369" s="368" customFormat="1" x14ac:dyDescent="0.35"/>
    <row r="370" s="368" customFormat="1" x14ac:dyDescent="0.35"/>
    <row r="371" s="368" customFormat="1" x14ac:dyDescent="0.35"/>
    <row r="372" s="368" customFormat="1" x14ac:dyDescent="0.35"/>
    <row r="373" s="368" customFormat="1" x14ac:dyDescent="0.35"/>
    <row r="374" s="368" customFormat="1" x14ac:dyDescent="0.35"/>
    <row r="375" s="368" customFormat="1" x14ac:dyDescent="0.35"/>
    <row r="376" s="368" customFormat="1" x14ac:dyDescent="0.35"/>
    <row r="377" s="368" customFormat="1" x14ac:dyDescent="0.35"/>
    <row r="378" s="368" customFormat="1" x14ac:dyDescent="0.35"/>
    <row r="379" s="368" customFormat="1" x14ac:dyDescent="0.35"/>
    <row r="380" s="368" customFormat="1" x14ac:dyDescent="0.35"/>
    <row r="381" s="368" customFormat="1" x14ac:dyDescent="0.35"/>
    <row r="382" s="368" customFormat="1" x14ac:dyDescent="0.35"/>
    <row r="383" s="368" customFormat="1" x14ac:dyDescent="0.35"/>
    <row r="384" s="368" customFormat="1" x14ac:dyDescent="0.35"/>
    <row r="385" s="368" customFormat="1" x14ac:dyDescent="0.35"/>
    <row r="386" s="368" customFormat="1" x14ac:dyDescent="0.35"/>
    <row r="387" s="368" customFormat="1" x14ac:dyDescent="0.35"/>
    <row r="388" s="368" customFormat="1" x14ac:dyDescent="0.35"/>
    <row r="389" s="368" customFormat="1" x14ac:dyDescent="0.35"/>
    <row r="390" s="368" customFormat="1" x14ac:dyDescent="0.35"/>
    <row r="391" s="368" customFormat="1" x14ac:dyDescent="0.35"/>
    <row r="392" s="368" customFormat="1" x14ac:dyDescent="0.35"/>
    <row r="393" s="368" customFormat="1" x14ac:dyDescent="0.35"/>
    <row r="394" s="368" customFormat="1" x14ac:dyDescent="0.35"/>
    <row r="395" s="368" customFormat="1" x14ac:dyDescent="0.35"/>
    <row r="396" s="368" customFormat="1" x14ac:dyDescent="0.35"/>
    <row r="397" s="368" customFormat="1" x14ac:dyDescent="0.35"/>
    <row r="398" s="368" customFormat="1" x14ac:dyDescent="0.35"/>
    <row r="399" s="368" customFormat="1" x14ac:dyDescent="0.35"/>
    <row r="400" s="368" customFormat="1" x14ac:dyDescent="0.35"/>
    <row r="401" s="368" customFormat="1" x14ac:dyDescent="0.35"/>
    <row r="402" s="368" customFormat="1" x14ac:dyDescent="0.35"/>
    <row r="403" s="368" customFormat="1" x14ac:dyDescent="0.35"/>
    <row r="404" s="368" customFormat="1" x14ac:dyDescent="0.35"/>
    <row r="405" s="368" customFormat="1" x14ac:dyDescent="0.35"/>
    <row r="406" s="368" customFormat="1" x14ac:dyDescent="0.35"/>
    <row r="407" s="368" customFormat="1" x14ac:dyDescent="0.35"/>
    <row r="408" s="368" customFormat="1" x14ac:dyDescent="0.35"/>
    <row r="409" s="368" customFormat="1" x14ac:dyDescent="0.35"/>
    <row r="410" s="368" customFormat="1" x14ac:dyDescent="0.35"/>
    <row r="411" s="368" customFormat="1" x14ac:dyDescent="0.35"/>
    <row r="412" s="368" customFormat="1" x14ac:dyDescent="0.35"/>
    <row r="413" s="368" customFormat="1" x14ac:dyDescent="0.35"/>
    <row r="414" s="368" customFormat="1" x14ac:dyDescent="0.35"/>
    <row r="415" s="368" customFormat="1" x14ac:dyDescent="0.35"/>
    <row r="416" s="368" customFormat="1" x14ac:dyDescent="0.35"/>
    <row r="417" s="368" customFormat="1" x14ac:dyDescent="0.35"/>
    <row r="418" s="368" customFormat="1" x14ac:dyDescent="0.35"/>
    <row r="419" s="368" customFormat="1" x14ac:dyDescent="0.35"/>
    <row r="420" s="368" customFormat="1" x14ac:dyDescent="0.35"/>
    <row r="421" s="368" customFormat="1" x14ac:dyDescent="0.35"/>
    <row r="422" s="368" customFormat="1" x14ac:dyDescent="0.35"/>
    <row r="423" s="368" customFormat="1" x14ac:dyDescent="0.35"/>
    <row r="424" s="368" customFormat="1" x14ac:dyDescent="0.35"/>
    <row r="425" s="368" customFormat="1" x14ac:dyDescent="0.35"/>
    <row r="426" s="368" customFormat="1" x14ac:dyDescent="0.35"/>
    <row r="427" s="368" customFormat="1" x14ac:dyDescent="0.35"/>
    <row r="428" s="368" customFormat="1" x14ac:dyDescent="0.35"/>
    <row r="429" s="368" customFormat="1" x14ac:dyDescent="0.35"/>
    <row r="430" s="368" customFormat="1" x14ac:dyDescent="0.35"/>
    <row r="431" s="368" customFormat="1" x14ac:dyDescent="0.35"/>
    <row r="432" s="368" customFormat="1" x14ac:dyDescent="0.35"/>
    <row r="433" s="368" customFormat="1" x14ac:dyDescent="0.35"/>
    <row r="434" s="368" customFormat="1" x14ac:dyDescent="0.35"/>
    <row r="435" s="368" customFormat="1" x14ac:dyDescent="0.35"/>
    <row r="436" s="368" customFormat="1" x14ac:dyDescent="0.35"/>
    <row r="437" s="368" customFormat="1" x14ac:dyDescent="0.35"/>
    <row r="438" s="368" customFormat="1" x14ac:dyDescent="0.35"/>
    <row r="439" s="368" customFormat="1" x14ac:dyDescent="0.35"/>
    <row r="440" s="368" customFormat="1" x14ac:dyDescent="0.35"/>
    <row r="441" s="368" customFormat="1" x14ac:dyDescent="0.35"/>
    <row r="442" s="368" customFormat="1" x14ac:dyDescent="0.35"/>
    <row r="443" s="368" customFormat="1" x14ac:dyDescent="0.35"/>
    <row r="444" s="368" customFormat="1" x14ac:dyDescent="0.35"/>
    <row r="445" s="368" customFormat="1" x14ac:dyDescent="0.35"/>
    <row r="446" s="368" customFormat="1" x14ac:dyDescent="0.35"/>
    <row r="447" s="368" customFormat="1" x14ac:dyDescent="0.35"/>
    <row r="448" s="368" customFormat="1" x14ac:dyDescent="0.35"/>
    <row r="449" s="368" customFormat="1" x14ac:dyDescent="0.35"/>
    <row r="450" s="368" customFormat="1" x14ac:dyDescent="0.35"/>
    <row r="451" s="368" customFormat="1" x14ac:dyDescent="0.35"/>
    <row r="452" s="368" customFormat="1" x14ac:dyDescent="0.35"/>
    <row r="453" s="368" customFormat="1" x14ac:dyDescent="0.35"/>
    <row r="454" s="368" customFormat="1" x14ac:dyDescent="0.35"/>
    <row r="455" s="368" customFormat="1" x14ac:dyDescent="0.35"/>
    <row r="456" s="368" customFormat="1" x14ac:dyDescent="0.35"/>
    <row r="457" s="368" customFormat="1" x14ac:dyDescent="0.35"/>
    <row r="458" s="368" customFormat="1" x14ac:dyDescent="0.35"/>
    <row r="459" s="368" customFormat="1" x14ac:dyDescent="0.35"/>
    <row r="460" s="368" customFormat="1" x14ac:dyDescent="0.35"/>
    <row r="461" s="368" customFormat="1" x14ac:dyDescent="0.35"/>
    <row r="462" s="368" customFormat="1" x14ac:dyDescent="0.35"/>
    <row r="463" s="368" customFormat="1" x14ac:dyDescent="0.35"/>
    <row r="464" s="368" customFormat="1" x14ac:dyDescent="0.35"/>
    <row r="465" s="368" customFormat="1" x14ac:dyDescent="0.35"/>
    <row r="466" s="368" customFormat="1" x14ac:dyDescent="0.35"/>
    <row r="467" s="368" customFormat="1" x14ac:dyDescent="0.35"/>
    <row r="468" s="368" customFormat="1" x14ac:dyDescent="0.35"/>
    <row r="469" s="368" customFormat="1" x14ac:dyDescent="0.35"/>
    <row r="470" s="368" customFormat="1" x14ac:dyDescent="0.35"/>
    <row r="471" s="368" customFormat="1" x14ac:dyDescent="0.35"/>
    <row r="472" s="368" customFormat="1" x14ac:dyDescent="0.35"/>
    <row r="473" s="368" customFormat="1" x14ac:dyDescent="0.35"/>
    <row r="474" s="368" customFormat="1" x14ac:dyDescent="0.35"/>
    <row r="475" s="368" customFormat="1" x14ac:dyDescent="0.35"/>
    <row r="476" s="368" customFormat="1" x14ac:dyDescent="0.35"/>
    <row r="477" s="368" customFormat="1" x14ac:dyDescent="0.35"/>
    <row r="478" s="368" customFormat="1" x14ac:dyDescent="0.35"/>
    <row r="479" s="368" customFormat="1" x14ac:dyDescent="0.35"/>
    <row r="480" s="368" customFormat="1" x14ac:dyDescent="0.35"/>
    <row r="481" s="368" customFormat="1" x14ac:dyDescent="0.35"/>
    <row r="482" s="368" customFormat="1" x14ac:dyDescent="0.35"/>
    <row r="483" s="368" customFormat="1" x14ac:dyDescent="0.35"/>
    <row r="484" s="368" customFormat="1" x14ac:dyDescent="0.35"/>
    <row r="485" s="368" customFormat="1" x14ac:dyDescent="0.35"/>
    <row r="486" s="368" customFormat="1" x14ac:dyDescent="0.35"/>
    <row r="487" s="368" customFormat="1" x14ac:dyDescent="0.35"/>
    <row r="488" s="368" customFormat="1" x14ac:dyDescent="0.35"/>
    <row r="489" s="368" customFormat="1" x14ac:dyDescent="0.35"/>
    <row r="490" s="368" customFormat="1" x14ac:dyDescent="0.35"/>
    <row r="491" s="368" customFormat="1" x14ac:dyDescent="0.35"/>
    <row r="492" s="368" customFormat="1" x14ac:dyDescent="0.35"/>
    <row r="493" s="368" customFormat="1" x14ac:dyDescent="0.35"/>
    <row r="494" s="368" customFormat="1" x14ac:dyDescent="0.35"/>
    <row r="495" s="368" customFormat="1" x14ac:dyDescent="0.35"/>
    <row r="496" s="368" customFormat="1" x14ac:dyDescent="0.35"/>
    <row r="497" s="368" customFormat="1" x14ac:dyDescent="0.35"/>
    <row r="498" s="368" customFormat="1" x14ac:dyDescent="0.35"/>
    <row r="499" s="368" customFormat="1" x14ac:dyDescent="0.35"/>
    <row r="500" s="368" customFormat="1" x14ac:dyDescent="0.35"/>
    <row r="501" s="368" customFormat="1" x14ac:dyDescent="0.35"/>
    <row r="502" s="368" customFormat="1" x14ac:dyDescent="0.35"/>
    <row r="503" s="368" customFormat="1" x14ac:dyDescent="0.35"/>
    <row r="504" s="368" customFormat="1" x14ac:dyDescent="0.35"/>
    <row r="505" s="368" customFormat="1" x14ac:dyDescent="0.35"/>
    <row r="506" s="368" customFormat="1" x14ac:dyDescent="0.35"/>
    <row r="507" s="368" customFormat="1" x14ac:dyDescent="0.35"/>
    <row r="508" s="368" customFormat="1" x14ac:dyDescent="0.35"/>
    <row r="509" s="368" customFormat="1" x14ac:dyDescent="0.35"/>
    <row r="510" s="368" customFormat="1" x14ac:dyDescent="0.35"/>
    <row r="511" s="368" customFormat="1" x14ac:dyDescent="0.35"/>
    <row r="512" s="368" customFormat="1" x14ac:dyDescent="0.35"/>
    <row r="513" s="368" customFormat="1" x14ac:dyDescent="0.35"/>
    <row r="514" s="368" customFormat="1" x14ac:dyDescent="0.35"/>
    <row r="515" s="368" customFormat="1" x14ac:dyDescent="0.35"/>
    <row r="516" s="368" customFormat="1" x14ac:dyDescent="0.35"/>
    <row r="517" s="368" customFormat="1" x14ac:dyDescent="0.35"/>
    <row r="518" s="368" customFormat="1" x14ac:dyDescent="0.35"/>
    <row r="519" s="368" customFormat="1" x14ac:dyDescent="0.35"/>
    <row r="520" s="368" customFormat="1" x14ac:dyDescent="0.35"/>
    <row r="521" s="368" customFormat="1" x14ac:dyDescent="0.35"/>
    <row r="522" s="368" customFormat="1" x14ac:dyDescent="0.35"/>
    <row r="523" s="368" customFormat="1" x14ac:dyDescent="0.35"/>
    <row r="524" s="368" customFormat="1" x14ac:dyDescent="0.35"/>
    <row r="525" s="368" customFormat="1" x14ac:dyDescent="0.35"/>
    <row r="526" s="368" customFormat="1" x14ac:dyDescent="0.35"/>
    <row r="527" s="368" customFormat="1" x14ac:dyDescent="0.35"/>
    <row r="528" s="368" customFormat="1" x14ac:dyDescent="0.35"/>
    <row r="529" s="368" customFormat="1" x14ac:dyDescent="0.35"/>
    <row r="530" s="368" customFormat="1" x14ac:dyDescent="0.35"/>
    <row r="531" s="368" customFormat="1" x14ac:dyDescent="0.35"/>
    <row r="532" s="368" customFormat="1" x14ac:dyDescent="0.35"/>
    <row r="533" s="368" customFormat="1" x14ac:dyDescent="0.35"/>
    <row r="534" s="368" customFormat="1" x14ac:dyDescent="0.35"/>
    <row r="535" s="368" customFormat="1" x14ac:dyDescent="0.35"/>
    <row r="536" s="368" customFormat="1" x14ac:dyDescent="0.35"/>
    <row r="537" s="368" customFormat="1" x14ac:dyDescent="0.35"/>
    <row r="538" s="368" customFormat="1" x14ac:dyDescent="0.35"/>
    <row r="539" s="368" customFormat="1" x14ac:dyDescent="0.35"/>
    <row r="540" s="368" customFormat="1" x14ac:dyDescent="0.35"/>
    <row r="541" s="368" customFormat="1" x14ac:dyDescent="0.35"/>
  </sheetData>
  <sheetProtection password="F102" sheet="1" objects="1" scenarios="1"/>
  <mergeCells count="1">
    <mergeCell ref="B16:C16"/>
  </mergeCells>
  <conditionalFormatting sqref="C13">
    <cfRule type="containsErrors" dxfId="41" priority="19">
      <formula>ISERROR(C13)</formula>
    </cfRule>
  </conditionalFormatting>
  <conditionalFormatting sqref="C29:C30">
    <cfRule type="cellIs" dxfId="40" priority="1" operator="greaterThan">
      <formula>0</formula>
    </cfRule>
  </conditionalFormatting>
  <conditionalFormatting sqref="C13:D13">
    <cfRule type="containsErrors" dxfId="39" priority="18">
      <formula>ISERROR(C13)</formula>
    </cfRule>
  </conditionalFormatting>
  <conditionalFormatting sqref="C24:D24 C26:D27">
    <cfRule type="containsErrors" dxfId="38" priority="6">
      <formula>ISERROR(C24)</formula>
    </cfRule>
  </conditionalFormatting>
  <conditionalFormatting sqref="C28:D28">
    <cfRule type="cellIs" dxfId="37" priority="5" operator="greaterThan">
      <formula>0</formula>
    </cfRule>
  </conditionalFormatting>
  <conditionalFormatting sqref="D12">
    <cfRule type="containsErrors" dxfId="36" priority="33">
      <formula>ISERROR(D12)</formula>
    </cfRule>
  </conditionalFormatting>
  <conditionalFormatting sqref="D14:D15">
    <cfRule type="containsErrors" dxfId="35" priority="32">
      <formula>ISERROR(D14)</formula>
    </cfRule>
  </conditionalFormatting>
  <conditionalFormatting sqref="D16">
    <cfRule type="containsErrors" dxfId="34" priority="17">
      <formula>ISERROR(D16)</formula>
    </cfRule>
    <cfRule type="containsErrors" dxfId="33" priority="36">
      <formula>ISERROR(D16)</formula>
    </cfRule>
    <cfRule type="containsErrors" dxfId="32" priority="37">
      <formula>ISERROR(D16)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'CUADRO DE MANDO'!$E$61:$E$64</xm:f>
          </x14:formula1>
          <xm:sqref>C14:C15</xm:sqref>
        </x14:dataValidation>
        <x14:dataValidation type="list" allowBlank="1" showInputMessage="1" showErrorMessage="1" xr:uid="{00000000-0002-0000-0400-000001000000}">
          <x14:formula1>
            <xm:f>'CUADRO DE MANDO'!$D$61:$D$64</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3:I50"/>
  <sheetViews>
    <sheetView topLeftCell="A19" zoomScaleNormal="100" workbookViewId="0">
      <selection activeCell="D48" sqref="D48"/>
    </sheetView>
  </sheetViews>
  <sheetFormatPr baseColWidth="10" defaultColWidth="11.453125" defaultRowHeight="14.5" x14ac:dyDescent="0.35"/>
  <cols>
    <col min="1" max="1" width="11.453125" style="1"/>
    <col min="2" max="2" width="30" style="1" customWidth="1"/>
    <col min="3" max="3" width="23.26953125" style="1" customWidth="1"/>
    <col min="4" max="4" width="26.26953125" style="1" customWidth="1"/>
    <col min="5" max="5" width="22.453125" style="1" customWidth="1"/>
    <col min="6" max="6" width="22.7265625" style="1" customWidth="1"/>
    <col min="7" max="7" width="22.54296875" style="1" customWidth="1"/>
    <col min="8" max="8" width="18.7265625" style="1" customWidth="1"/>
    <col min="9" max="9" width="13.26953125" style="1" customWidth="1"/>
    <col min="10" max="16384" width="11.453125" style="1"/>
  </cols>
  <sheetData>
    <row r="3" spans="2:9" x14ac:dyDescent="0.35">
      <c r="B3" s="8" t="s">
        <v>251</v>
      </c>
    </row>
    <row r="4" spans="2:9" x14ac:dyDescent="0.35">
      <c r="B4" s="8"/>
    </row>
    <row r="5" spans="2:9" ht="15.5" x14ac:dyDescent="0.35">
      <c r="B5" s="2" t="s">
        <v>342</v>
      </c>
      <c r="C5" s="97"/>
      <c r="D5" s="97"/>
      <c r="E5" s="97"/>
      <c r="F5" s="97"/>
      <c r="G5" s="97"/>
      <c r="H5" s="97"/>
      <c r="I5" s="97"/>
    </row>
    <row r="6" spans="2:9" x14ac:dyDescent="0.35">
      <c r="B6" s="97"/>
      <c r="C6" s="97"/>
      <c r="D6" s="97"/>
      <c r="E6" s="97"/>
      <c r="F6" s="97"/>
      <c r="G6" s="97"/>
      <c r="H6" s="125"/>
      <c r="I6" s="97"/>
    </row>
    <row r="7" spans="2:9" x14ac:dyDescent="0.35">
      <c r="B7" s="198" t="s">
        <v>71</v>
      </c>
      <c r="C7" s="199"/>
      <c r="D7" s="199"/>
      <c r="E7" s="199"/>
      <c r="F7" s="199"/>
      <c r="G7" s="199"/>
      <c r="H7" s="199"/>
      <c r="I7" s="418"/>
    </row>
    <row r="8" spans="2:9" x14ac:dyDescent="0.35">
      <c r="B8" s="264"/>
      <c r="C8" s="202"/>
      <c r="D8" s="202"/>
      <c r="E8" s="202"/>
      <c r="F8" s="202"/>
      <c r="G8" s="202"/>
      <c r="H8" s="202"/>
      <c r="I8" s="418"/>
    </row>
    <row r="9" spans="2:9" x14ac:dyDescent="0.35">
      <c r="B9" s="204" t="s">
        <v>252</v>
      </c>
      <c r="C9" s="202"/>
      <c r="D9" s="202"/>
      <c r="E9" s="202"/>
      <c r="F9" s="202"/>
      <c r="G9" s="202"/>
      <c r="H9" s="202"/>
      <c r="I9" s="418"/>
    </row>
    <row r="10" spans="2:9" x14ac:dyDescent="0.35">
      <c r="B10" s="204" t="s">
        <v>253</v>
      </c>
      <c r="C10" s="202"/>
      <c r="D10" s="202"/>
      <c r="E10" s="202"/>
      <c r="F10" s="202"/>
      <c r="G10" s="202"/>
      <c r="H10" s="202"/>
      <c r="I10" s="418"/>
    </row>
    <row r="11" spans="2:9" x14ac:dyDescent="0.35">
      <c r="B11" s="204" t="s">
        <v>255</v>
      </c>
      <c r="C11" s="202"/>
      <c r="D11" s="202"/>
      <c r="E11" s="202"/>
      <c r="F11" s="202"/>
      <c r="G11" s="202"/>
      <c r="H11" s="202"/>
      <c r="I11" s="418"/>
    </row>
    <row r="12" spans="2:9" x14ac:dyDescent="0.35">
      <c r="B12" s="204" t="s">
        <v>254</v>
      </c>
      <c r="C12" s="202"/>
      <c r="D12" s="202"/>
      <c r="E12" s="202"/>
      <c r="F12" s="202"/>
      <c r="G12" s="202"/>
      <c r="H12" s="202"/>
      <c r="I12" s="418"/>
    </row>
    <row r="13" spans="2:9" x14ac:dyDescent="0.35">
      <c r="B13" s="204"/>
      <c r="C13" s="202"/>
      <c r="D13" s="202"/>
      <c r="E13" s="202"/>
      <c r="F13" s="202"/>
      <c r="G13" s="202"/>
      <c r="H13" s="202"/>
      <c r="I13" s="418"/>
    </row>
    <row r="14" spans="2:9" x14ac:dyDescent="0.35">
      <c r="B14" s="204" t="s">
        <v>72</v>
      </c>
      <c r="C14" s="202"/>
      <c r="D14" s="202"/>
      <c r="E14" s="202"/>
      <c r="F14" s="202"/>
      <c r="G14" s="202"/>
      <c r="H14" s="202"/>
      <c r="I14" s="418"/>
    </row>
    <row r="15" spans="2:9" x14ac:dyDescent="0.35">
      <c r="B15" s="204"/>
      <c r="C15" s="202"/>
      <c r="D15" s="202"/>
      <c r="E15" s="202"/>
      <c r="F15" s="202"/>
      <c r="G15" s="202"/>
      <c r="H15" s="202"/>
      <c r="I15" s="418"/>
    </row>
    <row r="16" spans="2:9" x14ac:dyDescent="0.35">
      <c r="B16" s="204" t="s">
        <v>256</v>
      </c>
      <c r="C16" s="202"/>
      <c r="D16" s="202"/>
      <c r="E16" s="202"/>
      <c r="F16" s="202"/>
      <c r="G16" s="202"/>
      <c r="H16" s="202"/>
      <c r="I16" s="418"/>
    </row>
    <row r="17" spans="1:9" x14ac:dyDescent="0.35">
      <c r="B17" s="201" t="s">
        <v>258</v>
      </c>
      <c r="C17" s="202"/>
      <c r="D17" s="202"/>
      <c r="E17" s="202"/>
      <c r="F17" s="202"/>
      <c r="G17" s="202"/>
      <c r="H17" s="202"/>
      <c r="I17" s="418"/>
    </row>
    <row r="18" spans="1:9" x14ac:dyDescent="0.35">
      <c r="B18" s="201" t="s">
        <v>257</v>
      </c>
      <c r="C18" s="202"/>
      <c r="D18" s="202"/>
      <c r="E18" s="202"/>
      <c r="F18" s="202"/>
      <c r="G18" s="202"/>
      <c r="H18" s="202"/>
      <c r="I18" s="418"/>
    </row>
    <row r="19" spans="1:9" x14ac:dyDescent="0.35">
      <c r="B19" s="201"/>
      <c r="C19" s="202"/>
      <c r="D19" s="202"/>
      <c r="E19" s="202"/>
      <c r="F19" s="202"/>
      <c r="G19" s="202"/>
      <c r="H19" s="202"/>
      <c r="I19" s="418"/>
    </row>
    <row r="20" spans="1:9" x14ac:dyDescent="0.35">
      <c r="B20" s="204" t="s">
        <v>259</v>
      </c>
      <c r="C20" s="202"/>
      <c r="D20" s="202"/>
      <c r="E20" s="202"/>
      <c r="F20" s="202"/>
      <c r="G20" s="202"/>
      <c r="H20" s="202"/>
      <c r="I20" s="418"/>
    </row>
    <row r="21" spans="1:9" x14ac:dyDescent="0.35">
      <c r="B21" s="204" t="s">
        <v>260</v>
      </c>
      <c r="C21" s="202"/>
      <c r="D21" s="202"/>
      <c r="E21" s="202"/>
      <c r="F21" s="202"/>
      <c r="G21" s="202"/>
      <c r="H21" s="202"/>
      <c r="I21" s="418"/>
    </row>
    <row r="22" spans="1:9" x14ac:dyDescent="0.35">
      <c r="B22" s="265"/>
      <c r="C22" s="206"/>
      <c r="D22" s="206"/>
      <c r="E22" s="206"/>
      <c r="F22" s="206"/>
      <c r="G22" s="206"/>
      <c r="H22" s="206"/>
      <c r="I22" s="418"/>
    </row>
    <row r="23" spans="1:9" x14ac:dyDescent="0.35">
      <c r="B23" s="2"/>
      <c r="C23" s="2"/>
      <c r="D23" s="2"/>
      <c r="E23" s="2"/>
      <c r="F23" s="2"/>
      <c r="G23" s="2"/>
      <c r="H23" s="419"/>
      <c r="I23" s="2"/>
    </row>
    <row r="24" spans="1:9" x14ac:dyDescent="0.35">
      <c r="B24" s="2" t="s">
        <v>261</v>
      </c>
      <c r="C24" s="2"/>
      <c r="D24" s="2"/>
      <c r="E24" s="2"/>
      <c r="F24" s="2"/>
      <c r="G24" s="2"/>
      <c r="H24" s="2"/>
      <c r="I24" s="2"/>
    </row>
    <row r="25" spans="1:9" ht="15" thickBot="1" x14ac:dyDescent="0.4">
      <c r="B25" s="97"/>
      <c r="C25" s="97"/>
      <c r="D25" s="97"/>
      <c r="E25" s="97"/>
      <c r="F25" s="97"/>
      <c r="G25" s="97"/>
      <c r="H25" s="97"/>
      <c r="I25" s="97"/>
    </row>
    <row r="26" spans="1:9" ht="26.5" thickBot="1" x14ac:dyDescent="0.4">
      <c r="B26" s="7" t="s">
        <v>74</v>
      </c>
      <c r="C26" s="7" t="s">
        <v>346</v>
      </c>
      <c r="D26" s="7" t="s">
        <v>262</v>
      </c>
      <c r="E26" s="7" t="s">
        <v>32</v>
      </c>
      <c r="F26" s="282" t="s">
        <v>356</v>
      </c>
      <c r="G26" s="282" t="s">
        <v>357</v>
      </c>
      <c r="I26" s="97"/>
    </row>
    <row r="27" spans="1:9" x14ac:dyDescent="0.35">
      <c r="B27" s="376"/>
      <c r="C27" s="286"/>
      <c r="D27" s="134"/>
      <c r="E27" s="370"/>
      <c r="F27" s="275">
        <f>$C27*$E27</f>
        <v>0</v>
      </c>
      <c r="G27" s="275">
        <f>$D27*$E27</f>
        <v>0</v>
      </c>
      <c r="I27" s="97"/>
    </row>
    <row r="28" spans="1:9" x14ac:dyDescent="0.35">
      <c r="A28" s="285"/>
      <c r="B28" s="377"/>
      <c r="C28" s="138"/>
      <c r="D28" s="286"/>
      <c r="E28" s="371"/>
      <c r="F28" s="284">
        <f>$C28*$E28</f>
        <v>0</v>
      </c>
      <c r="G28" s="284">
        <f t="shared" ref="G28:G30" si="0">$D28*$E28</f>
        <v>0</v>
      </c>
      <c r="I28" s="97"/>
    </row>
    <row r="29" spans="1:9" x14ac:dyDescent="0.35">
      <c r="B29" s="378"/>
      <c r="C29" s="287"/>
      <c r="D29" s="286"/>
      <c r="E29" s="372"/>
      <c r="F29" s="284">
        <f t="shared" ref="F29:F30" si="1">$C29*$E29</f>
        <v>0</v>
      </c>
      <c r="G29" s="283">
        <f t="shared" si="0"/>
        <v>0</v>
      </c>
      <c r="I29" s="97"/>
    </row>
    <row r="30" spans="1:9" ht="15" thickBot="1" x14ac:dyDescent="0.4">
      <c r="B30" s="379"/>
      <c r="C30" s="374"/>
      <c r="D30" s="375"/>
      <c r="E30" s="373"/>
      <c r="F30" s="276">
        <f t="shared" si="1"/>
        <v>0</v>
      </c>
      <c r="G30" s="276">
        <f t="shared" si="0"/>
        <v>0</v>
      </c>
      <c r="I30" s="97"/>
    </row>
    <row r="31" spans="1:9" x14ac:dyDescent="0.35">
      <c r="B31" s="358"/>
      <c r="C31" s="21"/>
      <c r="D31" s="21"/>
      <c r="E31" s="97"/>
      <c r="F31" s="97"/>
      <c r="G31" s="97"/>
      <c r="H31" s="97"/>
      <c r="I31" s="97"/>
    </row>
    <row r="32" spans="1:9" ht="15" thickBot="1" x14ac:dyDescent="0.4">
      <c r="B32" s="358"/>
      <c r="C32" s="21"/>
      <c r="D32" s="97"/>
      <c r="E32" s="97"/>
      <c r="F32" s="97"/>
      <c r="G32" s="97"/>
      <c r="H32" s="97"/>
      <c r="I32" s="97"/>
    </row>
    <row r="33" spans="2:9" ht="26.5" thickBot="1" x14ac:dyDescent="0.4">
      <c r="B33" s="279" t="s">
        <v>234</v>
      </c>
      <c r="C33" s="21"/>
      <c r="D33" s="361" t="s">
        <v>74</v>
      </c>
      <c r="E33" s="361" t="s">
        <v>32</v>
      </c>
      <c r="F33" s="282" t="s">
        <v>356</v>
      </c>
      <c r="G33" s="282" t="s">
        <v>357</v>
      </c>
      <c r="H33" s="97"/>
      <c r="I33" s="97"/>
    </row>
    <row r="34" spans="2:9" ht="15" thickBot="1" x14ac:dyDescent="0.4">
      <c r="C34" s="113"/>
      <c r="D34" s="439"/>
      <c r="E34" s="291" t="e">
        <f>VLOOKUP(D34,B27:G30,4,0)</f>
        <v>#N/A</v>
      </c>
      <c r="F34" s="277" t="e">
        <f>VLOOKUP(D34,B27:G30,5,0)</f>
        <v>#N/A</v>
      </c>
      <c r="G34" s="440" t="e">
        <f>VLOOKUP(D34,B27:G30,6,0)</f>
        <v>#N/A</v>
      </c>
      <c r="H34" s="97"/>
      <c r="I34" s="97"/>
    </row>
    <row r="35" spans="2:9" x14ac:dyDescent="0.35">
      <c r="B35" s="99" t="s">
        <v>358</v>
      </c>
    </row>
    <row r="37" spans="2:9" ht="15.5" x14ac:dyDescent="0.35">
      <c r="B37" s="2" t="s">
        <v>343</v>
      </c>
      <c r="C37" s="10"/>
      <c r="D37" s="10"/>
      <c r="E37" s="10"/>
      <c r="F37" s="10"/>
    </row>
    <row r="38" spans="2:9" x14ac:dyDescent="0.35">
      <c r="B38" s="10"/>
      <c r="C38" s="10"/>
      <c r="D38" s="10"/>
      <c r="E38" s="10"/>
      <c r="F38" s="10"/>
    </row>
    <row r="39" spans="2:9" x14ac:dyDescent="0.35">
      <c r="B39" s="7" t="s">
        <v>74</v>
      </c>
      <c r="C39" s="522">
        <f>D34</f>
        <v>0</v>
      </c>
      <c r="D39" s="523"/>
    </row>
    <row r="40" spans="2:9" ht="15" thickBot="1" x14ac:dyDescent="0.4"/>
    <row r="41" spans="2:9" ht="15" thickBot="1" x14ac:dyDescent="0.4">
      <c r="C41" s="408" t="s">
        <v>359</v>
      </c>
      <c r="D41" s="409" t="s">
        <v>360</v>
      </c>
    </row>
    <row r="42" spans="2:9" x14ac:dyDescent="0.35">
      <c r="B42" s="410" t="s">
        <v>361</v>
      </c>
      <c r="C42" s="395" t="e">
        <f>F34</f>
        <v>#N/A</v>
      </c>
      <c r="D42" s="323" t="e">
        <f>G34</f>
        <v>#N/A</v>
      </c>
    </row>
    <row r="43" spans="2:9" ht="15" thickBot="1" x14ac:dyDescent="0.4">
      <c r="B43" s="411" t="s">
        <v>364</v>
      </c>
      <c r="C43" s="403" t="e">
        <f>'CÁLCULO CIRET'!C27</f>
        <v>#N/A</v>
      </c>
      <c r="D43" s="412" t="e">
        <f>'CÁLCULO CIRET'!D27</f>
        <v>#N/A</v>
      </c>
    </row>
    <row r="44" spans="2:9" ht="15" thickBot="1" x14ac:dyDescent="0.4">
      <c r="B44" s="404" t="s">
        <v>362</v>
      </c>
      <c r="C44" s="405" t="e">
        <f>C42*C43</f>
        <v>#N/A</v>
      </c>
      <c r="D44" s="448" t="e">
        <f>D42*D43</f>
        <v>#N/A</v>
      </c>
    </row>
    <row r="45" spans="2:9" ht="15" thickBot="1" x14ac:dyDescent="0.4">
      <c r="B45" s="413" t="s">
        <v>373</v>
      </c>
      <c r="C45" s="414"/>
      <c r="D45" s="406"/>
    </row>
    <row r="46" spans="2:9" ht="15" customHeight="1" thickBot="1" x14ac:dyDescent="0.4">
      <c r="B46" s="404" t="s">
        <v>363</v>
      </c>
      <c r="C46" s="407" t="e">
        <f>C44*C45</f>
        <v>#N/A</v>
      </c>
      <c r="D46" s="406"/>
    </row>
    <row r="47" spans="2:9" ht="5.25" customHeight="1" x14ac:dyDescent="0.35"/>
    <row r="48" spans="2:9" x14ac:dyDescent="0.35">
      <c r="B48" s="4" t="s">
        <v>372</v>
      </c>
    </row>
    <row r="49" spans="2:2" x14ac:dyDescent="0.35">
      <c r="B49" s="4" t="s">
        <v>370</v>
      </c>
    </row>
    <row r="50" spans="2:2" x14ac:dyDescent="0.35">
      <c r="B50" s="4" t="s">
        <v>382</v>
      </c>
    </row>
  </sheetData>
  <sheetProtection password="F102" sheet="1" objects="1" scenarios="1"/>
  <mergeCells count="1">
    <mergeCell ref="C39:D39"/>
  </mergeCells>
  <conditionalFormatting sqref="C46">
    <cfRule type="cellIs" dxfId="31" priority="13" operator="greaterThan">
      <formula>0</formula>
    </cfRule>
    <cfRule type="cellIs" dxfId="30" priority="16" operator="greaterThan">
      <formula>0</formula>
    </cfRule>
  </conditionalFormatting>
  <conditionalFormatting sqref="C39:D39">
    <cfRule type="cellIs" dxfId="29" priority="1" operator="equal">
      <formula>0</formula>
    </cfRule>
  </conditionalFormatting>
  <conditionalFormatting sqref="C42:D43">
    <cfRule type="containsErrors" dxfId="28" priority="7">
      <formula>ISERROR(C42)</formula>
    </cfRule>
  </conditionalFormatting>
  <conditionalFormatting sqref="C44:D44">
    <cfRule type="cellIs" dxfId="27" priority="3" operator="greaterThan">
      <formula>0</formula>
    </cfRule>
  </conditionalFormatting>
  <conditionalFormatting sqref="E41">
    <cfRule type="cellIs" dxfId="26" priority="2" operator="greaterThanOrEqual">
      <formula>0</formula>
    </cfRule>
  </conditionalFormatting>
  <conditionalFormatting sqref="E34:F34">
    <cfRule type="containsErrors" dxfId="25" priority="23">
      <formula>ISERROR(E34)</formula>
    </cfRule>
  </conditionalFormatting>
  <conditionalFormatting sqref="F27:G30">
    <cfRule type="cellIs" dxfId="24" priority="17" operator="greaterThan">
      <formula>0</formula>
    </cfRule>
    <cfRule type="cellIs" dxfId="23" priority="19" operator="greaterThan">
      <formula>0</formula>
    </cfRule>
    <cfRule type="cellIs" dxfId="22" priority="24" operator="greaterThan">
      <formula>0</formula>
    </cfRule>
  </conditionalFormatting>
  <conditionalFormatting sqref="G34">
    <cfRule type="cellIs" dxfId="21" priority="6" operator="greaterThan">
      <formula>0</formula>
    </cfRule>
  </conditionalFormatting>
  <conditionalFormatting sqref="I5">
    <cfRule type="containsErrors" dxfId="20" priority="51">
      <formula>ISERROR(I5)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3:AZ140"/>
  <sheetViews>
    <sheetView topLeftCell="A4" workbookViewId="0">
      <selection activeCell="G30" sqref="G30"/>
    </sheetView>
  </sheetViews>
  <sheetFormatPr baseColWidth="10" defaultColWidth="11.453125" defaultRowHeight="13" x14ac:dyDescent="0.35"/>
  <cols>
    <col min="1" max="1" width="11.453125" style="2"/>
    <col min="2" max="2" width="32.453125" style="2" customWidth="1"/>
    <col min="3" max="3" width="26.1796875" style="2" customWidth="1"/>
    <col min="4" max="4" width="10.26953125" style="2" bestFit="1" customWidth="1"/>
    <col min="5" max="5" width="8" style="2" customWidth="1"/>
    <col min="6" max="6" width="7.7265625" style="2" customWidth="1"/>
    <col min="7" max="7" width="23.54296875" style="2" customWidth="1"/>
    <col min="8" max="8" width="16" style="2" customWidth="1"/>
    <col min="9" max="52" width="11.453125" style="97"/>
    <col min="53" max="16384" width="11.453125" style="2"/>
  </cols>
  <sheetData>
    <row r="3" spans="2:52" x14ac:dyDescent="0.35">
      <c r="B3" s="8" t="s">
        <v>109</v>
      </c>
    </row>
    <row r="4" spans="2:52" ht="13.5" thickBot="1" x14ac:dyDescent="0.4"/>
    <row r="5" spans="2:52" x14ac:dyDescent="0.35">
      <c r="B5" s="355" t="s">
        <v>384</v>
      </c>
      <c r="C5" s="323" t="e">
        <f>'CÁLCULO CIREF'!$F$123</f>
        <v>#N/A</v>
      </c>
    </row>
    <row r="6" spans="2:52" x14ac:dyDescent="0.35">
      <c r="B6" s="356" t="s">
        <v>317</v>
      </c>
      <c r="C6" s="324" t="e">
        <f>'CÁLCULO CIREF'!$G$123</f>
        <v>#N/A</v>
      </c>
    </row>
    <row r="7" spans="2:52" ht="13.5" thickBot="1" x14ac:dyDescent="0.4">
      <c r="B7" s="357" t="s">
        <v>318</v>
      </c>
      <c r="C7" s="325" t="e">
        <f>'CIREF INFORME'!G25</f>
        <v>#N/A</v>
      </c>
    </row>
    <row r="8" spans="2:52" x14ac:dyDescent="0.35">
      <c r="C8" s="268"/>
    </row>
    <row r="9" spans="2:52" ht="15.5" x14ac:dyDescent="0.35">
      <c r="B9" s="242" t="s">
        <v>308</v>
      </c>
      <c r="C9" s="268"/>
    </row>
    <row r="10" spans="2:52" x14ac:dyDescent="0.35">
      <c r="C10" s="268"/>
    </row>
    <row r="11" spans="2:52" x14ac:dyDescent="0.35">
      <c r="B11" s="327" t="s">
        <v>307</v>
      </c>
      <c r="C11" s="328"/>
      <c r="D11" s="329"/>
      <c r="E11" s="329"/>
      <c r="F11" s="329"/>
      <c r="G11" s="329"/>
      <c r="H11" s="330"/>
    </row>
    <row r="12" spans="2:52" ht="8.25" customHeight="1" x14ac:dyDescent="0.35">
      <c r="B12" s="331"/>
      <c r="C12" s="332"/>
      <c r="D12" s="333"/>
      <c r="E12" s="333"/>
      <c r="F12" s="333"/>
      <c r="G12" s="333"/>
      <c r="H12" s="334"/>
    </row>
    <row r="13" spans="2:52" s="326" customFormat="1" x14ac:dyDescent="0.35">
      <c r="B13" s="335" t="s">
        <v>319</v>
      </c>
      <c r="C13" s="336"/>
      <c r="D13" s="337"/>
      <c r="E13" s="337"/>
      <c r="F13" s="337"/>
      <c r="G13" s="337"/>
      <c r="H13" s="338"/>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row>
    <row r="14" spans="2:52" x14ac:dyDescent="0.35">
      <c r="B14" s="335" t="s">
        <v>386</v>
      </c>
      <c r="C14" s="336"/>
      <c r="D14" s="337"/>
      <c r="E14" s="337"/>
      <c r="F14" s="337"/>
      <c r="G14" s="333"/>
      <c r="H14" s="334"/>
    </row>
    <row r="15" spans="2:52" ht="6.75" customHeight="1" x14ac:dyDescent="0.35">
      <c r="B15" s="335"/>
      <c r="C15" s="336"/>
      <c r="D15" s="337"/>
      <c r="E15" s="337"/>
      <c r="F15" s="337"/>
      <c r="G15" s="333"/>
      <c r="H15" s="334"/>
    </row>
    <row r="16" spans="2:52" x14ac:dyDescent="0.35">
      <c r="B16" s="331" t="s">
        <v>320</v>
      </c>
      <c r="C16" s="336"/>
      <c r="D16" s="337"/>
      <c r="E16" s="337"/>
      <c r="F16" s="337"/>
      <c r="G16" s="333"/>
      <c r="H16" s="334"/>
    </row>
    <row r="17" spans="2:8" x14ac:dyDescent="0.35">
      <c r="B17" s="331" t="s">
        <v>321</v>
      </c>
      <c r="C17" s="332"/>
      <c r="D17" s="333"/>
      <c r="E17" s="333"/>
      <c r="F17" s="333"/>
      <c r="G17" s="333"/>
      <c r="H17" s="334"/>
    </row>
    <row r="18" spans="2:8" x14ac:dyDescent="0.35">
      <c r="B18" s="339"/>
      <c r="C18" s="340"/>
      <c r="D18" s="341"/>
      <c r="E18" s="341"/>
      <c r="F18" s="341"/>
      <c r="G18" s="341"/>
      <c r="H18" s="342"/>
    </row>
    <row r="19" spans="2:8" x14ac:dyDescent="0.35">
      <c r="C19" s="268"/>
    </row>
    <row r="20" spans="2:8" ht="15.5" x14ac:dyDescent="0.35">
      <c r="B20" s="2" t="s">
        <v>310</v>
      </c>
      <c r="C20" s="268"/>
    </row>
    <row r="21" spans="2:8" x14ac:dyDescent="0.35">
      <c r="B21" s="2" t="s">
        <v>312</v>
      </c>
      <c r="C21" s="364"/>
    </row>
    <row r="22" spans="2:8" x14ac:dyDescent="0.35">
      <c r="C22" s="268"/>
    </row>
    <row r="23" spans="2:8" ht="15.5" x14ac:dyDescent="0.35">
      <c r="B23" s="2" t="s">
        <v>311</v>
      </c>
      <c r="C23" s="343"/>
    </row>
    <row r="24" spans="2:8" ht="6" customHeight="1" x14ac:dyDescent="0.35">
      <c r="C24" s="343"/>
    </row>
    <row r="25" spans="2:8" x14ac:dyDescent="0.35">
      <c r="B25" s="9" t="s">
        <v>313</v>
      </c>
      <c r="C25" s="343"/>
      <c r="D25" s="347">
        <f>IF(C21="No",5%,0)</f>
        <v>0</v>
      </c>
    </row>
    <row r="26" spans="2:8" ht="6.65" customHeight="1" x14ac:dyDescent="0.35">
      <c r="C26" s="343"/>
    </row>
    <row r="27" spans="2:8" x14ac:dyDescent="0.35">
      <c r="B27" s="345" t="s">
        <v>314</v>
      </c>
      <c r="C27" s="344"/>
      <c r="D27" s="348"/>
    </row>
    <row r="28" spans="2:8" x14ac:dyDescent="0.35">
      <c r="B28" s="346" t="s">
        <v>315</v>
      </c>
      <c r="C28" s="343"/>
    </row>
    <row r="29" spans="2:8" x14ac:dyDescent="0.35">
      <c r="C29" s="343"/>
      <c r="D29" s="97"/>
      <c r="E29" s="97"/>
      <c r="F29" s="97"/>
      <c r="G29" s="97"/>
      <c r="H29" s="97"/>
    </row>
    <row r="30" spans="2:8" ht="15.5" x14ac:dyDescent="0.35">
      <c r="B30" s="2" t="s">
        <v>316</v>
      </c>
      <c r="C30" s="343"/>
      <c r="D30" s="97"/>
      <c r="E30" s="97"/>
      <c r="F30" s="97"/>
      <c r="G30" s="97"/>
      <c r="H30" s="97"/>
    </row>
    <row r="31" spans="2:8" ht="13.5" thickBot="1" x14ac:dyDescent="0.4">
      <c r="C31" s="343"/>
      <c r="D31" s="97"/>
      <c r="E31" s="97"/>
      <c r="F31" s="97"/>
      <c r="G31" s="97"/>
      <c r="H31" s="97"/>
    </row>
    <row r="32" spans="2:8" x14ac:dyDescent="0.35">
      <c r="B32" s="349" t="s">
        <v>383</v>
      </c>
      <c r="C32" s="350" t="e">
        <f>IF(C21="No",C5*D25,C5*D27)</f>
        <v>#N/A</v>
      </c>
      <c r="D32" s="97"/>
      <c r="E32" s="97"/>
      <c r="F32" s="97"/>
      <c r="G32" s="97"/>
      <c r="H32" s="97"/>
    </row>
    <row r="33" spans="2:8" x14ac:dyDescent="0.35">
      <c r="B33" s="351" t="s">
        <v>323</v>
      </c>
      <c r="C33" s="352" t="e">
        <f>IF(C21="No",C6*D25,C6*D27)</f>
        <v>#N/A</v>
      </c>
      <c r="D33" s="97"/>
      <c r="E33" s="97"/>
      <c r="F33" s="97"/>
      <c r="G33" s="97"/>
      <c r="H33" s="97"/>
    </row>
    <row r="34" spans="2:8" ht="13.5" thickBot="1" x14ac:dyDescent="0.4">
      <c r="B34" s="353" t="s">
        <v>324</v>
      </c>
      <c r="C34" s="354" t="e">
        <f>IF(C21="No",C7*D25,C7*D27)</f>
        <v>#N/A</v>
      </c>
      <c r="D34" s="97"/>
      <c r="E34" s="97"/>
      <c r="F34" s="97"/>
      <c r="G34" s="97"/>
      <c r="H34" s="97"/>
    </row>
    <row r="35" spans="2:8" s="97" customFormat="1" x14ac:dyDescent="0.35"/>
    <row r="36" spans="2:8" s="97" customFormat="1" x14ac:dyDescent="0.35"/>
    <row r="37" spans="2:8" s="97" customFormat="1" x14ac:dyDescent="0.35"/>
    <row r="38" spans="2:8" s="97" customFormat="1" x14ac:dyDescent="0.35"/>
    <row r="39" spans="2:8" s="97" customFormat="1" x14ac:dyDescent="0.35"/>
    <row r="40" spans="2:8" s="97" customFormat="1" x14ac:dyDescent="0.35"/>
    <row r="41" spans="2:8" s="97" customFormat="1" x14ac:dyDescent="0.35"/>
    <row r="42" spans="2:8" s="97" customFormat="1" x14ac:dyDescent="0.35"/>
    <row r="43" spans="2:8" s="97" customFormat="1" x14ac:dyDescent="0.35"/>
    <row r="44" spans="2:8" s="97" customFormat="1" x14ac:dyDescent="0.35"/>
    <row r="45" spans="2:8" s="97" customFormat="1" x14ac:dyDescent="0.35"/>
    <row r="46" spans="2:8" s="97" customFormat="1" x14ac:dyDescent="0.35"/>
    <row r="47" spans="2:8" s="97" customFormat="1" x14ac:dyDescent="0.35"/>
    <row r="48" spans="2:8" s="97" customFormat="1" x14ac:dyDescent="0.35"/>
    <row r="49" s="97" customFormat="1" x14ac:dyDescent="0.35"/>
    <row r="50" s="97" customFormat="1" x14ac:dyDescent="0.35"/>
    <row r="51" s="97" customFormat="1" x14ac:dyDescent="0.35"/>
    <row r="52" s="97" customFormat="1" x14ac:dyDescent="0.35"/>
    <row r="53" s="97" customFormat="1" x14ac:dyDescent="0.35"/>
    <row r="54" s="97" customFormat="1" x14ac:dyDescent="0.35"/>
    <row r="55" s="97" customFormat="1" x14ac:dyDescent="0.35"/>
    <row r="56" s="97" customFormat="1" x14ac:dyDescent="0.35"/>
    <row r="57" s="97" customFormat="1" x14ac:dyDescent="0.35"/>
    <row r="58" s="97" customFormat="1" x14ac:dyDescent="0.35"/>
    <row r="59" s="97" customFormat="1" x14ac:dyDescent="0.35"/>
    <row r="60" s="97" customFormat="1" x14ac:dyDescent="0.35"/>
    <row r="61" s="97" customFormat="1" x14ac:dyDescent="0.35"/>
    <row r="62" s="97" customFormat="1" x14ac:dyDescent="0.35"/>
    <row r="63" s="97" customFormat="1" x14ac:dyDescent="0.35"/>
    <row r="64" s="97" customFormat="1" x14ac:dyDescent="0.35"/>
    <row r="65" s="97" customFormat="1" x14ac:dyDescent="0.35"/>
    <row r="66" s="97" customFormat="1" x14ac:dyDescent="0.35"/>
    <row r="67" s="97" customFormat="1" x14ac:dyDescent="0.35"/>
    <row r="68" s="97" customFormat="1" x14ac:dyDescent="0.35"/>
    <row r="69" s="97" customFormat="1" x14ac:dyDescent="0.35"/>
    <row r="70" s="97" customFormat="1" x14ac:dyDescent="0.35"/>
    <row r="71" s="97" customFormat="1" x14ac:dyDescent="0.35"/>
    <row r="72" s="97" customFormat="1" x14ac:dyDescent="0.35"/>
    <row r="73" s="97" customFormat="1" x14ac:dyDescent="0.35"/>
    <row r="74" s="97" customFormat="1" x14ac:dyDescent="0.35"/>
    <row r="75" s="97" customFormat="1" x14ac:dyDescent="0.35"/>
    <row r="76" s="97" customFormat="1" x14ac:dyDescent="0.35"/>
    <row r="77" s="97" customFormat="1" x14ac:dyDescent="0.35"/>
    <row r="78" s="97" customFormat="1" x14ac:dyDescent="0.35"/>
    <row r="79" s="97" customFormat="1" x14ac:dyDescent="0.35"/>
    <row r="80" s="97" customFormat="1" x14ac:dyDescent="0.35"/>
    <row r="81" s="97" customFormat="1" x14ac:dyDescent="0.35"/>
    <row r="82" s="97" customFormat="1" x14ac:dyDescent="0.35"/>
    <row r="83" s="97" customFormat="1" x14ac:dyDescent="0.35"/>
    <row r="84" s="97" customFormat="1" x14ac:dyDescent="0.35"/>
    <row r="85" s="97" customFormat="1" x14ac:dyDescent="0.35"/>
    <row r="86" s="97" customFormat="1" x14ac:dyDescent="0.35"/>
    <row r="87" s="97" customFormat="1" x14ac:dyDescent="0.35"/>
    <row r="88" s="97" customFormat="1" x14ac:dyDescent="0.35"/>
    <row r="89" s="97" customFormat="1" x14ac:dyDescent="0.35"/>
    <row r="90" s="97" customFormat="1" x14ac:dyDescent="0.35"/>
    <row r="91" s="97" customFormat="1" x14ac:dyDescent="0.35"/>
    <row r="92" s="97" customFormat="1" x14ac:dyDescent="0.35"/>
    <row r="93" s="97" customFormat="1" x14ac:dyDescent="0.35"/>
    <row r="94" s="97" customFormat="1" x14ac:dyDescent="0.35"/>
    <row r="95" s="97" customFormat="1" x14ac:dyDescent="0.35"/>
    <row r="96" s="97" customFormat="1" x14ac:dyDescent="0.35"/>
    <row r="97" s="97" customFormat="1" x14ac:dyDescent="0.35"/>
    <row r="98" s="97" customFormat="1" x14ac:dyDescent="0.35"/>
    <row r="99" s="97" customFormat="1" x14ac:dyDescent="0.35"/>
    <row r="100" s="97" customFormat="1" x14ac:dyDescent="0.35"/>
    <row r="101" s="97" customFormat="1" x14ac:dyDescent="0.35"/>
    <row r="102" s="97" customFormat="1" x14ac:dyDescent="0.35"/>
    <row r="103" s="97" customFormat="1" x14ac:dyDescent="0.35"/>
    <row r="104" s="97" customFormat="1" x14ac:dyDescent="0.35"/>
    <row r="105" s="97" customFormat="1" x14ac:dyDescent="0.35"/>
    <row r="106" s="97" customFormat="1" x14ac:dyDescent="0.35"/>
    <row r="107" s="97" customFormat="1" x14ac:dyDescent="0.35"/>
    <row r="108" s="97" customFormat="1" x14ac:dyDescent="0.35"/>
    <row r="109" s="97" customFormat="1" x14ac:dyDescent="0.35"/>
    <row r="110" s="97" customFormat="1" x14ac:dyDescent="0.35"/>
    <row r="111" s="97" customFormat="1" x14ac:dyDescent="0.35"/>
    <row r="112" s="97" customFormat="1" x14ac:dyDescent="0.35"/>
    <row r="113" s="97" customFormat="1" x14ac:dyDescent="0.35"/>
    <row r="114" s="97" customFormat="1" x14ac:dyDescent="0.35"/>
    <row r="115" s="97" customFormat="1" x14ac:dyDescent="0.35"/>
    <row r="116" s="97" customFormat="1" x14ac:dyDescent="0.35"/>
    <row r="117" s="97" customFormat="1" x14ac:dyDescent="0.35"/>
    <row r="118" s="97" customFormat="1" x14ac:dyDescent="0.35"/>
    <row r="119" s="97" customFormat="1" x14ac:dyDescent="0.35"/>
    <row r="120" s="97" customFormat="1" x14ac:dyDescent="0.35"/>
    <row r="121" s="97" customFormat="1" x14ac:dyDescent="0.35"/>
    <row r="122" s="97" customFormat="1" x14ac:dyDescent="0.35"/>
    <row r="123" s="97" customFormat="1" x14ac:dyDescent="0.35"/>
    <row r="124" s="97" customFormat="1" x14ac:dyDescent="0.35"/>
    <row r="125" s="97" customFormat="1" x14ac:dyDescent="0.35"/>
    <row r="126" s="97" customFormat="1" x14ac:dyDescent="0.35"/>
    <row r="127" s="97" customFormat="1" x14ac:dyDescent="0.35"/>
    <row r="128" s="97" customFormat="1" x14ac:dyDescent="0.35"/>
    <row r="129" s="97" customFormat="1" x14ac:dyDescent="0.35"/>
    <row r="130" s="97" customFormat="1" x14ac:dyDescent="0.35"/>
    <row r="131" s="97" customFormat="1" x14ac:dyDescent="0.35"/>
    <row r="132" s="97" customFormat="1" x14ac:dyDescent="0.35"/>
    <row r="133" s="97" customFormat="1" x14ac:dyDescent="0.35"/>
    <row r="134" s="97" customFormat="1" x14ac:dyDescent="0.35"/>
    <row r="135" s="97" customFormat="1" x14ac:dyDescent="0.35"/>
    <row r="136" s="97" customFormat="1" x14ac:dyDescent="0.35"/>
    <row r="137" s="97" customFormat="1" x14ac:dyDescent="0.35"/>
    <row r="138" s="97" customFormat="1" x14ac:dyDescent="0.35"/>
    <row r="139" s="97" customFormat="1" x14ac:dyDescent="0.35"/>
    <row r="140" s="97" customFormat="1" x14ac:dyDescent="0.35"/>
  </sheetData>
  <sheetProtection password="F102" sheet="1" objects="1" scenarios="1"/>
  <conditionalFormatting sqref="C5:C22">
    <cfRule type="containsErrors" dxfId="19" priority="10">
      <formula>ISERROR(C5)</formula>
    </cfRule>
  </conditionalFormatting>
  <conditionalFormatting sqref="C7:C22">
    <cfRule type="cellIs" dxfId="18" priority="7" operator="greaterThanOrEqual">
      <formula>0</formula>
    </cfRule>
  </conditionalFormatting>
  <conditionalFormatting sqref="C32:C34">
    <cfRule type="cellIs" dxfId="17" priority="1" operator="greaterThan">
      <formula>0</formula>
    </cfRule>
  </conditionalFormatting>
  <conditionalFormatting sqref="D25">
    <cfRule type="cellIs" dxfId="16" priority="4" operator="equal">
      <formula>0.05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'CUADRO DE MANDO'!$B$127:$B$129</xm:f>
          </x14:formula1>
          <xm:sqref>C21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3:H38"/>
  <sheetViews>
    <sheetView workbookViewId="0">
      <selection activeCell="I30" sqref="I30"/>
    </sheetView>
  </sheetViews>
  <sheetFormatPr baseColWidth="10" defaultColWidth="10.7265625" defaultRowHeight="13" x14ac:dyDescent="0.35"/>
  <cols>
    <col min="1" max="1" width="10.7265625" style="2"/>
    <col min="2" max="2" width="23.7265625" style="2" customWidth="1"/>
    <col min="3" max="3" width="12.7265625" style="2" customWidth="1"/>
    <col min="4" max="4" width="21.54296875" style="2" customWidth="1"/>
    <col min="5" max="5" width="28.7265625" style="2" customWidth="1"/>
    <col min="6" max="6" width="21.453125" style="2" customWidth="1"/>
    <col min="7" max="7" width="22.26953125" style="2" customWidth="1"/>
    <col min="8" max="8" width="29.1796875" style="2" customWidth="1"/>
    <col min="9" max="10" width="10.7265625" style="2"/>
    <col min="11" max="11" width="12.26953125" style="2" customWidth="1"/>
    <col min="12" max="16384" width="10.7265625" style="2"/>
  </cols>
  <sheetData>
    <row r="3" spans="2:8" x14ac:dyDescent="0.35">
      <c r="B3" s="8" t="s">
        <v>197</v>
      </c>
    </row>
    <row r="5" spans="2:8" x14ac:dyDescent="0.35">
      <c r="B5" s="292" t="s">
        <v>198</v>
      </c>
      <c r="C5" s="293"/>
      <c r="D5" s="293"/>
      <c r="E5" s="293"/>
      <c r="F5" s="293"/>
      <c r="G5" s="293"/>
      <c r="H5" s="294"/>
    </row>
    <row r="6" spans="2:8" ht="8.65" customHeight="1" x14ac:dyDescent="0.35">
      <c r="B6" s="295"/>
      <c r="C6" s="267"/>
      <c r="D6" s="267"/>
      <c r="E6" s="267"/>
      <c r="F6" s="267"/>
      <c r="G6" s="267"/>
      <c r="H6" s="296"/>
    </row>
    <row r="7" spans="2:8" x14ac:dyDescent="0.35">
      <c r="B7" s="297" t="s">
        <v>274</v>
      </c>
      <c r="C7" s="267"/>
      <c r="D7" s="267"/>
      <c r="E7" s="267"/>
      <c r="F7" s="267"/>
      <c r="G7" s="267"/>
      <c r="H7" s="296"/>
    </row>
    <row r="8" spans="2:8" x14ac:dyDescent="0.35">
      <c r="B8" s="297" t="s">
        <v>275</v>
      </c>
      <c r="C8" s="267"/>
      <c r="D8" s="267"/>
      <c r="E8" s="267"/>
      <c r="F8" s="267"/>
      <c r="G8" s="267"/>
      <c r="H8" s="296"/>
    </row>
    <row r="9" spans="2:8" x14ac:dyDescent="0.35">
      <c r="B9" s="297" t="s">
        <v>271</v>
      </c>
      <c r="C9" s="267"/>
      <c r="D9" s="267"/>
      <c r="E9" s="267"/>
      <c r="F9" s="267"/>
      <c r="G9" s="267"/>
      <c r="H9" s="296"/>
    </row>
    <row r="10" spans="2:8" x14ac:dyDescent="0.35">
      <c r="B10" s="297" t="s">
        <v>272</v>
      </c>
      <c r="C10" s="267"/>
      <c r="D10" s="267"/>
      <c r="E10" s="267"/>
      <c r="F10" s="267"/>
      <c r="G10" s="267"/>
      <c r="H10" s="296"/>
    </row>
    <row r="11" spans="2:8" x14ac:dyDescent="0.35">
      <c r="B11" s="295"/>
      <c r="C11" s="267"/>
      <c r="D11" s="267"/>
      <c r="E11" s="267"/>
      <c r="F11" s="267"/>
      <c r="G11" s="267"/>
      <c r="H11" s="296"/>
    </row>
    <row r="12" spans="2:8" x14ac:dyDescent="0.35">
      <c r="B12" s="295" t="s">
        <v>199</v>
      </c>
      <c r="C12" s="267"/>
      <c r="D12" s="267"/>
      <c r="E12" s="267"/>
      <c r="F12" s="267"/>
      <c r="G12" s="267"/>
      <c r="H12" s="296"/>
    </row>
    <row r="13" spans="2:8" ht="6.65" customHeight="1" x14ac:dyDescent="0.35">
      <c r="B13" s="295"/>
      <c r="C13" s="267"/>
      <c r="D13" s="267"/>
      <c r="E13" s="267"/>
      <c r="F13" s="267"/>
      <c r="G13" s="267"/>
      <c r="H13" s="296"/>
    </row>
    <row r="14" spans="2:8" x14ac:dyDescent="0.35">
      <c r="B14" s="297" t="s">
        <v>273</v>
      </c>
      <c r="C14" s="267"/>
      <c r="D14" s="267"/>
      <c r="E14" s="267"/>
      <c r="F14" s="267"/>
      <c r="G14" s="267"/>
      <c r="H14" s="296"/>
    </row>
    <row r="15" spans="2:8" x14ac:dyDescent="0.35">
      <c r="B15" s="297" t="s">
        <v>276</v>
      </c>
      <c r="C15" s="267"/>
      <c r="D15" s="267"/>
      <c r="E15" s="267"/>
      <c r="F15" s="267"/>
      <c r="G15" s="267"/>
      <c r="H15" s="296"/>
    </row>
    <row r="16" spans="2:8" x14ac:dyDescent="0.35">
      <c r="B16" s="297" t="s">
        <v>277</v>
      </c>
      <c r="C16" s="267"/>
      <c r="D16" s="267"/>
      <c r="E16" s="267"/>
      <c r="F16" s="267"/>
      <c r="G16" s="267"/>
      <c r="H16" s="296"/>
    </row>
    <row r="17" spans="2:8" x14ac:dyDescent="0.35">
      <c r="B17" s="298"/>
      <c r="C17" s="299"/>
      <c r="D17" s="299"/>
      <c r="E17" s="299"/>
      <c r="F17" s="299"/>
      <c r="G17" s="299"/>
      <c r="H17" s="300"/>
    </row>
    <row r="20" spans="2:8" x14ac:dyDescent="0.35">
      <c r="B20" s="2" t="s">
        <v>299</v>
      </c>
    </row>
    <row r="22" spans="2:8" x14ac:dyDescent="0.35">
      <c r="B22" s="2" t="s">
        <v>263</v>
      </c>
    </row>
    <row r="23" spans="2:8" ht="13.5" thickBot="1" x14ac:dyDescent="0.4"/>
    <row r="24" spans="2:8" ht="24.5" thickBot="1" x14ac:dyDescent="0.4">
      <c r="B24" s="17" t="s">
        <v>236</v>
      </c>
      <c r="C24" s="18" t="s">
        <v>32</v>
      </c>
      <c r="D24" s="288" t="s">
        <v>264</v>
      </c>
      <c r="E24" s="18" t="s">
        <v>265</v>
      </c>
      <c r="F24" s="289" t="s">
        <v>266</v>
      </c>
      <c r="G24" s="272" t="s">
        <v>269</v>
      </c>
      <c r="H24" s="269"/>
    </row>
    <row r="25" spans="2:8" s="9" customFormat="1" ht="12.5" thickBot="1" x14ac:dyDescent="0.4">
      <c r="B25" s="156">
        <f>'CÁLCULO CIREF'!$E$67</f>
        <v>0</v>
      </c>
      <c r="C25" s="444" t="b">
        <f>'CÁLCULO CIREF'!C98</f>
        <v>0</v>
      </c>
      <c r="D25" s="315" t="e">
        <f>IF('CÁLCULO CIREF'!D123=0,'CÁLCULO CIREF'!C123,'CÁLCULO CIREF'!D123)</f>
        <v>#N/A</v>
      </c>
      <c r="E25" s="266"/>
      <c r="F25" s="316" t="e">
        <f>D25+E25</f>
        <v>#N/A</v>
      </c>
      <c r="G25" s="321" t="e">
        <f>F25*C25</f>
        <v>#N/A</v>
      </c>
      <c r="H25" s="270"/>
    </row>
    <row r="28" spans="2:8" x14ac:dyDescent="0.35">
      <c r="B28" s="2" t="s">
        <v>300</v>
      </c>
    </row>
    <row r="30" spans="2:8" x14ac:dyDescent="0.35">
      <c r="B30" s="2" t="s">
        <v>306</v>
      </c>
    </row>
    <row r="31" spans="2:8" ht="13.5" thickBot="1" x14ac:dyDescent="0.4"/>
    <row r="32" spans="2:8" ht="36" customHeight="1" thickBot="1" x14ac:dyDescent="0.4">
      <c r="B32" s="15" t="s">
        <v>236</v>
      </c>
      <c r="C32" s="16" t="s">
        <v>32</v>
      </c>
      <c r="D32" s="290" t="s">
        <v>267</v>
      </c>
      <c r="E32" s="16" t="s">
        <v>265</v>
      </c>
      <c r="F32" s="302" t="s">
        <v>268</v>
      </c>
      <c r="G32" s="272" t="s">
        <v>270</v>
      </c>
      <c r="H32" s="271"/>
    </row>
    <row r="33" spans="1:8" ht="13.5" thickBot="1" x14ac:dyDescent="0.4">
      <c r="A33" s="12"/>
      <c r="B33" s="13">
        <f>'CÁLCULO TSI'!D34</f>
        <v>0</v>
      </c>
      <c r="C33" s="158" t="e">
        <f>'CÁLCULO TSI'!E34</f>
        <v>#N/A</v>
      </c>
      <c r="D33" s="443" t="e">
        <f>IF('CÁLCULO TSI'!G34&gt;0,'CÁLCULO TSI'!G34,'CÁLCULO TSI'!F34)</f>
        <v>#N/A</v>
      </c>
      <c r="E33" s="301"/>
      <c r="F33" s="159" t="e">
        <f>D33+E33</f>
        <v>#N/A</v>
      </c>
      <c r="G33" s="157" t="e">
        <f>F33*C33</f>
        <v>#N/A</v>
      </c>
      <c r="H33" s="270"/>
    </row>
    <row r="36" spans="1:8" x14ac:dyDescent="0.35">
      <c r="B36" s="2" t="s">
        <v>200</v>
      </c>
      <c r="E36" s="421"/>
      <c r="F36" s="97"/>
    </row>
    <row r="37" spans="1:8" ht="7.5" customHeight="1" x14ac:dyDescent="0.35">
      <c r="F37" s="97"/>
    </row>
    <row r="38" spans="1:8" x14ac:dyDescent="0.35">
      <c r="B38" s="2" t="s">
        <v>201</v>
      </c>
      <c r="D38" s="278"/>
    </row>
  </sheetData>
  <sheetProtection password="F102" sheet="1" objects="1" scenarios="1"/>
  <conditionalFormatting sqref="B25">
    <cfRule type="cellIs" dxfId="15" priority="19" operator="equal">
      <formula>0</formula>
    </cfRule>
  </conditionalFormatting>
  <conditionalFormatting sqref="B33">
    <cfRule type="cellIs" dxfId="14" priority="20" operator="equal">
      <formula>0</formula>
    </cfRule>
  </conditionalFormatting>
  <conditionalFormatting sqref="C25">
    <cfRule type="containsText" dxfId="13" priority="1" operator="containsText" text="FALSO">
      <formula>NOT(ISERROR(SEARCH("FALSO",C25)))</formula>
    </cfRule>
  </conditionalFormatting>
  <conditionalFormatting sqref="C33">
    <cfRule type="containsErrors" dxfId="12" priority="18">
      <formula>ISERROR(C33)</formula>
    </cfRule>
    <cfRule type="containsText" dxfId="11" priority="25" operator="containsText" text="FALSO">
      <formula>NOT(ISERROR(SEARCH("FALSO",C33)))</formula>
    </cfRule>
  </conditionalFormatting>
  <conditionalFormatting sqref="D25">
    <cfRule type="cellIs" dxfId="10" priority="5" operator="greaterThan">
      <formula>0</formula>
    </cfRule>
  </conditionalFormatting>
  <conditionalFormatting sqref="D33">
    <cfRule type="cellIs" dxfId="9" priority="6" operator="greaterThan">
      <formula>0</formula>
    </cfRule>
  </conditionalFormatting>
  <conditionalFormatting sqref="E33:F33">
    <cfRule type="containsErrors" dxfId="8" priority="17">
      <formula>ISERROR(E33)</formula>
    </cfRule>
  </conditionalFormatting>
  <conditionalFormatting sqref="F25">
    <cfRule type="cellIs" dxfId="7" priority="14" operator="greaterThan">
      <formula>0</formula>
    </cfRule>
    <cfRule type="containsErrors" dxfId="6" priority="28">
      <formula>ISERROR(F25)</formula>
    </cfRule>
  </conditionalFormatting>
  <conditionalFormatting sqref="G25">
    <cfRule type="cellIs" dxfId="5" priority="13" operator="greaterThan">
      <formula>0</formula>
    </cfRule>
  </conditionalFormatting>
  <conditionalFormatting sqref="G33">
    <cfRule type="containsErrors" dxfId="4" priority="16">
      <formula>ISERROR(G33)</formula>
    </cfRule>
  </conditionalFormatting>
  <conditionalFormatting sqref="G25:H25">
    <cfRule type="containsErrors" dxfId="3" priority="27">
      <formula>ISERROR(G25)</formula>
    </cfRule>
  </conditionalFormatting>
  <conditionalFormatting sqref="H33">
    <cfRule type="cellIs" dxfId="2" priority="23"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2:J129"/>
  <sheetViews>
    <sheetView topLeftCell="A14" workbookViewId="0">
      <selection activeCell="A14" sqref="A1:XFD1048576"/>
    </sheetView>
  </sheetViews>
  <sheetFormatPr baseColWidth="10" defaultColWidth="36.453125" defaultRowHeight="13" x14ac:dyDescent="0.35"/>
  <cols>
    <col min="1" max="1" width="4.7265625" style="423" customWidth="1"/>
    <col min="2" max="2" width="9.26953125" style="423" customWidth="1"/>
    <col min="3" max="3" width="45.26953125" style="423" customWidth="1"/>
    <col min="4" max="4" width="29.7265625" style="423" customWidth="1"/>
    <col min="5" max="5" width="40.26953125" style="423" customWidth="1"/>
    <col min="6" max="6" width="16.26953125" style="423" customWidth="1"/>
    <col min="7" max="7" width="36.453125" style="423"/>
    <col min="8" max="8" width="4.26953125" style="423" customWidth="1"/>
    <col min="9" max="9" width="12.26953125" style="423" customWidth="1"/>
    <col min="10" max="10" width="11.7265625" style="423" customWidth="1"/>
    <col min="11" max="16384" width="36.453125" style="423"/>
  </cols>
  <sheetData>
    <row r="2" spans="3:6" x14ac:dyDescent="0.35">
      <c r="C2" s="422" t="s">
        <v>9</v>
      </c>
    </row>
    <row r="3" spans="3:6" x14ac:dyDescent="0.35">
      <c r="C3" s="422"/>
    </row>
    <row r="4" spans="3:6" ht="24" hidden="1" x14ac:dyDescent="0.35">
      <c r="C4" s="424" t="s">
        <v>101</v>
      </c>
      <c r="D4" s="425" t="s">
        <v>102</v>
      </c>
      <c r="E4" s="425" t="s">
        <v>103</v>
      </c>
      <c r="F4" s="425" t="str">
        <f>SPfundacional[[#Headers],[SPfundacional]]</f>
        <v>SPfundacional</v>
      </c>
    </row>
    <row r="5" spans="3:6" ht="24" hidden="1" customHeight="1" x14ac:dyDescent="0.35">
      <c r="C5" s="426" t="s">
        <v>4</v>
      </c>
      <c r="D5" s="427" t="s">
        <v>5</v>
      </c>
      <c r="E5" s="427" t="s">
        <v>6</v>
      </c>
      <c r="F5" s="427" t="s">
        <v>7</v>
      </c>
    </row>
    <row r="6" spans="3:6" ht="24" hidden="1" x14ac:dyDescent="0.35">
      <c r="C6" s="427" t="s">
        <v>2</v>
      </c>
      <c r="D6" s="427" t="s">
        <v>61</v>
      </c>
      <c r="E6" s="427" t="s">
        <v>64</v>
      </c>
      <c r="F6" s="427" t="s">
        <v>67</v>
      </c>
    </row>
    <row r="7" spans="3:6" ht="24" hidden="1" x14ac:dyDescent="0.35">
      <c r="C7" s="426" t="s">
        <v>73</v>
      </c>
      <c r="D7" s="427" t="s">
        <v>62</v>
      </c>
      <c r="E7" s="427" t="s">
        <v>65</v>
      </c>
      <c r="F7" s="427"/>
    </row>
    <row r="8" spans="3:6" ht="24" hidden="1" x14ac:dyDescent="0.35">
      <c r="C8" s="426" t="s">
        <v>3</v>
      </c>
      <c r="D8" s="426" t="s">
        <v>60</v>
      </c>
      <c r="E8" s="427" t="s">
        <v>68</v>
      </c>
      <c r="F8" s="427"/>
    </row>
    <row r="9" spans="3:6" hidden="1" x14ac:dyDescent="0.35">
      <c r="C9" s="427" t="s">
        <v>59</v>
      </c>
      <c r="D9" s="427" t="s">
        <v>63</v>
      </c>
      <c r="E9" s="427" t="s">
        <v>66</v>
      </c>
      <c r="F9" s="427"/>
    </row>
    <row r="10" spans="3:6" ht="36" hidden="1" customHeight="1" x14ac:dyDescent="0.35">
      <c r="C10" s="427" t="s">
        <v>60</v>
      </c>
      <c r="D10" s="427"/>
      <c r="E10" s="427"/>
      <c r="F10" s="427"/>
    </row>
    <row r="11" spans="3:6" x14ac:dyDescent="0.35">
      <c r="C11" s="426"/>
      <c r="D11" s="427"/>
      <c r="E11" s="427"/>
      <c r="F11" s="427"/>
    </row>
    <row r="13" spans="3:6" x14ac:dyDescent="0.35">
      <c r="C13" s="422" t="s">
        <v>10</v>
      </c>
    </row>
    <row r="15" spans="3:6" x14ac:dyDescent="0.35">
      <c r="C15" s="447" t="s">
        <v>1</v>
      </c>
      <c r="D15" s="447" t="s">
        <v>11</v>
      </c>
    </row>
    <row r="16" spans="3:6" x14ac:dyDescent="0.35">
      <c r="C16" s="427" t="s">
        <v>68</v>
      </c>
      <c r="D16" s="427" t="s">
        <v>126</v>
      </c>
    </row>
    <row r="17" spans="3:4" x14ac:dyDescent="0.35">
      <c r="C17" s="427" t="s">
        <v>59</v>
      </c>
      <c r="D17" s="427" t="s">
        <v>284</v>
      </c>
    </row>
    <row r="18" spans="3:4" ht="24" x14ac:dyDescent="0.35">
      <c r="C18" s="427" t="s">
        <v>65</v>
      </c>
      <c r="D18" s="427" t="s">
        <v>284</v>
      </c>
    </row>
    <row r="19" spans="3:4" x14ac:dyDescent="0.35">
      <c r="C19" s="427" t="s">
        <v>66</v>
      </c>
      <c r="D19" s="427" t="s">
        <v>284</v>
      </c>
    </row>
    <row r="20" spans="3:4" x14ac:dyDescent="0.35">
      <c r="C20" s="427" t="s">
        <v>69</v>
      </c>
      <c r="D20" s="427" t="s">
        <v>14</v>
      </c>
    </row>
    <row r="21" spans="3:4" x14ac:dyDescent="0.35">
      <c r="C21" s="427" t="s">
        <v>2</v>
      </c>
      <c r="D21" s="427" t="s">
        <v>14</v>
      </c>
    </row>
    <row r="22" spans="3:4" x14ac:dyDescent="0.35">
      <c r="C22" s="427" t="s">
        <v>64</v>
      </c>
      <c r="D22" s="427" t="s">
        <v>14</v>
      </c>
    </row>
    <row r="23" spans="3:4" x14ac:dyDescent="0.35">
      <c r="C23" s="427" t="s">
        <v>3</v>
      </c>
      <c r="D23" s="427" t="s">
        <v>14</v>
      </c>
    </row>
    <row r="24" spans="3:4" x14ac:dyDescent="0.35">
      <c r="C24" s="427" t="s">
        <v>67</v>
      </c>
      <c r="D24" s="427" t="s">
        <v>14</v>
      </c>
    </row>
    <row r="25" spans="3:4" ht="24" x14ac:dyDescent="0.35">
      <c r="C25" s="427" t="s">
        <v>60</v>
      </c>
      <c r="D25" s="427" t="s">
        <v>13</v>
      </c>
    </row>
    <row r="26" spans="3:4" x14ac:dyDescent="0.35">
      <c r="C26" s="427" t="s">
        <v>61</v>
      </c>
      <c r="D26" s="427" t="s">
        <v>13</v>
      </c>
    </row>
    <row r="27" spans="3:4" x14ac:dyDescent="0.35">
      <c r="C27" s="427" t="s">
        <v>62</v>
      </c>
      <c r="D27" s="427" t="s">
        <v>13</v>
      </c>
    </row>
    <row r="28" spans="3:4" ht="24" x14ac:dyDescent="0.35">
      <c r="C28" s="427" t="s">
        <v>60</v>
      </c>
      <c r="D28" s="427" t="s">
        <v>13</v>
      </c>
    </row>
    <row r="29" spans="3:4" x14ac:dyDescent="0.35">
      <c r="C29" s="427" t="s">
        <v>63</v>
      </c>
      <c r="D29" s="427" t="s">
        <v>13</v>
      </c>
    </row>
    <row r="30" spans="3:4" x14ac:dyDescent="0.35">
      <c r="C30" s="427"/>
      <c r="D30" s="427"/>
    </row>
    <row r="31" spans="3:4" x14ac:dyDescent="0.35">
      <c r="C31" s="427"/>
      <c r="D31" s="427"/>
    </row>
    <row r="32" spans="3:4" x14ac:dyDescent="0.35">
      <c r="C32" s="524" t="s">
        <v>115</v>
      </c>
      <c r="D32" s="427" t="s">
        <v>116</v>
      </c>
    </row>
    <row r="33" spans="3:5" x14ac:dyDescent="0.35">
      <c r="C33" s="524"/>
      <c r="D33" s="427" t="s">
        <v>117</v>
      </c>
    </row>
    <row r="36" spans="3:5" x14ac:dyDescent="0.35">
      <c r="C36" s="427"/>
      <c r="D36" s="447" t="s">
        <v>28</v>
      </c>
      <c r="E36" s="447" t="s">
        <v>29</v>
      </c>
    </row>
    <row r="37" spans="3:5" x14ac:dyDescent="0.35">
      <c r="C37" s="427" t="s">
        <v>284</v>
      </c>
      <c r="D37" s="428">
        <v>5.0000000000000001E-3</v>
      </c>
      <c r="E37" s="428">
        <v>7.0000000000000001E-3</v>
      </c>
    </row>
    <row r="38" spans="3:5" x14ac:dyDescent="0.3">
      <c r="C38" s="429" t="s">
        <v>23</v>
      </c>
      <c r="D38" s="428">
        <v>0.03</v>
      </c>
      <c r="E38" s="428">
        <v>0.05</v>
      </c>
    </row>
    <row r="39" spans="3:5" x14ac:dyDescent="0.3">
      <c r="C39" s="429" t="s">
        <v>24</v>
      </c>
      <c r="D39" s="428">
        <v>0.03</v>
      </c>
      <c r="E39" s="428">
        <v>0.05</v>
      </c>
    </row>
    <row r="40" spans="3:5" x14ac:dyDescent="0.3">
      <c r="C40" s="429" t="s">
        <v>25</v>
      </c>
      <c r="D40" s="428">
        <v>0.01</v>
      </c>
      <c r="E40" s="428">
        <v>1.4999999999999999E-2</v>
      </c>
    </row>
    <row r="41" spans="3:5" x14ac:dyDescent="0.3">
      <c r="C41" s="429" t="s">
        <v>477</v>
      </c>
      <c r="D41" s="428">
        <v>0.03</v>
      </c>
      <c r="E41" s="428">
        <v>0.05</v>
      </c>
    </row>
    <row r="42" spans="3:5" x14ac:dyDescent="0.3">
      <c r="C42" s="429"/>
      <c r="D42" s="428"/>
      <c r="E42" s="428"/>
    </row>
    <row r="43" spans="3:5" x14ac:dyDescent="0.3">
      <c r="C43" s="429" t="s">
        <v>378</v>
      </c>
      <c r="D43" s="430"/>
      <c r="E43" s="428"/>
    </row>
    <row r="44" spans="3:5" x14ac:dyDescent="0.3">
      <c r="C44" s="429"/>
      <c r="D44" s="431" t="s">
        <v>116</v>
      </c>
      <c r="E44" s="428"/>
    </row>
    <row r="45" spans="3:5" x14ac:dyDescent="0.3">
      <c r="C45" s="429"/>
      <c r="D45" s="431" t="s">
        <v>117</v>
      </c>
      <c r="E45" s="428"/>
    </row>
    <row r="46" spans="3:5" x14ac:dyDescent="0.3">
      <c r="C46" s="429"/>
      <c r="D46" s="447"/>
      <c r="E46" s="447"/>
    </row>
    <row r="47" spans="3:5" x14ac:dyDescent="0.3">
      <c r="C47" s="429"/>
      <c r="D47" s="430"/>
      <c r="E47" s="428"/>
    </row>
    <row r="48" spans="3:5" x14ac:dyDescent="0.3">
      <c r="C48" s="429" t="s">
        <v>285</v>
      </c>
      <c r="D48" s="431" t="s">
        <v>116</v>
      </c>
      <c r="E48" s="428"/>
    </row>
    <row r="49" spans="3:10" x14ac:dyDescent="0.35">
      <c r="D49" s="431" t="s">
        <v>117</v>
      </c>
    </row>
    <row r="50" spans="3:10" x14ac:dyDescent="0.35">
      <c r="D50" s="428"/>
    </row>
    <row r="51" spans="3:10" x14ac:dyDescent="0.35">
      <c r="D51" s="428"/>
    </row>
    <row r="52" spans="3:10" x14ac:dyDescent="0.35">
      <c r="C52" s="430"/>
      <c r="D52" s="428"/>
    </row>
    <row r="53" spans="3:10" ht="26" x14ac:dyDescent="0.35">
      <c r="C53" s="430" t="s">
        <v>345</v>
      </c>
      <c r="D53" s="428"/>
    </row>
    <row r="54" spans="3:10" x14ac:dyDescent="0.35">
      <c r="C54" s="430" t="s">
        <v>344</v>
      </c>
      <c r="D54" s="428"/>
    </row>
    <row r="55" spans="3:10" x14ac:dyDescent="0.35">
      <c r="D55" s="428"/>
    </row>
    <row r="56" spans="3:10" x14ac:dyDescent="0.35">
      <c r="D56" s="428"/>
    </row>
    <row r="58" spans="3:10" x14ac:dyDescent="0.35">
      <c r="C58" s="432" t="s">
        <v>35</v>
      </c>
    </row>
    <row r="60" spans="3:10" ht="24.65" customHeight="1" x14ac:dyDescent="0.35">
      <c r="C60" s="425" t="s">
        <v>36</v>
      </c>
      <c r="D60" s="526" t="s">
        <v>37</v>
      </c>
      <c r="E60" s="526"/>
      <c r="F60" s="447" t="s">
        <v>49</v>
      </c>
      <c r="G60" s="425" t="s">
        <v>50</v>
      </c>
    </row>
    <row r="61" spans="3:10" ht="24.65" customHeight="1" x14ac:dyDescent="0.35">
      <c r="C61" s="425"/>
      <c r="D61" s="447"/>
      <c r="E61" s="447"/>
      <c r="F61" s="447"/>
      <c r="G61" s="425"/>
    </row>
    <row r="62" spans="3:10" x14ac:dyDescent="0.35">
      <c r="C62" s="427" t="s">
        <v>39</v>
      </c>
      <c r="D62" s="433" t="s">
        <v>43</v>
      </c>
      <c r="E62" s="434" t="s">
        <v>46</v>
      </c>
      <c r="F62" s="427">
        <v>3</v>
      </c>
      <c r="G62" s="427">
        <v>1</v>
      </c>
      <c r="I62" s="433" t="s">
        <v>43</v>
      </c>
      <c r="J62" s="423">
        <v>1</v>
      </c>
    </row>
    <row r="63" spans="3:10" ht="24" x14ac:dyDescent="0.35">
      <c r="C63" s="427" t="s">
        <v>40</v>
      </c>
      <c r="D63" s="433" t="s">
        <v>44</v>
      </c>
      <c r="E63" s="434" t="s">
        <v>47</v>
      </c>
      <c r="F63" s="427">
        <v>2</v>
      </c>
      <c r="G63" s="427">
        <v>2</v>
      </c>
      <c r="I63" s="433" t="s">
        <v>91</v>
      </c>
      <c r="J63" s="423">
        <v>2</v>
      </c>
    </row>
    <row r="64" spans="3:10" ht="24" x14ac:dyDescent="0.35">
      <c r="C64" s="427" t="s">
        <v>41</v>
      </c>
      <c r="D64" s="433" t="s">
        <v>45</v>
      </c>
      <c r="E64" s="434" t="s">
        <v>48</v>
      </c>
      <c r="F64" s="427">
        <v>1</v>
      </c>
      <c r="G64" s="427">
        <v>3</v>
      </c>
      <c r="I64" s="433" t="s">
        <v>45</v>
      </c>
      <c r="J64" s="423">
        <v>3</v>
      </c>
    </row>
    <row r="65" spans="3:7" ht="24" x14ac:dyDescent="0.35">
      <c r="C65" s="427" t="s">
        <v>42</v>
      </c>
      <c r="D65" s="427"/>
      <c r="E65" s="427"/>
      <c r="F65" s="427"/>
      <c r="G65" s="427"/>
    </row>
    <row r="68" spans="3:7" x14ac:dyDescent="0.35">
      <c r="C68" s="447" t="s">
        <v>52</v>
      </c>
      <c r="D68" s="447" t="s">
        <v>53</v>
      </c>
      <c r="E68" s="435"/>
      <c r="F68" s="435"/>
    </row>
    <row r="69" spans="3:7" x14ac:dyDescent="0.35">
      <c r="C69" s="445">
        <v>12</v>
      </c>
      <c r="D69" s="436">
        <v>0.6</v>
      </c>
    </row>
    <row r="70" spans="3:7" x14ac:dyDescent="0.35">
      <c r="C70" s="445">
        <v>11</v>
      </c>
      <c r="D70" s="436">
        <v>0.65</v>
      </c>
    </row>
    <row r="71" spans="3:7" x14ac:dyDescent="0.35">
      <c r="C71" s="445">
        <v>10</v>
      </c>
      <c r="D71" s="436">
        <v>0.65</v>
      </c>
    </row>
    <row r="72" spans="3:7" x14ac:dyDescent="0.35">
      <c r="C72" s="445">
        <v>9</v>
      </c>
      <c r="D72" s="436">
        <v>0.7</v>
      </c>
    </row>
    <row r="73" spans="3:7" x14ac:dyDescent="0.35">
      <c r="C73" s="445">
        <v>8</v>
      </c>
      <c r="D73" s="436">
        <v>0.7</v>
      </c>
    </row>
    <row r="74" spans="3:7" x14ac:dyDescent="0.35">
      <c r="C74" s="445">
        <v>7</v>
      </c>
      <c r="D74" s="436">
        <v>0.75</v>
      </c>
    </row>
    <row r="75" spans="3:7" x14ac:dyDescent="0.35">
      <c r="C75" s="445">
        <v>6</v>
      </c>
      <c r="D75" s="436">
        <v>0.75</v>
      </c>
    </row>
    <row r="76" spans="3:7" x14ac:dyDescent="0.35">
      <c r="C76" s="445">
        <v>5</v>
      </c>
      <c r="D76" s="436">
        <v>0.8</v>
      </c>
    </row>
    <row r="77" spans="3:7" x14ac:dyDescent="0.35">
      <c r="C77" s="445">
        <v>4</v>
      </c>
      <c r="D77" s="436">
        <v>0.85</v>
      </c>
    </row>
    <row r="80" spans="3:7" x14ac:dyDescent="0.35">
      <c r="C80" s="432" t="s">
        <v>81</v>
      </c>
    </row>
    <row r="82" spans="3:5" x14ac:dyDescent="0.35">
      <c r="C82" s="525" t="s">
        <v>82</v>
      </c>
      <c r="D82" s="525"/>
      <c r="E82" s="525"/>
    </row>
    <row r="83" spans="3:5" x14ac:dyDescent="0.35">
      <c r="C83" s="446" t="s">
        <v>83</v>
      </c>
      <c r="D83" s="446" t="s">
        <v>37</v>
      </c>
      <c r="E83" s="446" t="s">
        <v>38</v>
      </c>
    </row>
    <row r="84" spans="3:5" x14ac:dyDescent="0.35">
      <c r="C84" s="434" t="s">
        <v>84</v>
      </c>
      <c r="D84" s="434"/>
      <c r="E84" s="446"/>
    </row>
    <row r="85" spans="3:5" x14ac:dyDescent="0.35">
      <c r="C85" s="434" t="s">
        <v>85</v>
      </c>
      <c r="D85" s="434" t="s">
        <v>43</v>
      </c>
      <c r="E85" s="445">
        <v>1</v>
      </c>
    </row>
    <row r="86" spans="3:5" x14ac:dyDescent="0.35">
      <c r="C86" s="434" t="s">
        <v>86</v>
      </c>
      <c r="D86" s="434" t="s">
        <v>91</v>
      </c>
      <c r="E86" s="445">
        <v>2</v>
      </c>
    </row>
    <row r="87" spans="3:5" x14ac:dyDescent="0.35">
      <c r="C87" s="434" t="s">
        <v>87</v>
      </c>
      <c r="D87" s="434" t="s">
        <v>45</v>
      </c>
      <c r="E87" s="445">
        <v>3</v>
      </c>
    </row>
    <row r="88" spans="3:5" x14ac:dyDescent="0.35">
      <c r="C88" s="434" t="s">
        <v>88</v>
      </c>
      <c r="D88" s="434"/>
      <c r="E88" s="446"/>
    </row>
    <row r="89" spans="3:5" x14ac:dyDescent="0.35">
      <c r="C89" s="434" t="s">
        <v>89</v>
      </c>
      <c r="D89" s="434"/>
      <c r="E89" s="446"/>
    </row>
    <row r="92" spans="3:5" x14ac:dyDescent="0.35">
      <c r="C92" s="525" t="s">
        <v>92</v>
      </c>
      <c r="D92" s="525"/>
    </row>
    <row r="93" spans="3:5" x14ac:dyDescent="0.35">
      <c r="C93" s="437">
        <v>1</v>
      </c>
      <c r="D93" s="427" t="s">
        <v>43</v>
      </c>
    </row>
    <row r="94" spans="3:5" x14ac:dyDescent="0.35">
      <c r="C94" s="437">
        <v>2</v>
      </c>
      <c r="D94" s="427" t="s">
        <v>91</v>
      </c>
    </row>
    <row r="95" spans="3:5" x14ac:dyDescent="0.35">
      <c r="C95" s="437">
        <v>3</v>
      </c>
      <c r="D95" s="427" t="s">
        <v>45</v>
      </c>
    </row>
    <row r="98" spans="3:5" x14ac:dyDescent="0.35">
      <c r="C98" s="525" t="s">
        <v>93</v>
      </c>
      <c r="D98" s="525"/>
      <c r="E98" s="525"/>
    </row>
    <row r="99" spans="3:5" x14ac:dyDescent="0.35">
      <c r="C99" s="446" t="s">
        <v>83</v>
      </c>
      <c r="D99" s="446" t="s">
        <v>37</v>
      </c>
      <c r="E99" s="446" t="s">
        <v>38</v>
      </c>
    </row>
    <row r="100" spans="3:5" x14ac:dyDescent="0.35">
      <c r="C100" s="434" t="s">
        <v>108</v>
      </c>
    </row>
    <row r="101" spans="3:5" x14ac:dyDescent="0.35">
      <c r="C101" s="434" t="s">
        <v>105</v>
      </c>
      <c r="D101" s="434" t="s">
        <v>43</v>
      </c>
      <c r="E101" s="445">
        <v>1</v>
      </c>
    </row>
    <row r="102" spans="3:5" x14ac:dyDescent="0.35">
      <c r="C102" s="434" t="s">
        <v>104</v>
      </c>
      <c r="D102" s="434" t="s">
        <v>91</v>
      </c>
      <c r="E102" s="445">
        <v>2</v>
      </c>
    </row>
    <row r="103" spans="3:5" x14ac:dyDescent="0.35">
      <c r="C103" s="434" t="s">
        <v>106</v>
      </c>
      <c r="D103" s="434" t="s">
        <v>45</v>
      </c>
      <c r="E103" s="445">
        <v>3</v>
      </c>
    </row>
    <row r="104" spans="3:5" x14ac:dyDescent="0.35">
      <c r="C104" s="434" t="s">
        <v>107</v>
      </c>
    </row>
    <row r="106" spans="3:5" x14ac:dyDescent="0.35">
      <c r="C106" s="525" t="s">
        <v>94</v>
      </c>
      <c r="D106" s="525"/>
    </row>
    <row r="107" spans="3:5" x14ac:dyDescent="0.35">
      <c r="C107" s="437">
        <v>1</v>
      </c>
      <c r="D107" s="427" t="s">
        <v>43</v>
      </c>
    </row>
    <row r="108" spans="3:5" x14ac:dyDescent="0.35">
      <c r="C108" s="437">
        <v>2</v>
      </c>
      <c r="D108" s="427" t="s">
        <v>91</v>
      </c>
    </row>
    <row r="109" spans="3:5" x14ac:dyDescent="0.35">
      <c r="C109" s="437">
        <v>3</v>
      </c>
      <c r="D109" s="427" t="s">
        <v>45</v>
      </c>
    </row>
    <row r="112" spans="3:5" ht="18" customHeight="1" x14ac:dyDescent="0.35">
      <c r="C112" s="524" t="s">
        <v>96</v>
      </c>
      <c r="D112" s="524"/>
      <c r="E112" s="524"/>
    </row>
    <row r="113" spans="2:6" x14ac:dyDescent="0.35">
      <c r="C113" s="445" t="s">
        <v>82</v>
      </c>
      <c r="D113" s="445" t="s">
        <v>93</v>
      </c>
      <c r="E113" s="445" t="s">
        <v>97</v>
      </c>
    </row>
    <row r="114" spans="2:6" x14ac:dyDescent="0.35">
      <c r="B114" s="438" t="str">
        <f t="shared" ref="B114:B122" si="0">C114&amp;D114</f>
        <v>AltoAlto</v>
      </c>
      <c r="C114" s="433" t="s">
        <v>45</v>
      </c>
      <c r="D114" s="433" t="s">
        <v>45</v>
      </c>
      <c r="E114" s="433" t="s">
        <v>45</v>
      </c>
      <c r="F114" s="427"/>
    </row>
    <row r="115" spans="2:6" x14ac:dyDescent="0.35">
      <c r="B115" s="438" t="str">
        <f t="shared" si="0"/>
        <v>AltoMedio</v>
      </c>
      <c r="C115" s="433" t="s">
        <v>45</v>
      </c>
      <c r="D115" s="433" t="s">
        <v>91</v>
      </c>
      <c r="E115" s="433" t="s">
        <v>45</v>
      </c>
      <c r="F115" s="427"/>
    </row>
    <row r="116" spans="2:6" x14ac:dyDescent="0.35">
      <c r="B116" s="438" t="str">
        <f t="shared" si="0"/>
        <v>AltoBajo</v>
      </c>
      <c r="C116" s="433" t="s">
        <v>45</v>
      </c>
      <c r="D116" s="433" t="s">
        <v>43</v>
      </c>
      <c r="E116" s="433" t="s">
        <v>91</v>
      </c>
      <c r="F116" s="427"/>
    </row>
    <row r="117" spans="2:6" x14ac:dyDescent="0.35">
      <c r="B117" s="438" t="str">
        <f t="shared" si="0"/>
        <v>MedioAlto</v>
      </c>
      <c r="C117" s="433" t="s">
        <v>91</v>
      </c>
      <c r="D117" s="433" t="s">
        <v>45</v>
      </c>
      <c r="E117" s="433" t="s">
        <v>45</v>
      </c>
      <c r="F117" s="427"/>
    </row>
    <row r="118" spans="2:6" x14ac:dyDescent="0.35">
      <c r="B118" s="438" t="str">
        <f t="shared" si="0"/>
        <v>MedioMedio</v>
      </c>
      <c r="C118" s="433" t="s">
        <v>91</v>
      </c>
      <c r="D118" s="433" t="s">
        <v>91</v>
      </c>
      <c r="E118" s="433" t="s">
        <v>91</v>
      </c>
      <c r="F118" s="427"/>
    </row>
    <row r="119" spans="2:6" x14ac:dyDescent="0.35">
      <c r="B119" s="438" t="str">
        <f t="shared" si="0"/>
        <v>MedioBajo</v>
      </c>
      <c r="C119" s="433" t="s">
        <v>91</v>
      </c>
      <c r="D119" s="433" t="s">
        <v>43</v>
      </c>
      <c r="E119" s="433" t="s">
        <v>43</v>
      </c>
      <c r="F119" s="427"/>
    </row>
    <row r="120" spans="2:6" x14ac:dyDescent="0.35">
      <c r="B120" s="438" t="str">
        <f t="shared" si="0"/>
        <v>BajoAlto</v>
      </c>
      <c r="C120" s="433" t="s">
        <v>43</v>
      </c>
      <c r="D120" s="433" t="s">
        <v>45</v>
      </c>
      <c r="E120" s="433" t="s">
        <v>91</v>
      </c>
      <c r="F120" s="427"/>
    </row>
    <row r="121" spans="2:6" x14ac:dyDescent="0.35">
      <c r="B121" s="438" t="str">
        <f t="shared" si="0"/>
        <v>BajoMedio</v>
      </c>
      <c r="C121" s="433" t="s">
        <v>43</v>
      </c>
      <c r="D121" s="433" t="s">
        <v>91</v>
      </c>
      <c r="E121" s="433" t="s">
        <v>43</v>
      </c>
      <c r="F121" s="427"/>
    </row>
    <row r="122" spans="2:6" x14ac:dyDescent="0.35">
      <c r="B122" s="438" t="str">
        <f t="shared" si="0"/>
        <v>BajoBajo</v>
      </c>
      <c r="C122" s="433" t="s">
        <v>43</v>
      </c>
      <c r="D122" s="433" t="s">
        <v>43</v>
      </c>
      <c r="E122" s="433" t="s">
        <v>43</v>
      </c>
      <c r="F122" s="427"/>
    </row>
    <row r="126" spans="2:6" x14ac:dyDescent="0.35">
      <c r="B126" s="432" t="s">
        <v>309</v>
      </c>
    </row>
    <row r="127" spans="2:6" x14ac:dyDescent="0.35">
      <c r="B127" s="430"/>
    </row>
    <row r="128" spans="2:6" x14ac:dyDescent="0.35">
      <c r="B128" s="430" t="s">
        <v>116</v>
      </c>
    </row>
    <row r="129" spans="2:2" x14ac:dyDescent="0.35">
      <c r="B129" s="430" t="s">
        <v>117</v>
      </c>
    </row>
  </sheetData>
  <sheetProtection password="F102" sheet="1" selectLockedCells="1" selectUnlockedCells="1"/>
  <mergeCells count="7">
    <mergeCell ref="C32:C33"/>
    <mergeCell ref="C106:D106"/>
    <mergeCell ref="C112:E112"/>
    <mergeCell ref="D60:E60"/>
    <mergeCell ref="C82:E82"/>
    <mergeCell ref="C92:D92"/>
    <mergeCell ref="C98:E98"/>
  </mergeCells>
  <conditionalFormatting sqref="D62:D64">
    <cfRule type="containsErrors" dxfId="1" priority="2">
      <formula>ISERROR(D62)</formula>
    </cfRule>
  </conditionalFormatting>
  <conditionalFormatting sqref="I62:I64">
    <cfRule type="containsErrors" dxfId="0" priority="1">
      <formula>ISERROR(I62)</formula>
    </cfRule>
  </conditionalFormatting>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79BB1ADB47A1468F539935EB637CBA" ma:contentTypeVersion="1" ma:contentTypeDescription="Crear nuevo documento." ma:contentTypeScope="" ma:versionID="2098a226ccd31af597c902043167a556">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9AA37DB-2901-49C3-B5C9-D48B349EA52D}"/>
</file>

<file path=customXml/itemProps2.xml><?xml version="1.0" encoding="utf-8"?>
<ds:datastoreItem xmlns:ds="http://schemas.openxmlformats.org/officeDocument/2006/customXml" ds:itemID="{E4B0A745-EB02-4678-8097-6B1B9E1D421A}"/>
</file>

<file path=customXml/itemProps3.xml><?xml version="1.0" encoding="utf-8"?>
<ds:datastoreItem xmlns:ds="http://schemas.openxmlformats.org/officeDocument/2006/customXml" ds:itemID="{47C2A883-3D37-4408-910C-6027F29A58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INSTRUCCIONES</vt:lpstr>
      <vt:lpstr>RESUMEN</vt:lpstr>
      <vt:lpstr>CÁLCULO CIREF</vt:lpstr>
      <vt:lpstr>VALORACIÓN DEL RIM</vt:lpstr>
      <vt:lpstr>CÁLCULO CIRET</vt:lpstr>
      <vt:lpstr>CÁLCULO TSI</vt:lpstr>
      <vt:lpstr>ICI</vt:lpstr>
      <vt:lpstr>CIREF INFORME</vt:lpstr>
      <vt:lpstr>CUADRO DE MANDO</vt:lpstr>
      <vt:lpstr>ANÁLISIS REPRESENTATIVIDAD</vt:lpstr>
      <vt:lpstr>OBSERVACIONES 1</vt:lpstr>
      <vt:lpstr>OBSERVACIONES 2</vt:lpstr>
      <vt:lpstr>OBSERVACIONES 3</vt:lpstr>
      <vt:lpstr>OBSERVACIONES 4</vt:lpstr>
      <vt:lpstr>OBSERVACIONES 5</vt:lpstr>
      <vt:lpstr>OBSERVACIONES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2025-11-05T11:38:51Z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0x0101005679BB1ADB47A1468F539935EB637CBA</vt:lpwstr>
  </property>
</Properties>
</file>