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Cuentas CN\CREG\CREG\CREG 2016\Publicacion\"/>
    </mc:Choice>
  </mc:AlternateContent>
  <bookViews>
    <workbookView xWindow="570" yWindow="240" windowWidth="14340" windowHeight="8970"/>
  </bookViews>
  <sheets>
    <sheet name="Indice" sheetId="10" r:id="rId1"/>
    <sheet name="Tabla1a CCAA" sheetId="33" r:id="rId2"/>
    <sheet name="Tabla1b Andalucía- Baleares" sheetId="57" r:id="rId3"/>
    <sheet name="Tabla1c Canarias- CastillayLeón" sheetId="59" r:id="rId4"/>
    <sheet name="Tabla1d Cataluña-Murcia" sheetId="60" r:id="rId5"/>
    <sheet name="Tabla1e Navarra- País Vasco" sheetId="61" r:id="rId6"/>
    <sheet name="Tabla 2a CCLL" sheetId="58" r:id="rId7"/>
    <sheet name="Tabla 2b Andalucía-Canarias" sheetId="62" r:id="rId8"/>
    <sheet name="Tabla 2c Cantabria- Extremadura" sheetId="63" r:id="rId9"/>
    <sheet name="Tabla 2d Galicia- La Rioja" sheetId="64" r:id="rId10"/>
    <sheet name="Tabla 2e Valencia- Melilla" sheetId="65" r:id="rId11"/>
  </sheets>
  <definedNames>
    <definedName name="_xlnm.Print_Area" localSheetId="0">Indice!$A$1:$B$25</definedName>
    <definedName name="_xlnm.Print_Area" localSheetId="6">'Tabla 2a CCLL'!$B$2:$E$251</definedName>
    <definedName name="_xlnm.Print_Area" localSheetId="7">'Tabla 2b Andalucía-Canarias'!$B$2:$M$251</definedName>
    <definedName name="_xlnm.Print_Area" localSheetId="8">'Tabla 2c Cantabria- Extremadura'!$B$2:$M$251</definedName>
    <definedName name="_xlnm.Print_Area" localSheetId="9">'Tabla 2d Galicia- La Rioja'!$B$2:$M$251</definedName>
    <definedName name="_xlnm.Print_Area" localSheetId="10">'Tabla 2e Valencia- Melilla'!$B$2:$K$251</definedName>
    <definedName name="_xlnm.Print_Area" localSheetId="1">'Tabla1a CCAA'!$B$2:$E$251</definedName>
    <definedName name="_xlnm.Print_Area" localSheetId="2">'Tabla1b Andalucía- Baleares'!$B$2:$K$251</definedName>
    <definedName name="_xlnm.Print_Area" localSheetId="3">'Tabla1c Canarias- CastillayLeón'!$B$2:$K$251</definedName>
    <definedName name="_xlnm.Print_Area" localSheetId="4">'Tabla1d Cataluña-Murcia'!$B$2:$M$251</definedName>
    <definedName name="_xlnm.Print_Area" localSheetId="5">'Tabla1e Navarra- País Vasco'!$B$2:$K$251</definedName>
    <definedName name="_xlnm.Print_Titles" localSheetId="6">'Tabla 2a CCLL'!$1:$5</definedName>
    <definedName name="_xlnm.Print_Titles" localSheetId="7">'Tabla 2b Andalucía-Canarias'!$1:$5</definedName>
    <definedName name="_xlnm.Print_Titles" localSheetId="8">'Tabla 2c Cantabria- Extremadura'!$1:$5</definedName>
    <definedName name="_xlnm.Print_Titles" localSheetId="9">'Tabla 2d Galicia- La Rioja'!$1:$5</definedName>
    <definedName name="_xlnm.Print_Titles" localSheetId="10">'Tabla 2e Valencia- Melilla'!$1:$5</definedName>
    <definedName name="_xlnm.Print_Titles" localSheetId="1">'Tabla1a CCAA'!$1:$5</definedName>
    <definedName name="_xlnm.Print_Titles" localSheetId="2">'Tabla1b Andalucía- Baleares'!$1:$5</definedName>
    <definedName name="_xlnm.Print_Titles" localSheetId="3">'Tabla1c Canarias- CastillayLeón'!$1:$5</definedName>
    <definedName name="_xlnm.Print_Titles" localSheetId="4">'Tabla1d Cataluña-Murcia'!$1:$5</definedName>
    <definedName name="_xlnm.Print_Titles" localSheetId="5">'Tabla1e Navarra- País Vasco'!$1:$5</definedName>
    <definedName name="Z_EE461B11_E7EB_48ED_9515_CE2244DE5494_.wvu.PrintArea" localSheetId="6" hidden="1">'Tabla 2a CCLL'!$B$1:$E$250</definedName>
    <definedName name="Z_EE461B11_E7EB_48ED_9515_CE2244DE5494_.wvu.PrintArea" localSheetId="7" hidden="1">'Tabla 2b Andalucía-Canarias'!$B$1:$M$250</definedName>
    <definedName name="Z_EE461B11_E7EB_48ED_9515_CE2244DE5494_.wvu.PrintArea" localSheetId="8" hidden="1">'Tabla 2c Cantabria- Extremadura'!$B$1:$M$250</definedName>
    <definedName name="Z_EE461B11_E7EB_48ED_9515_CE2244DE5494_.wvu.PrintArea" localSheetId="9" hidden="1">'Tabla 2d Galicia- La Rioja'!$B$1:$M$250</definedName>
    <definedName name="Z_EE461B11_E7EB_48ED_9515_CE2244DE5494_.wvu.PrintArea" localSheetId="10" hidden="1">'Tabla 2e Valencia- Melilla'!$B$1:$K$250</definedName>
    <definedName name="Z_EE461B11_E7EB_48ED_9515_CE2244DE5494_.wvu.PrintArea" localSheetId="1" hidden="1">'Tabla1a CCAA'!$B$1:$E$250</definedName>
    <definedName name="Z_EE461B11_E7EB_48ED_9515_CE2244DE5494_.wvu.PrintArea" localSheetId="2" hidden="1">'Tabla1b Andalucía- Baleares'!$B$1:$K$250</definedName>
    <definedName name="Z_EE461B11_E7EB_48ED_9515_CE2244DE5494_.wvu.PrintArea" localSheetId="3" hidden="1">'Tabla1c Canarias- CastillayLeón'!$B$1:$K$250</definedName>
    <definedName name="Z_EE461B11_E7EB_48ED_9515_CE2244DE5494_.wvu.PrintArea" localSheetId="4" hidden="1">'Tabla1d Cataluña-Murcia'!$B$1:$M$250</definedName>
    <definedName name="Z_EE461B11_E7EB_48ED_9515_CE2244DE5494_.wvu.PrintArea" localSheetId="5" hidden="1">'Tabla1e Navarra- País Vasco'!$B$1:$K$250</definedName>
    <definedName name="Z_EE461B11_E7EB_48ED_9515_CE2244DE5494_.wvu.PrintTitles" localSheetId="6" hidden="1">'Tabla 2a CCLL'!$1:$5</definedName>
    <definedName name="Z_EE461B11_E7EB_48ED_9515_CE2244DE5494_.wvu.PrintTitles" localSheetId="7" hidden="1">'Tabla 2b Andalucía-Canarias'!$1:$5</definedName>
    <definedName name="Z_EE461B11_E7EB_48ED_9515_CE2244DE5494_.wvu.PrintTitles" localSheetId="8" hidden="1">'Tabla 2c Cantabria- Extremadura'!$1:$5</definedName>
    <definedName name="Z_EE461B11_E7EB_48ED_9515_CE2244DE5494_.wvu.PrintTitles" localSheetId="9" hidden="1">'Tabla 2d Galicia- La Rioja'!$1:$5</definedName>
    <definedName name="Z_EE461B11_E7EB_48ED_9515_CE2244DE5494_.wvu.PrintTitles" localSheetId="10" hidden="1">'Tabla 2e Valencia- Melilla'!$1:$5</definedName>
    <definedName name="Z_EE461B11_E7EB_48ED_9515_CE2244DE5494_.wvu.PrintTitles" localSheetId="1" hidden="1">'Tabla1a CCAA'!$1:$5</definedName>
    <definedName name="Z_EE461B11_E7EB_48ED_9515_CE2244DE5494_.wvu.PrintTitles" localSheetId="2" hidden="1">'Tabla1b Andalucía- Baleares'!$1:$5</definedName>
    <definedName name="Z_EE461B11_E7EB_48ED_9515_CE2244DE5494_.wvu.PrintTitles" localSheetId="3" hidden="1">'Tabla1c Canarias- CastillayLeón'!$1:$5</definedName>
    <definedName name="Z_EE461B11_E7EB_48ED_9515_CE2244DE5494_.wvu.PrintTitles" localSheetId="4" hidden="1">'Tabla1d Cataluña-Murcia'!$1:$5</definedName>
    <definedName name="Z_EE461B11_E7EB_48ED_9515_CE2244DE5494_.wvu.PrintTitles" localSheetId="5" hidden="1">'Tabla1e Navarra- País Vasco'!$1:$5</definedName>
  </definedNames>
  <calcPr calcId="162913"/>
</workbook>
</file>

<file path=xl/calcChain.xml><?xml version="1.0" encoding="utf-8"?>
<calcChain xmlns="http://schemas.openxmlformats.org/spreadsheetml/2006/main">
  <c r="E234" i="65" l="1"/>
  <c r="D234" i="65"/>
  <c r="C234" i="65"/>
  <c r="B234" i="65"/>
  <c r="E202" i="65"/>
  <c r="D202" i="65"/>
  <c r="C202" i="65"/>
  <c r="B202" i="65"/>
  <c r="E188" i="65"/>
  <c r="D188" i="65"/>
  <c r="C188" i="65"/>
  <c r="B188" i="65"/>
  <c r="E177" i="65"/>
  <c r="D177" i="65"/>
  <c r="C177" i="65"/>
  <c r="B177" i="65"/>
  <c r="E154" i="65"/>
  <c r="D154" i="65"/>
  <c r="C154" i="65"/>
  <c r="B154" i="65"/>
  <c r="E130" i="65"/>
  <c r="D130" i="65"/>
  <c r="C130" i="65"/>
  <c r="B130" i="65"/>
  <c r="E93" i="65"/>
  <c r="D93" i="65"/>
  <c r="C93" i="65"/>
  <c r="B93" i="65"/>
  <c r="E62" i="65"/>
  <c r="D62" i="65"/>
  <c r="C62" i="65"/>
  <c r="B62" i="65"/>
  <c r="E38" i="65"/>
  <c r="D38" i="65"/>
  <c r="C38" i="65"/>
  <c r="B38" i="65"/>
  <c r="K10" i="65"/>
  <c r="K93" i="65" s="1"/>
  <c r="J10" i="65"/>
  <c r="J93" i="65" s="1"/>
  <c r="I10" i="65"/>
  <c r="I234" i="65" s="1"/>
  <c r="H10" i="65"/>
  <c r="H234" i="65" s="1"/>
  <c r="K62" i="65" l="1"/>
  <c r="I154" i="65"/>
  <c r="K38" i="65"/>
  <c r="J234" i="65"/>
  <c r="I202" i="65"/>
  <c r="H202" i="65"/>
  <c r="H154" i="65"/>
  <c r="J202" i="65"/>
  <c r="K234" i="65"/>
  <c r="J154" i="65"/>
  <c r="K202" i="65"/>
  <c r="K154" i="65"/>
  <c r="H38" i="65"/>
  <c r="H177" i="65"/>
  <c r="I38" i="65"/>
  <c r="I177" i="65"/>
  <c r="J38" i="65"/>
  <c r="H62" i="65"/>
  <c r="H130" i="65"/>
  <c r="J177" i="65"/>
  <c r="I62" i="65"/>
  <c r="I130" i="65"/>
  <c r="K177" i="65"/>
  <c r="J62" i="65"/>
  <c r="J130" i="65"/>
  <c r="H93" i="65"/>
  <c r="K130" i="65"/>
  <c r="I93" i="65"/>
  <c r="F234" i="64" l="1"/>
  <c r="E234" i="64"/>
  <c r="D234" i="64"/>
  <c r="C234" i="64"/>
  <c r="B234" i="64"/>
  <c r="F202" i="64"/>
  <c r="E202" i="64"/>
  <c r="D202" i="64"/>
  <c r="C202" i="64"/>
  <c r="B202" i="64"/>
  <c r="F188" i="64"/>
  <c r="E188" i="64"/>
  <c r="D188" i="64"/>
  <c r="C188" i="64"/>
  <c r="B188" i="64"/>
  <c r="F177" i="64"/>
  <c r="E177" i="64"/>
  <c r="D177" i="64"/>
  <c r="C177" i="64"/>
  <c r="B177" i="64"/>
  <c r="F154" i="64"/>
  <c r="E154" i="64"/>
  <c r="D154" i="64"/>
  <c r="C154" i="64"/>
  <c r="B154" i="64"/>
  <c r="F130" i="64"/>
  <c r="E130" i="64"/>
  <c r="D130" i="64"/>
  <c r="C130" i="64"/>
  <c r="B130" i="64"/>
  <c r="F93" i="64"/>
  <c r="E93" i="64"/>
  <c r="D93" i="64"/>
  <c r="C93" i="64"/>
  <c r="B93" i="64"/>
  <c r="F62" i="64"/>
  <c r="E62" i="64"/>
  <c r="D62" i="64"/>
  <c r="C62" i="64"/>
  <c r="B62" i="64"/>
  <c r="F38" i="64"/>
  <c r="E38" i="64"/>
  <c r="D38" i="64"/>
  <c r="C38" i="64"/>
  <c r="B38" i="64"/>
  <c r="M10" i="64"/>
  <c r="M93" i="64" s="1"/>
  <c r="L10" i="64"/>
  <c r="L93" i="64" s="1"/>
  <c r="K10" i="64"/>
  <c r="K93" i="64" s="1"/>
  <c r="J10" i="64"/>
  <c r="J234" i="64" s="1"/>
  <c r="I10" i="64"/>
  <c r="I234" i="64" s="1"/>
  <c r="F234" i="63"/>
  <c r="E234" i="63"/>
  <c r="D234" i="63"/>
  <c r="C234" i="63"/>
  <c r="B234" i="63"/>
  <c r="F202" i="63"/>
  <c r="E202" i="63"/>
  <c r="D202" i="63"/>
  <c r="C202" i="63"/>
  <c r="B202" i="63"/>
  <c r="F188" i="63"/>
  <c r="E188" i="63"/>
  <c r="D188" i="63"/>
  <c r="C188" i="63"/>
  <c r="B188" i="63"/>
  <c r="F177" i="63"/>
  <c r="E177" i="63"/>
  <c r="D177" i="63"/>
  <c r="C177" i="63"/>
  <c r="B177" i="63"/>
  <c r="F154" i="63"/>
  <c r="E154" i="63"/>
  <c r="D154" i="63"/>
  <c r="C154" i="63"/>
  <c r="B154" i="63"/>
  <c r="F130" i="63"/>
  <c r="E130" i="63"/>
  <c r="D130" i="63"/>
  <c r="C130" i="63"/>
  <c r="B130" i="63"/>
  <c r="F93" i="63"/>
  <c r="E93" i="63"/>
  <c r="D93" i="63"/>
  <c r="C93" i="63"/>
  <c r="B93" i="63"/>
  <c r="F62" i="63"/>
  <c r="E62" i="63"/>
  <c r="D62" i="63"/>
  <c r="C62" i="63"/>
  <c r="B62" i="63"/>
  <c r="F38" i="63"/>
  <c r="E38" i="63"/>
  <c r="D38" i="63"/>
  <c r="C38" i="63"/>
  <c r="B38" i="63"/>
  <c r="M10" i="63"/>
  <c r="M93" i="63" s="1"/>
  <c r="L10" i="63"/>
  <c r="L93" i="63" s="1"/>
  <c r="K10" i="63"/>
  <c r="K93" i="63" s="1"/>
  <c r="J10" i="63"/>
  <c r="J234" i="63" s="1"/>
  <c r="I10" i="63"/>
  <c r="I234" i="63" s="1"/>
  <c r="I154" i="64" l="1"/>
  <c r="M130" i="64"/>
  <c r="M234" i="64"/>
  <c r="M62" i="64"/>
  <c r="L234" i="64"/>
  <c r="K234" i="64"/>
  <c r="J202" i="64"/>
  <c r="I93" i="64"/>
  <c r="I202" i="64"/>
  <c r="K202" i="64"/>
  <c r="J154" i="64"/>
  <c r="L202" i="64"/>
  <c r="K154" i="64"/>
  <c r="M202" i="64"/>
  <c r="L154" i="64"/>
  <c r="M154" i="64"/>
  <c r="I38" i="64"/>
  <c r="I177" i="64"/>
  <c r="J38" i="64"/>
  <c r="J177" i="64"/>
  <c r="K38" i="64"/>
  <c r="I62" i="64"/>
  <c r="I130" i="64"/>
  <c r="K177" i="64"/>
  <c r="L38" i="64"/>
  <c r="J62" i="64"/>
  <c r="J130" i="64"/>
  <c r="L177" i="64"/>
  <c r="M38" i="64"/>
  <c r="K62" i="64"/>
  <c r="K130" i="64"/>
  <c r="M177" i="64"/>
  <c r="L62" i="64"/>
  <c r="L130" i="64"/>
  <c r="J93" i="64"/>
  <c r="L154" i="63"/>
  <c r="L202" i="63"/>
  <c r="J154" i="63"/>
  <c r="M154" i="63"/>
  <c r="K234" i="63"/>
  <c r="J202" i="63"/>
  <c r="L234" i="63"/>
  <c r="I202" i="63"/>
  <c r="I154" i="63"/>
  <c r="K202" i="63"/>
  <c r="M234" i="63"/>
  <c r="K154" i="63"/>
  <c r="M202" i="63"/>
  <c r="I38" i="63"/>
  <c r="I177" i="63"/>
  <c r="J38" i="63"/>
  <c r="J177" i="63"/>
  <c r="K38" i="63"/>
  <c r="I62" i="63"/>
  <c r="I130" i="63"/>
  <c r="K177" i="63"/>
  <c r="L38" i="63"/>
  <c r="J62" i="63"/>
  <c r="J130" i="63"/>
  <c r="L177" i="63"/>
  <c r="M38" i="63"/>
  <c r="K62" i="63"/>
  <c r="K130" i="63"/>
  <c r="M177" i="63"/>
  <c r="L62" i="63"/>
  <c r="L130" i="63"/>
  <c r="M62" i="63"/>
  <c r="I93" i="63"/>
  <c r="M130" i="63"/>
  <c r="J93" i="63"/>
  <c r="C234" i="62" l="1"/>
  <c r="D234" i="62"/>
  <c r="E234" i="62"/>
  <c r="F234" i="62"/>
  <c r="C202" i="62"/>
  <c r="D202" i="62"/>
  <c r="E202" i="62"/>
  <c r="F202" i="62"/>
  <c r="C177" i="62"/>
  <c r="D177" i="62"/>
  <c r="E177" i="62"/>
  <c r="F177" i="62"/>
  <c r="C188" i="62"/>
  <c r="D188" i="62"/>
  <c r="E188" i="62"/>
  <c r="F188" i="62"/>
  <c r="C154" i="62"/>
  <c r="D154" i="62"/>
  <c r="E154" i="62"/>
  <c r="F154" i="62"/>
  <c r="C130" i="62"/>
  <c r="D130" i="62"/>
  <c r="E130" i="62"/>
  <c r="F130" i="62"/>
  <c r="C93" i="62"/>
  <c r="D93" i="62"/>
  <c r="E93" i="62"/>
  <c r="F93" i="62"/>
  <c r="C62" i="62"/>
  <c r="D62" i="62"/>
  <c r="E62" i="62"/>
  <c r="F62" i="62"/>
  <c r="C38" i="62"/>
  <c r="D38" i="62"/>
  <c r="E38" i="62"/>
  <c r="F38" i="62"/>
  <c r="J10" i="62"/>
  <c r="J177" i="62" s="1"/>
  <c r="K10" i="62"/>
  <c r="K202" i="62" s="1"/>
  <c r="L10" i="62"/>
  <c r="L130" i="62" s="1"/>
  <c r="M10" i="62"/>
  <c r="M62" i="62" s="1"/>
  <c r="I10" i="62"/>
  <c r="I93" i="62" s="1"/>
  <c r="B234" i="62"/>
  <c r="B202" i="62"/>
  <c r="B188" i="62"/>
  <c r="B177" i="62"/>
  <c r="B154" i="62"/>
  <c r="B130" i="62"/>
  <c r="B93" i="62"/>
  <c r="B62" i="62"/>
  <c r="B38" i="62"/>
  <c r="K62" i="62" l="1"/>
  <c r="J62" i="62"/>
  <c r="L62" i="62"/>
  <c r="J234" i="62"/>
  <c r="J38" i="62"/>
  <c r="M234" i="62"/>
  <c r="L234" i="62"/>
  <c r="K154" i="62"/>
  <c r="L38" i="62"/>
  <c r="J154" i="62"/>
  <c r="L177" i="62"/>
  <c r="M154" i="62"/>
  <c r="M130" i="62"/>
  <c r="L154" i="62"/>
  <c r="M38" i="62"/>
  <c r="K38" i="62"/>
  <c r="K177" i="62"/>
  <c r="K130" i="62"/>
  <c r="M93" i="62"/>
  <c r="K234" i="62"/>
  <c r="J202" i="62"/>
  <c r="L93" i="62"/>
  <c r="M202" i="62"/>
  <c r="K93" i="62"/>
  <c r="M177" i="62"/>
  <c r="J130" i="62"/>
  <c r="J93" i="62"/>
  <c r="L202" i="62"/>
  <c r="I154" i="62"/>
  <c r="I234" i="62"/>
  <c r="I202" i="62"/>
  <c r="I62" i="62"/>
  <c r="I38" i="62"/>
  <c r="I177" i="62"/>
  <c r="I130" i="62"/>
  <c r="E48" i="62" l="1"/>
  <c r="E243" i="65"/>
  <c r="C243" i="65"/>
  <c r="C102" i="62"/>
  <c r="D102" i="62"/>
  <c r="E102" i="62"/>
  <c r="F102" i="62"/>
  <c r="B102" i="63"/>
  <c r="C102" i="63"/>
  <c r="D102" i="63"/>
  <c r="E102" i="63"/>
  <c r="F102" i="63"/>
  <c r="B102" i="64"/>
  <c r="C102" i="64"/>
  <c r="D102" i="64"/>
  <c r="E102" i="64"/>
  <c r="F102" i="64"/>
  <c r="B102" i="65"/>
  <c r="C102" i="65"/>
  <c r="D102" i="65"/>
  <c r="E102" i="65"/>
  <c r="I113" i="63"/>
  <c r="F48" i="62" l="1"/>
  <c r="B48" i="63"/>
  <c r="M71" i="62"/>
  <c r="M70" i="62" s="1"/>
  <c r="L76" i="64"/>
  <c r="D79" i="62"/>
  <c r="I76" i="65"/>
  <c r="J105" i="65"/>
  <c r="I102" i="63"/>
  <c r="J79" i="64"/>
  <c r="K76" i="64"/>
  <c r="B48" i="65"/>
  <c r="I105" i="65"/>
  <c r="M102" i="62"/>
  <c r="I79" i="64"/>
  <c r="B79" i="63"/>
  <c r="B243" i="65"/>
  <c r="C48" i="65"/>
  <c r="F79" i="62"/>
  <c r="K76" i="65"/>
  <c r="D243" i="65"/>
  <c r="H76" i="65"/>
  <c r="I71" i="63"/>
  <c r="I70" i="63" s="1"/>
  <c r="D243" i="62"/>
  <c r="I16" i="65"/>
  <c r="C23" i="65" s="1"/>
  <c r="D48" i="63"/>
  <c r="E79" i="62"/>
  <c r="J76" i="65"/>
  <c r="D48" i="65"/>
  <c r="E243" i="62"/>
  <c r="C79" i="62"/>
  <c r="E48" i="65"/>
  <c r="M79" i="64"/>
  <c r="J102" i="62"/>
  <c r="J113" i="64"/>
  <c r="F243" i="64"/>
  <c r="J113" i="65"/>
  <c r="I102" i="65"/>
  <c r="F113" i="62"/>
  <c r="E113" i="64"/>
  <c r="M113" i="63"/>
  <c r="L105" i="62"/>
  <c r="H102" i="65"/>
  <c r="E113" i="62"/>
  <c r="F243" i="62"/>
  <c r="B243" i="63"/>
  <c r="E79" i="64"/>
  <c r="L76" i="62"/>
  <c r="D79" i="64"/>
  <c r="K76" i="62"/>
  <c r="D243" i="63"/>
  <c r="C79" i="64"/>
  <c r="J76" i="62"/>
  <c r="E243" i="63"/>
  <c r="H71" i="65"/>
  <c r="H70" i="65" s="1"/>
  <c r="F79" i="63"/>
  <c r="B243" i="64"/>
  <c r="C48" i="64"/>
  <c r="C243" i="64"/>
  <c r="D48" i="64"/>
  <c r="D243" i="64"/>
  <c r="E48" i="64"/>
  <c r="I113" i="64"/>
  <c r="M105" i="62"/>
  <c r="I71" i="65"/>
  <c r="I70" i="65" s="1"/>
  <c r="F113" i="64"/>
  <c r="J218" i="64"/>
  <c r="L113" i="63"/>
  <c r="K105" i="62"/>
  <c r="M102" i="64"/>
  <c r="M71" i="64"/>
  <c r="M70" i="64" s="1"/>
  <c r="K211" i="65"/>
  <c r="I16" i="63"/>
  <c r="B23" i="63" s="1"/>
  <c r="D113" i="64"/>
  <c r="M218" i="63"/>
  <c r="K113" i="63"/>
  <c r="J105" i="62"/>
  <c r="L102" i="64"/>
  <c r="L71" i="64"/>
  <c r="L70" i="64" s="1"/>
  <c r="J211" i="65"/>
  <c r="J16" i="63"/>
  <c r="C23" i="63" s="1"/>
  <c r="C113" i="64"/>
  <c r="B79" i="64"/>
  <c r="I76" i="62"/>
  <c r="L218" i="63"/>
  <c r="C48" i="63"/>
  <c r="I113" i="62"/>
  <c r="J113" i="63"/>
  <c r="K102" i="64"/>
  <c r="K79" i="65"/>
  <c r="K71" i="64"/>
  <c r="K70" i="64" s="1"/>
  <c r="I211" i="65"/>
  <c r="B113" i="64"/>
  <c r="K218" i="63"/>
  <c r="J102" i="64"/>
  <c r="J79" i="65"/>
  <c r="J71" i="64"/>
  <c r="J70" i="64" s="1"/>
  <c r="H211" i="65"/>
  <c r="L16" i="63"/>
  <c r="E23" i="63" s="1"/>
  <c r="F113" i="63"/>
  <c r="E79" i="63"/>
  <c r="J218" i="63"/>
  <c r="E48" i="63"/>
  <c r="I218" i="64"/>
  <c r="M113" i="62"/>
  <c r="I102" i="64"/>
  <c r="I79" i="65"/>
  <c r="I71" i="64"/>
  <c r="I70" i="64" s="1"/>
  <c r="M211" i="64"/>
  <c r="M16" i="63"/>
  <c r="F23" i="63" s="1"/>
  <c r="E113" i="63"/>
  <c r="D79" i="63"/>
  <c r="I218" i="63"/>
  <c r="F48" i="63"/>
  <c r="L113" i="62"/>
  <c r="M102" i="63"/>
  <c r="H79" i="65"/>
  <c r="M71" i="63"/>
  <c r="M70" i="63" s="1"/>
  <c r="L211" i="64"/>
  <c r="I16" i="64"/>
  <c r="B23" i="64" s="1"/>
  <c r="D113" i="63"/>
  <c r="C79" i="63"/>
  <c r="M218" i="62"/>
  <c r="B48" i="64"/>
  <c r="K113" i="62"/>
  <c r="L102" i="63"/>
  <c r="L71" i="63"/>
  <c r="L70" i="63" s="1"/>
  <c r="K211" i="64"/>
  <c r="J16" i="64"/>
  <c r="C23" i="64" s="1"/>
  <c r="D113" i="62"/>
  <c r="C113" i="63"/>
  <c r="L218" i="62"/>
  <c r="I105" i="62"/>
  <c r="J113" i="62"/>
  <c r="K102" i="63"/>
  <c r="L79" i="64"/>
  <c r="K71" i="63"/>
  <c r="K70" i="63" s="1"/>
  <c r="J211" i="64"/>
  <c r="K16" i="64"/>
  <c r="D23" i="64" s="1"/>
  <c r="C113" i="62"/>
  <c r="B113" i="63"/>
  <c r="K218" i="62"/>
  <c r="M16" i="62"/>
  <c r="F23" i="62" s="1"/>
  <c r="F27" i="62" s="1"/>
  <c r="M44" i="62" s="1"/>
  <c r="F54" i="62" s="1"/>
  <c r="M68" i="62" s="1"/>
  <c r="K105" i="65"/>
  <c r="J102" i="63"/>
  <c r="K79" i="64"/>
  <c r="J71" i="63"/>
  <c r="J70" i="63" s="1"/>
  <c r="I211" i="64"/>
  <c r="L16" i="64"/>
  <c r="E23" i="64" s="1"/>
  <c r="J218" i="62"/>
  <c r="I102" i="62"/>
  <c r="M211" i="63"/>
  <c r="M16" i="64"/>
  <c r="F23" i="64" s="1"/>
  <c r="I218" i="62"/>
  <c r="E243" i="64"/>
  <c r="H105" i="65"/>
  <c r="L102" i="62"/>
  <c r="M79" i="63"/>
  <c r="L71" i="62"/>
  <c r="L70" i="62" s="1"/>
  <c r="K211" i="63"/>
  <c r="B79" i="62"/>
  <c r="M76" i="64"/>
  <c r="B243" i="62"/>
  <c r="I79" i="62"/>
  <c r="M105" i="64"/>
  <c r="K102" i="62"/>
  <c r="L79" i="63"/>
  <c r="K71" i="62"/>
  <c r="K70" i="62" s="1"/>
  <c r="J211" i="63"/>
  <c r="J16" i="65"/>
  <c r="D23" i="65" s="1"/>
  <c r="B113" i="62"/>
  <c r="C243" i="62"/>
  <c r="L105" i="64"/>
  <c r="K79" i="63"/>
  <c r="J71" i="62"/>
  <c r="J70" i="62" s="1"/>
  <c r="I211" i="63"/>
  <c r="K16" i="65"/>
  <c r="E23" i="65" s="1"/>
  <c r="K16" i="63"/>
  <c r="D23" i="63" s="1"/>
  <c r="K113" i="65"/>
  <c r="K105" i="64"/>
  <c r="J79" i="63"/>
  <c r="M211" i="62"/>
  <c r="J76" i="64"/>
  <c r="F243" i="63"/>
  <c r="H16" i="65"/>
  <c r="J105" i="64"/>
  <c r="I79" i="63"/>
  <c r="L211" i="62"/>
  <c r="I76" i="64"/>
  <c r="K218" i="65"/>
  <c r="I113" i="65"/>
  <c r="I105" i="64"/>
  <c r="M79" i="62"/>
  <c r="K211" i="62"/>
  <c r="M76" i="63"/>
  <c r="J218" i="65"/>
  <c r="I71" i="62"/>
  <c r="I70" i="62" s="1"/>
  <c r="H113" i="65"/>
  <c r="M105" i="63"/>
  <c r="L79" i="62"/>
  <c r="J211" i="62"/>
  <c r="E79" i="65"/>
  <c r="L76" i="63"/>
  <c r="L16" i="62"/>
  <c r="E23" i="62" s="1"/>
  <c r="E27" i="62" s="1"/>
  <c r="L44" i="62" s="1"/>
  <c r="E54" i="62" s="1"/>
  <c r="L68" i="62" s="1"/>
  <c r="I218" i="65"/>
  <c r="C243" i="63"/>
  <c r="M113" i="64"/>
  <c r="L105" i="63"/>
  <c r="K79" i="62"/>
  <c r="E113" i="65"/>
  <c r="D79" i="65"/>
  <c r="K76" i="63"/>
  <c r="H218" i="65"/>
  <c r="F48" i="64"/>
  <c r="L113" i="64"/>
  <c r="K105" i="63"/>
  <c r="J79" i="62"/>
  <c r="I16" i="62"/>
  <c r="D113" i="65"/>
  <c r="C79" i="65"/>
  <c r="J76" i="63"/>
  <c r="M218" i="64"/>
  <c r="B48" i="62"/>
  <c r="L211" i="63"/>
  <c r="K113" i="64"/>
  <c r="J105" i="63"/>
  <c r="K102" i="65"/>
  <c r="K71" i="65"/>
  <c r="K70" i="65" s="1"/>
  <c r="J16" i="62"/>
  <c r="C23" i="62" s="1"/>
  <c r="C27" i="62" s="1"/>
  <c r="J44" i="62" s="1"/>
  <c r="C113" i="65"/>
  <c r="B79" i="65"/>
  <c r="I76" i="63"/>
  <c r="L218" i="64"/>
  <c r="C48" i="62"/>
  <c r="I105" i="63"/>
  <c r="J102" i="65"/>
  <c r="J71" i="65"/>
  <c r="J70" i="65" s="1"/>
  <c r="K16" i="62"/>
  <c r="D23" i="62" s="1"/>
  <c r="D27" i="62" s="1"/>
  <c r="K44" i="62" s="1"/>
  <c r="B113" i="65"/>
  <c r="B102" i="62"/>
  <c r="F79" i="64"/>
  <c r="M76" i="62"/>
  <c r="K218" i="64"/>
  <c r="D48" i="62"/>
  <c r="E139" i="62"/>
  <c r="E164" i="62" s="1"/>
  <c r="B23" i="62" l="1"/>
  <c r="B27" i="62" s="1"/>
  <c r="B163" i="62"/>
  <c r="B23" i="65"/>
  <c r="B27" i="65" s="1"/>
  <c r="H44" i="65" s="1"/>
  <c r="B54" i="65" s="1"/>
  <c r="H68" i="65" s="1"/>
  <c r="B85" i="65" s="1"/>
  <c r="H100" i="65" s="1"/>
  <c r="B122" i="65" s="1"/>
  <c r="E85" i="62"/>
  <c r="L100" i="62" s="1"/>
  <c r="E122" i="62" s="1"/>
  <c r="L161" i="62" s="1"/>
  <c r="F85" i="62"/>
  <c r="M100" i="62" s="1"/>
  <c r="F122" i="62" s="1"/>
  <c r="M137" i="62" s="1"/>
  <c r="C54" i="62"/>
  <c r="J68" i="62" s="1"/>
  <c r="C85" i="62" s="1"/>
  <c r="J100" i="62" s="1"/>
  <c r="C122" i="62" s="1"/>
  <c r="J161" i="62" s="1"/>
  <c r="I211" i="62"/>
  <c r="M161" i="62"/>
  <c r="M19" i="64"/>
  <c r="F163" i="64"/>
  <c r="J137" i="62"/>
  <c r="J19" i="65"/>
  <c r="D163" i="65"/>
  <c r="L19" i="64"/>
  <c r="E163" i="64"/>
  <c r="J19" i="64"/>
  <c r="C163" i="64"/>
  <c r="B163" i="64"/>
  <c r="I19" i="64"/>
  <c r="E163" i="62"/>
  <c r="E165" i="62" s="1"/>
  <c r="E187" i="62" s="1"/>
  <c r="E186" i="62" s="1"/>
  <c r="L19" i="62"/>
  <c r="M19" i="63"/>
  <c r="F163" i="63"/>
  <c r="F27" i="63"/>
  <c r="I19" i="63"/>
  <c r="B163" i="63"/>
  <c r="B139" i="65"/>
  <c r="B164" i="65" s="1"/>
  <c r="C163" i="63"/>
  <c r="J19" i="63"/>
  <c r="J19" i="62"/>
  <c r="C163" i="62"/>
  <c r="M19" i="62"/>
  <c r="F163" i="62"/>
  <c r="D139" i="62"/>
  <c r="D164" i="62" s="1"/>
  <c r="I19" i="65"/>
  <c r="C163" i="65"/>
  <c r="K19" i="62"/>
  <c r="D163" i="62"/>
  <c r="D54" i="62"/>
  <c r="K68" i="62" s="1"/>
  <c r="D85" i="62" s="1"/>
  <c r="K100" i="62" s="1"/>
  <c r="D122" i="62" s="1"/>
  <c r="D163" i="63"/>
  <c r="K19" i="63"/>
  <c r="K19" i="64"/>
  <c r="D163" i="64"/>
  <c r="E163" i="63"/>
  <c r="L19" i="63"/>
  <c r="K19" i="65"/>
  <c r="E163" i="65"/>
  <c r="H19" i="65"/>
  <c r="B163" i="65"/>
  <c r="C139" i="65"/>
  <c r="C164" i="65" s="1"/>
  <c r="D139" i="65"/>
  <c r="D164" i="65" s="1"/>
  <c r="E139" i="65"/>
  <c r="E164" i="65" s="1"/>
  <c r="F139" i="62"/>
  <c r="F164" i="62" s="1"/>
  <c r="C139" i="63"/>
  <c r="C164" i="63" s="1"/>
  <c r="C139" i="64"/>
  <c r="C164" i="64" s="1"/>
  <c r="B139" i="64"/>
  <c r="B164" i="64" s="1"/>
  <c r="F139" i="63"/>
  <c r="F164" i="63" s="1"/>
  <c r="E139" i="63"/>
  <c r="E164" i="63" s="1"/>
  <c r="D139" i="63"/>
  <c r="D164" i="63" s="1"/>
  <c r="B139" i="63"/>
  <c r="B164" i="63" s="1"/>
  <c r="C139" i="62"/>
  <c r="C164" i="62" s="1"/>
  <c r="D139" i="64"/>
  <c r="D164" i="64" s="1"/>
  <c r="E139" i="64"/>
  <c r="E164" i="64" s="1"/>
  <c r="F139" i="64"/>
  <c r="F164" i="64" s="1"/>
  <c r="L137" i="62" l="1"/>
  <c r="E144" i="62" s="1"/>
  <c r="L184" i="62" s="1"/>
  <c r="E191" i="62" s="1"/>
  <c r="L209" i="62" s="1"/>
  <c r="E226" i="62" s="1"/>
  <c r="L241" i="62" s="1"/>
  <c r="E249" i="62" s="1"/>
  <c r="E169" i="62"/>
  <c r="C165" i="65"/>
  <c r="C187" i="65" s="1"/>
  <c r="C186" i="65" s="1"/>
  <c r="B27" i="63"/>
  <c r="I44" i="63" s="1"/>
  <c r="B54" i="63" s="1"/>
  <c r="I68" i="63" s="1"/>
  <c r="B85" i="63" s="1"/>
  <c r="I100" i="63" s="1"/>
  <c r="B122" i="63" s="1"/>
  <c r="D27" i="64"/>
  <c r="K44" i="64" s="1"/>
  <c r="D54" i="64" s="1"/>
  <c r="K68" i="64" s="1"/>
  <c r="D85" i="64" s="1"/>
  <c r="K100" i="64" s="1"/>
  <c r="D122" i="64" s="1"/>
  <c r="D27" i="65"/>
  <c r="J44" i="65" s="1"/>
  <c r="D54" i="65" s="1"/>
  <c r="J68" i="65" s="1"/>
  <c r="D85" i="65" s="1"/>
  <c r="J100" i="65" s="1"/>
  <c r="D122" i="65" s="1"/>
  <c r="F27" i="64"/>
  <c r="M44" i="64" s="1"/>
  <c r="F54" i="64" s="1"/>
  <c r="M68" i="64" s="1"/>
  <c r="F85" i="64" s="1"/>
  <c r="M100" i="64" s="1"/>
  <c r="F122" i="64" s="1"/>
  <c r="D165" i="63"/>
  <c r="D187" i="63" s="1"/>
  <c r="D186" i="63" s="1"/>
  <c r="E165" i="65"/>
  <c r="E187" i="65" s="1"/>
  <c r="E186" i="65" s="1"/>
  <c r="B27" i="64"/>
  <c r="I44" i="64" s="1"/>
  <c r="B54" i="64" s="1"/>
  <c r="I68" i="64" s="1"/>
  <c r="B85" i="64" s="1"/>
  <c r="I100" i="64" s="1"/>
  <c r="B122" i="64" s="1"/>
  <c r="B165" i="63"/>
  <c r="B187" i="63" s="1"/>
  <c r="B186" i="63" s="1"/>
  <c r="D27" i="63"/>
  <c r="K44" i="63" s="1"/>
  <c r="D54" i="63" s="1"/>
  <c r="K68" i="63" s="1"/>
  <c r="D85" i="63" s="1"/>
  <c r="K100" i="63" s="1"/>
  <c r="D122" i="63" s="1"/>
  <c r="E27" i="65"/>
  <c r="K44" i="65" s="1"/>
  <c r="E54" i="65" s="1"/>
  <c r="K68" i="65" s="1"/>
  <c r="E85" i="65" s="1"/>
  <c r="K100" i="65" s="1"/>
  <c r="E122" i="65" s="1"/>
  <c r="K161" i="65" s="1"/>
  <c r="E169" i="65" s="1"/>
  <c r="C27" i="64"/>
  <c r="J44" i="64" s="1"/>
  <c r="C54" i="64" s="1"/>
  <c r="J68" i="64" s="1"/>
  <c r="C85" i="64" s="1"/>
  <c r="J100" i="64" s="1"/>
  <c r="C122" i="64" s="1"/>
  <c r="C165" i="64"/>
  <c r="C187" i="64" s="1"/>
  <c r="C186" i="64" s="1"/>
  <c r="C27" i="65"/>
  <c r="I44" i="65" s="1"/>
  <c r="C54" i="65" s="1"/>
  <c r="I68" i="65" s="1"/>
  <c r="C85" i="65" s="1"/>
  <c r="I100" i="65" s="1"/>
  <c r="C122" i="65" s="1"/>
  <c r="I137" i="65" s="1"/>
  <c r="E27" i="63"/>
  <c r="L44" i="63" s="1"/>
  <c r="E54" i="63" s="1"/>
  <c r="L68" i="63" s="1"/>
  <c r="E85" i="63" s="1"/>
  <c r="L100" i="63" s="1"/>
  <c r="E122" i="63" s="1"/>
  <c r="C27" i="63"/>
  <c r="J44" i="63" s="1"/>
  <c r="C54" i="63" s="1"/>
  <c r="J68" i="63" s="1"/>
  <c r="C85" i="63" s="1"/>
  <c r="J100" i="63" s="1"/>
  <c r="C122" i="63" s="1"/>
  <c r="E27" i="64"/>
  <c r="L44" i="64" s="1"/>
  <c r="E54" i="64" s="1"/>
  <c r="L68" i="64" s="1"/>
  <c r="E85" i="64" s="1"/>
  <c r="L100" i="64" s="1"/>
  <c r="E122" i="64" s="1"/>
  <c r="M44" i="63"/>
  <c r="F54" i="63" s="1"/>
  <c r="M68" i="63" s="1"/>
  <c r="F85" i="63" s="1"/>
  <c r="M100" i="63" s="1"/>
  <c r="F122" i="63" s="1"/>
  <c r="F165" i="63"/>
  <c r="F187" i="63" s="1"/>
  <c r="F186" i="63" s="1"/>
  <c r="B139" i="62"/>
  <c r="B164" i="62" s="1"/>
  <c r="E165" i="63"/>
  <c r="E187" i="63" s="1"/>
  <c r="E186" i="63" s="1"/>
  <c r="E165" i="64"/>
  <c r="E187" i="64" s="1"/>
  <c r="E186" i="64" s="1"/>
  <c r="D165" i="64"/>
  <c r="D187" i="64" s="1"/>
  <c r="D186" i="64" s="1"/>
  <c r="F165" i="62"/>
  <c r="D165" i="65"/>
  <c r="D187" i="65" s="1"/>
  <c r="D186" i="65" s="1"/>
  <c r="C165" i="62"/>
  <c r="C187" i="62" s="1"/>
  <c r="C186" i="62" s="1"/>
  <c r="C169" i="62"/>
  <c r="I19" i="62"/>
  <c r="C144" i="62"/>
  <c r="J184" i="62" s="1"/>
  <c r="F165" i="64"/>
  <c r="F187" i="64" s="1"/>
  <c r="F186" i="64" s="1"/>
  <c r="B165" i="65"/>
  <c r="B187" i="65" s="1"/>
  <c r="B186" i="65" s="1"/>
  <c r="K137" i="62"/>
  <c r="D144" i="62" s="1"/>
  <c r="K184" i="62" s="1"/>
  <c r="K161" i="62"/>
  <c r="D169" i="62" s="1"/>
  <c r="H161" i="65"/>
  <c r="B169" i="65" s="1"/>
  <c r="H137" i="65"/>
  <c r="B144" i="65" s="1"/>
  <c r="H184" i="65" s="1"/>
  <c r="D165" i="62"/>
  <c r="D187" i="62" s="1"/>
  <c r="D186" i="62" s="1"/>
  <c r="C165" i="63"/>
  <c r="C187" i="63" s="1"/>
  <c r="C186" i="63" s="1"/>
  <c r="F169" i="62"/>
  <c r="B165" i="64"/>
  <c r="B187" i="64" s="1"/>
  <c r="B186" i="64" s="1"/>
  <c r="F144" i="62"/>
  <c r="M184" i="62" s="1"/>
  <c r="F187" i="62" l="1"/>
  <c r="F186" i="62" s="1"/>
  <c r="F191" i="62" s="1"/>
  <c r="M209" i="62" s="1"/>
  <c r="F226" i="62" s="1"/>
  <c r="M241" i="62" s="1"/>
  <c r="F249" i="62" s="1"/>
  <c r="L161" i="64"/>
  <c r="E169" i="64" s="1"/>
  <c r="L137" i="64"/>
  <c r="E144" i="64" s="1"/>
  <c r="L184" i="64" s="1"/>
  <c r="E191" i="64" s="1"/>
  <c r="L209" i="64" s="1"/>
  <c r="E226" i="64" s="1"/>
  <c r="L241" i="64" s="1"/>
  <c r="L161" i="63"/>
  <c r="E169" i="63" s="1"/>
  <c r="L137" i="63"/>
  <c r="E144" i="63" s="1"/>
  <c r="L184" i="63" s="1"/>
  <c r="E191" i="63" s="1"/>
  <c r="L209" i="63" s="1"/>
  <c r="E226" i="63" s="1"/>
  <c r="L241" i="63" s="1"/>
  <c r="E249" i="63" s="1"/>
  <c r="I137" i="64"/>
  <c r="B144" i="64" s="1"/>
  <c r="I184" i="64" s="1"/>
  <c r="B191" i="64" s="1"/>
  <c r="I209" i="64" s="1"/>
  <c r="B226" i="64" s="1"/>
  <c r="I241" i="64" s="1"/>
  <c r="B249" i="64" s="1"/>
  <c r="I161" i="64"/>
  <c r="B169" i="64" s="1"/>
  <c r="J161" i="63"/>
  <c r="C169" i="63" s="1"/>
  <c r="J137" i="63"/>
  <c r="C144" i="63" s="1"/>
  <c r="J184" i="63" s="1"/>
  <c r="C191" i="63" s="1"/>
  <c r="J209" i="63" s="1"/>
  <c r="C226" i="63" s="1"/>
  <c r="J241" i="63" s="1"/>
  <c r="C249" i="63" s="1"/>
  <c r="M137" i="64"/>
  <c r="F144" i="64" s="1"/>
  <c r="M184" i="64" s="1"/>
  <c r="F191" i="64" s="1"/>
  <c r="M209" i="64" s="1"/>
  <c r="F226" i="64" s="1"/>
  <c r="M241" i="64" s="1"/>
  <c r="M161" i="64"/>
  <c r="F169" i="64" s="1"/>
  <c r="K161" i="63"/>
  <c r="D169" i="63" s="1"/>
  <c r="K137" i="63"/>
  <c r="D144" i="63" s="1"/>
  <c r="K184" i="63" s="1"/>
  <c r="D191" i="63" s="1"/>
  <c r="K209" i="63" s="1"/>
  <c r="D226" i="63" s="1"/>
  <c r="K241" i="63" s="1"/>
  <c r="D249" i="63" s="1"/>
  <c r="K137" i="64"/>
  <c r="D144" i="64" s="1"/>
  <c r="K184" i="64" s="1"/>
  <c r="D191" i="64" s="1"/>
  <c r="K161" i="64"/>
  <c r="D169" i="64" s="1"/>
  <c r="J161" i="64"/>
  <c r="C169" i="64" s="1"/>
  <c r="J137" i="64"/>
  <c r="C144" i="64" s="1"/>
  <c r="J184" i="64" s="1"/>
  <c r="C191" i="64" s="1"/>
  <c r="J209" i="64" s="1"/>
  <c r="C226" i="64" s="1"/>
  <c r="J241" i="64" s="1"/>
  <c r="I161" i="63"/>
  <c r="B169" i="63" s="1"/>
  <c r="I137" i="63"/>
  <c r="B144" i="63" s="1"/>
  <c r="I184" i="63" s="1"/>
  <c r="B191" i="63" s="1"/>
  <c r="I209" i="63" s="1"/>
  <c r="B226" i="63" s="1"/>
  <c r="I241" i="63" s="1"/>
  <c r="B249" i="63" s="1"/>
  <c r="M161" i="63"/>
  <c r="F169" i="63" s="1"/>
  <c r="M137" i="63"/>
  <c r="F144" i="63" s="1"/>
  <c r="M184" i="63" s="1"/>
  <c r="F191" i="63" s="1"/>
  <c r="M209" i="63" s="1"/>
  <c r="F226" i="63" s="1"/>
  <c r="M241" i="63" s="1"/>
  <c r="F249" i="63" s="1"/>
  <c r="J161" i="65"/>
  <c r="D169" i="65" s="1"/>
  <c r="J137" i="65"/>
  <c r="B191" i="65"/>
  <c r="H209" i="65" s="1"/>
  <c r="B226" i="65" s="1"/>
  <c r="H241" i="65" s="1"/>
  <c r="B249" i="65" s="1"/>
  <c r="B165" i="62"/>
  <c r="C144" i="65"/>
  <c r="I184" i="65" s="1"/>
  <c r="C191" i="65" s="1"/>
  <c r="I161" i="65"/>
  <c r="C169" i="65" s="1"/>
  <c r="C191" i="62"/>
  <c r="J209" i="62" s="1"/>
  <c r="C226" i="62" s="1"/>
  <c r="J241" i="62" s="1"/>
  <c r="C249" i="62" s="1"/>
  <c r="D191" i="62"/>
  <c r="K209" i="62" s="1"/>
  <c r="D226" i="62" s="1"/>
  <c r="K241" i="62" s="1"/>
  <c r="D249" i="62" s="1"/>
  <c r="K137" i="65"/>
  <c r="I209" i="65" l="1"/>
  <c r="C226" i="65" s="1"/>
  <c r="I241" i="65" s="1"/>
  <c r="B187" i="62"/>
  <c r="E249" i="64"/>
  <c r="C249" i="64"/>
  <c r="F249" i="64"/>
  <c r="D144" i="65"/>
  <c r="J184" i="65" s="1"/>
  <c r="D191" i="65" s="1"/>
  <c r="I44" i="62"/>
  <c r="E144" i="65"/>
  <c r="K184" i="65" s="1"/>
  <c r="E191" i="65" s="1"/>
  <c r="K209" i="64"/>
  <c r="D226" i="64" s="1"/>
  <c r="K241" i="64" s="1"/>
  <c r="D249" i="64" l="1"/>
  <c r="J209" i="65"/>
  <c r="D226" i="65" s="1"/>
  <c r="J241" i="65" s="1"/>
  <c r="K209" i="65"/>
  <c r="E226" i="65" s="1"/>
  <c r="K241" i="65" s="1"/>
  <c r="C249" i="65"/>
  <c r="B54" i="62"/>
  <c r="B186" i="62"/>
  <c r="D249" i="65" l="1"/>
  <c r="E249" i="65"/>
  <c r="I68" i="62"/>
  <c r="B85" i="62" l="1"/>
  <c r="I100" i="62" s="1"/>
  <c r="B122" i="62" l="1"/>
  <c r="I161" i="62" l="1"/>
  <c r="I137" i="62"/>
  <c r="B144" i="62" l="1"/>
  <c r="B169" i="62"/>
  <c r="I184" i="62" l="1"/>
  <c r="B191" i="62" l="1"/>
  <c r="I209" i="62" l="1"/>
  <c r="B226" i="62" l="1"/>
  <c r="I241" i="62" l="1"/>
  <c r="B249" i="62" l="1"/>
  <c r="E48" i="61" l="1"/>
  <c r="B48" i="61"/>
  <c r="E243" i="61"/>
  <c r="D243" i="61"/>
  <c r="C243" i="61"/>
  <c r="B243" i="61"/>
  <c r="E234" i="61"/>
  <c r="D234" i="61"/>
  <c r="C234" i="61"/>
  <c r="B234" i="61"/>
  <c r="J218" i="61"/>
  <c r="K218" i="61"/>
  <c r="I218" i="61"/>
  <c r="H218" i="61"/>
  <c r="J211" i="61"/>
  <c r="K211" i="61"/>
  <c r="I211" i="61"/>
  <c r="H211" i="61"/>
  <c r="H202" i="61"/>
  <c r="E202" i="61"/>
  <c r="D202" i="61"/>
  <c r="C202" i="61"/>
  <c r="B202" i="61"/>
  <c r="E188" i="61"/>
  <c r="D188" i="61"/>
  <c r="C188" i="61"/>
  <c r="B188" i="61"/>
  <c r="E177" i="61"/>
  <c r="D177" i="61"/>
  <c r="C177" i="61"/>
  <c r="B177" i="61"/>
  <c r="E154" i="61"/>
  <c r="D154" i="61"/>
  <c r="C154" i="61"/>
  <c r="B154" i="61"/>
  <c r="E139" i="61"/>
  <c r="E164" i="61" s="1"/>
  <c r="D139" i="61"/>
  <c r="D164" i="61" s="1"/>
  <c r="C139" i="61"/>
  <c r="C164" i="61" s="1"/>
  <c r="B139" i="61"/>
  <c r="B164" i="61" s="1"/>
  <c r="E130" i="61"/>
  <c r="D130" i="61"/>
  <c r="C130" i="61"/>
  <c r="B130" i="61"/>
  <c r="K113" i="61"/>
  <c r="J113" i="61"/>
  <c r="I113" i="61"/>
  <c r="H113" i="61"/>
  <c r="E113" i="61"/>
  <c r="D113" i="61"/>
  <c r="C113" i="61"/>
  <c r="B113" i="61"/>
  <c r="K105" i="61"/>
  <c r="J105" i="61"/>
  <c r="I105" i="61"/>
  <c r="H105" i="61"/>
  <c r="K102" i="61"/>
  <c r="J102" i="61"/>
  <c r="I102" i="61"/>
  <c r="H102" i="61"/>
  <c r="E102" i="61"/>
  <c r="D102" i="61"/>
  <c r="C102" i="61"/>
  <c r="B102" i="61"/>
  <c r="E93" i="61"/>
  <c r="D93" i="61"/>
  <c r="C93" i="61"/>
  <c r="B93" i="61"/>
  <c r="E79" i="61"/>
  <c r="D79" i="61"/>
  <c r="C79" i="61"/>
  <c r="B79" i="61"/>
  <c r="K79" i="61"/>
  <c r="J79" i="61"/>
  <c r="I79" i="61"/>
  <c r="H79" i="61"/>
  <c r="K76" i="61"/>
  <c r="J76" i="61"/>
  <c r="I76" i="61"/>
  <c r="H76" i="61"/>
  <c r="K71" i="61"/>
  <c r="K70" i="61" s="1"/>
  <c r="J71" i="61"/>
  <c r="J70" i="61" s="1"/>
  <c r="I71" i="61"/>
  <c r="I70" i="61" s="1"/>
  <c r="H71" i="61"/>
  <c r="H70" i="61" s="1"/>
  <c r="H62" i="61"/>
  <c r="E62" i="61"/>
  <c r="D62" i="61"/>
  <c r="C62" i="61"/>
  <c r="B62" i="61"/>
  <c r="D48" i="61"/>
  <c r="C48" i="61"/>
  <c r="E38" i="61"/>
  <c r="D38" i="61"/>
  <c r="C38" i="61"/>
  <c r="B38" i="61"/>
  <c r="J11" i="61"/>
  <c r="K10" i="61"/>
  <c r="K177" i="61" s="1"/>
  <c r="J10" i="61"/>
  <c r="J177" i="61" s="1"/>
  <c r="I10" i="61"/>
  <c r="I177" i="61" s="1"/>
  <c r="H10" i="61"/>
  <c r="H177" i="61" s="1"/>
  <c r="H234" i="61" l="1"/>
  <c r="H16" i="61"/>
  <c r="I16" i="61"/>
  <c r="C23" i="61" s="1"/>
  <c r="K16" i="61"/>
  <c r="E23" i="61" s="1"/>
  <c r="E27" i="61" s="1"/>
  <c r="J16" i="61"/>
  <c r="D23" i="61" s="1"/>
  <c r="D27" i="61" s="1"/>
  <c r="J44" i="61" s="1"/>
  <c r="D54" i="61" s="1"/>
  <c r="J68" i="61" s="1"/>
  <c r="D85" i="61" s="1"/>
  <c r="J100" i="61" s="1"/>
  <c r="D122" i="61" s="1"/>
  <c r="K19" i="61"/>
  <c r="K44" i="61"/>
  <c r="E54" i="61" s="1"/>
  <c r="K68" i="61" s="1"/>
  <c r="E85" i="61" s="1"/>
  <c r="K100" i="61" s="1"/>
  <c r="E122" i="61" s="1"/>
  <c r="E163" i="61"/>
  <c r="E165" i="61" s="1"/>
  <c r="E187" i="61" s="1"/>
  <c r="E186" i="61" s="1"/>
  <c r="C163" i="61"/>
  <c r="C165" i="61" s="1"/>
  <c r="C187" i="61" s="1"/>
  <c r="C186" i="61" s="1"/>
  <c r="B163" i="61"/>
  <c r="B165" i="61" s="1"/>
  <c r="B187" i="61" s="1"/>
  <c r="B186" i="61" s="1"/>
  <c r="H19" i="61"/>
  <c r="B23" i="61"/>
  <c r="B27" i="61" s="1"/>
  <c r="H44" i="61" s="1"/>
  <c r="B54" i="61" s="1"/>
  <c r="H68" i="61" s="1"/>
  <c r="B85" i="61" s="1"/>
  <c r="H100" i="61" s="1"/>
  <c r="B122" i="61" s="1"/>
  <c r="K202" i="61"/>
  <c r="I234" i="61"/>
  <c r="J234" i="61"/>
  <c r="J202" i="61"/>
  <c r="K234" i="61"/>
  <c r="H130" i="61"/>
  <c r="I62" i="61"/>
  <c r="I130" i="61"/>
  <c r="K62" i="61"/>
  <c r="K130" i="61"/>
  <c r="H154" i="61"/>
  <c r="I154" i="61"/>
  <c r="J62" i="61"/>
  <c r="J130" i="61"/>
  <c r="J154" i="61"/>
  <c r="K154" i="61"/>
  <c r="H38" i="61"/>
  <c r="H93" i="61"/>
  <c r="I202" i="61"/>
  <c r="I38" i="61"/>
  <c r="I93" i="61"/>
  <c r="J38" i="61"/>
  <c r="J93" i="61"/>
  <c r="K38" i="61"/>
  <c r="K93" i="61"/>
  <c r="F102" i="60"/>
  <c r="E102" i="60"/>
  <c r="C102" i="60"/>
  <c r="B102" i="60"/>
  <c r="J76" i="60"/>
  <c r="K10" i="60"/>
  <c r="K234" i="60" s="1"/>
  <c r="K93" i="60"/>
  <c r="K102" i="60"/>
  <c r="K105" i="60"/>
  <c r="K113" i="60"/>
  <c r="K130" i="60"/>
  <c r="K154" i="60"/>
  <c r="K177" i="60"/>
  <c r="K202" i="60"/>
  <c r="K211" i="60"/>
  <c r="K218" i="60"/>
  <c r="D38" i="60"/>
  <c r="D62" i="60"/>
  <c r="D93" i="60"/>
  <c r="D113" i="60"/>
  <c r="D130" i="60"/>
  <c r="D139" i="60"/>
  <c r="D154" i="60"/>
  <c r="D177" i="60"/>
  <c r="D188" i="60"/>
  <c r="D202" i="60"/>
  <c r="D234" i="60"/>
  <c r="D243" i="60"/>
  <c r="B243" i="60"/>
  <c r="F243" i="60"/>
  <c r="E243" i="60"/>
  <c r="C243" i="60"/>
  <c r="F234" i="60"/>
  <c r="E234" i="60"/>
  <c r="C234" i="60"/>
  <c r="B234" i="60"/>
  <c r="I218" i="60"/>
  <c r="I211" i="60"/>
  <c r="F202" i="60"/>
  <c r="E202" i="60"/>
  <c r="C202" i="60"/>
  <c r="B202" i="60"/>
  <c r="F188" i="60"/>
  <c r="E188" i="60"/>
  <c r="C188" i="60"/>
  <c r="B188" i="60"/>
  <c r="F177" i="60"/>
  <c r="E177" i="60"/>
  <c r="C177" i="60"/>
  <c r="B177" i="60"/>
  <c r="F154" i="60"/>
  <c r="E154" i="60"/>
  <c r="C154" i="60"/>
  <c r="B154" i="60"/>
  <c r="F139" i="60"/>
  <c r="F164" i="60" s="1"/>
  <c r="E139" i="60"/>
  <c r="E164" i="60" s="1"/>
  <c r="C139" i="60"/>
  <c r="C164" i="60" s="1"/>
  <c r="B139" i="60"/>
  <c r="B164" i="60" s="1"/>
  <c r="F130" i="60"/>
  <c r="E130" i="60"/>
  <c r="C130" i="60"/>
  <c r="B130" i="60"/>
  <c r="B113" i="60"/>
  <c r="L113" i="60"/>
  <c r="J105" i="60"/>
  <c r="I105" i="60"/>
  <c r="J102" i="60"/>
  <c r="F93" i="60"/>
  <c r="E93" i="60"/>
  <c r="C93" i="60"/>
  <c r="B93" i="60"/>
  <c r="B79" i="60"/>
  <c r="F62" i="60"/>
  <c r="E62" i="60"/>
  <c r="C62" i="60"/>
  <c r="B62" i="60"/>
  <c r="F38" i="60"/>
  <c r="E38" i="60"/>
  <c r="C38" i="60"/>
  <c r="B38" i="60"/>
  <c r="L11" i="60"/>
  <c r="M10" i="60"/>
  <c r="M177" i="60" s="1"/>
  <c r="L10" i="60"/>
  <c r="L177" i="60" s="1"/>
  <c r="J10" i="60"/>
  <c r="J177" i="60" s="1"/>
  <c r="I10" i="60"/>
  <c r="I154" i="60" s="1"/>
  <c r="I234" i="60" l="1"/>
  <c r="K62" i="60"/>
  <c r="D163" i="61"/>
  <c r="D165" i="61" s="1"/>
  <c r="D187" i="61" s="1"/>
  <c r="D186" i="61" s="1"/>
  <c r="E79" i="60"/>
  <c r="C48" i="60"/>
  <c r="K38" i="60"/>
  <c r="I177" i="60"/>
  <c r="L79" i="60"/>
  <c r="M71" i="60"/>
  <c r="M70" i="60" s="1"/>
  <c r="L76" i="60"/>
  <c r="D48" i="60"/>
  <c r="F79" i="60"/>
  <c r="J79" i="60"/>
  <c r="I19" i="61"/>
  <c r="K71" i="60"/>
  <c r="K79" i="60"/>
  <c r="D102" i="60"/>
  <c r="K76" i="60"/>
  <c r="L71" i="60"/>
  <c r="L70" i="60" s="1"/>
  <c r="F48" i="60"/>
  <c r="E48" i="60"/>
  <c r="I16" i="60"/>
  <c r="K16" i="60"/>
  <c r="D163" i="60" s="1"/>
  <c r="J19" i="61"/>
  <c r="C27" i="61"/>
  <c r="I44" i="61" s="1"/>
  <c r="C54" i="61" s="1"/>
  <c r="I68" i="61" s="1"/>
  <c r="C85" i="61" s="1"/>
  <c r="I100" i="61" s="1"/>
  <c r="C122" i="61" s="1"/>
  <c r="H161" i="61"/>
  <c r="B169" i="61" s="1"/>
  <c r="H137" i="61"/>
  <c r="B144" i="61" s="1"/>
  <c r="H184" i="61" s="1"/>
  <c r="B191" i="61" s="1"/>
  <c r="H209" i="61" s="1"/>
  <c r="B226" i="61" s="1"/>
  <c r="H241" i="61" s="1"/>
  <c r="B249" i="61" s="1"/>
  <c r="K161" i="61"/>
  <c r="E169" i="61" s="1"/>
  <c r="K137" i="61"/>
  <c r="E144" i="61" s="1"/>
  <c r="K184" i="61" s="1"/>
  <c r="E191" i="61" s="1"/>
  <c r="K209" i="61" s="1"/>
  <c r="E226" i="61" s="1"/>
  <c r="K241" i="61" s="1"/>
  <c r="E249" i="61" s="1"/>
  <c r="J161" i="61"/>
  <c r="D169" i="61" s="1"/>
  <c r="J137" i="61"/>
  <c r="D144" i="61" s="1"/>
  <c r="J184" i="61" s="1"/>
  <c r="D191" i="61" s="1"/>
  <c r="J209" i="61" s="1"/>
  <c r="D226" i="61" s="1"/>
  <c r="J241" i="61" s="1"/>
  <c r="D249" i="61" s="1"/>
  <c r="D79" i="60"/>
  <c r="D164" i="60"/>
  <c r="I76" i="60"/>
  <c r="J71" i="60"/>
  <c r="J70" i="60" s="1"/>
  <c r="B48" i="60"/>
  <c r="J113" i="60"/>
  <c r="I71" i="60"/>
  <c r="I70" i="60" s="1"/>
  <c r="M76" i="60"/>
  <c r="L105" i="60"/>
  <c r="E113" i="60"/>
  <c r="M105" i="60"/>
  <c r="F113" i="60"/>
  <c r="L102" i="60"/>
  <c r="M79" i="60"/>
  <c r="M102" i="60"/>
  <c r="I102" i="60"/>
  <c r="J218" i="60"/>
  <c r="L218" i="60"/>
  <c r="M218" i="60"/>
  <c r="J16" i="60"/>
  <c r="M113" i="60"/>
  <c r="L16" i="60"/>
  <c r="J211" i="60"/>
  <c r="M16" i="60"/>
  <c r="L211" i="60"/>
  <c r="M211" i="60"/>
  <c r="C79" i="60"/>
  <c r="C113" i="60"/>
  <c r="I79" i="60"/>
  <c r="I113" i="60"/>
  <c r="I62" i="60"/>
  <c r="I130" i="60"/>
  <c r="I202" i="60"/>
  <c r="I93" i="60"/>
  <c r="I38" i="60"/>
  <c r="L202" i="60"/>
  <c r="J234" i="60"/>
  <c r="L234" i="60"/>
  <c r="M234" i="60"/>
  <c r="J62" i="60"/>
  <c r="J130" i="60"/>
  <c r="M202" i="60"/>
  <c r="L130" i="60"/>
  <c r="L62" i="60"/>
  <c r="M62" i="60"/>
  <c r="M130" i="60"/>
  <c r="J202" i="60"/>
  <c r="J154" i="60"/>
  <c r="L154" i="60"/>
  <c r="M154" i="60"/>
  <c r="J93" i="60"/>
  <c r="L38" i="60"/>
  <c r="J38" i="60"/>
  <c r="L93" i="60"/>
  <c r="M38" i="60"/>
  <c r="M93" i="60"/>
  <c r="K19" i="60" l="1"/>
  <c r="D165" i="60"/>
  <c r="D23" i="60"/>
  <c r="K70" i="60"/>
  <c r="I161" i="61"/>
  <c r="C169" i="61" s="1"/>
  <c r="I137" i="61"/>
  <c r="C144" i="61" s="1"/>
  <c r="I184" i="61" s="1"/>
  <c r="C191" i="61" s="1"/>
  <c r="I209" i="61" s="1"/>
  <c r="C226" i="61" s="1"/>
  <c r="I241" i="61" s="1"/>
  <c r="C249" i="61" s="1"/>
  <c r="D27" i="60"/>
  <c r="F23" i="60"/>
  <c r="L19" i="60"/>
  <c r="E23" i="60"/>
  <c r="E27" i="60" s="1"/>
  <c r="J19" i="60"/>
  <c r="C23" i="60"/>
  <c r="C27" i="60" s="1"/>
  <c r="J44" i="60" s="1"/>
  <c r="C54" i="60" s="1"/>
  <c r="J68" i="60" s="1"/>
  <c r="B23" i="60"/>
  <c r="B163" i="60"/>
  <c r="B165" i="60" s="1"/>
  <c r="B187" i="60" s="1"/>
  <c r="B186" i="60" s="1"/>
  <c r="E163" i="60"/>
  <c r="E165" i="60" s="1"/>
  <c r="E187" i="60" s="1"/>
  <c r="E186" i="60" s="1"/>
  <c r="I19" i="60"/>
  <c r="L44" i="60"/>
  <c r="E54" i="60" s="1"/>
  <c r="L68" i="60" s="1"/>
  <c r="M19" i="60"/>
  <c r="F163" i="60"/>
  <c r="F165" i="60" s="1"/>
  <c r="F187" i="60" s="1"/>
  <c r="F186" i="60" s="1"/>
  <c r="C163" i="60"/>
  <c r="C165" i="60" s="1"/>
  <c r="C187" i="60" s="1"/>
  <c r="C186" i="60" s="1"/>
  <c r="E243" i="59"/>
  <c r="D243" i="59"/>
  <c r="C243" i="59"/>
  <c r="B243" i="59"/>
  <c r="I234" i="59"/>
  <c r="E234" i="59"/>
  <c r="D234" i="59"/>
  <c r="C234" i="59"/>
  <c r="B234" i="59"/>
  <c r="K218" i="59"/>
  <c r="J218" i="59"/>
  <c r="I218" i="59"/>
  <c r="H218" i="59"/>
  <c r="K211" i="59"/>
  <c r="J211" i="59"/>
  <c r="I211" i="59"/>
  <c r="E202" i="59"/>
  <c r="D202" i="59"/>
  <c r="C202" i="59"/>
  <c r="B202" i="59"/>
  <c r="E188" i="59"/>
  <c r="D188" i="59"/>
  <c r="C188" i="59"/>
  <c r="B188" i="59"/>
  <c r="E177" i="59"/>
  <c r="D177" i="59"/>
  <c r="C177" i="59"/>
  <c r="B177" i="59"/>
  <c r="I154" i="59"/>
  <c r="H154" i="59"/>
  <c r="E154" i="59"/>
  <c r="D154" i="59"/>
  <c r="C154" i="59"/>
  <c r="B154" i="59"/>
  <c r="E130" i="59"/>
  <c r="D130" i="59"/>
  <c r="C130" i="59"/>
  <c r="B130" i="59"/>
  <c r="H105" i="59"/>
  <c r="K102" i="59"/>
  <c r="J102" i="59"/>
  <c r="I102" i="59"/>
  <c r="H102" i="59"/>
  <c r="E102" i="59"/>
  <c r="D102" i="59"/>
  <c r="C102" i="59"/>
  <c r="B102" i="59"/>
  <c r="E93" i="59"/>
  <c r="D93" i="59"/>
  <c r="C93" i="59"/>
  <c r="B93" i="59"/>
  <c r="K79" i="59"/>
  <c r="J79" i="59"/>
  <c r="I79" i="59"/>
  <c r="H79" i="59"/>
  <c r="E79" i="59"/>
  <c r="D79" i="59"/>
  <c r="C79" i="59"/>
  <c r="B79" i="59"/>
  <c r="J76" i="59"/>
  <c r="I76" i="59"/>
  <c r="H76" i="59"/>
  <c r="K76" i="59"/>
  <c r="K71" i="59"/>
  <c r="K70" i="59" s="1"/>
  <c r="H71" i="59"/>
  <c r="H70" i="59" s="1"/>
  <c r="E62" i="59"/>
  <c r="D62" i="59"/>
  <c r="C62" i="59"/>
  <c r="B62" i="59"/>
  <c r="B48" i="59"/>
  <c r="E38" i="59"/>
  <c r="D38" i="59"/>
  <c r="C38" i="59"/>
  <c r="B38" i="59"/>
  <c r="J11" i="59"/>
  <c r="K10" i="59"/>
  <c r="K93" i="59" s="1"/>
  <c r="J10" i="59"/>
  <c r="J93" i="59" s="1"/>
  <c r="I10" i="59"/>
  <c r="I93" i="59" s="1"/>
  <c r="H10" i="59"/>
  <c r="H234" i="59" s="1"/>
  <c r="K154" i="59" l="1"/>
  <c r="I76" i="57"/>
  <c r="I71" i="57"/>
  <c r="K44" i="60"/>
  <c r="D187" i="60"/>
  <c r="E85" i="60"/>
  <c r="L100" i="60" s="1"/>
  <c r="E122" i="60" s="1"/>
  <c r="C85" i="60"/>
  <c r="J100" i="60" s="1"/>
  <c r="C122" i="60" s="1"/>
  <c r="F27" i="60"/>
  <c r="M44" i="60" s="1"/>
  <c r="B27" i="60"/>
  <c r="I44" i="60" s="1"/>
  <c r="B54" i="60" s="1"/>
  <c r="I68" i="60" s="1"/>
  <c r="H211" i="59"/>
  <c r="K71" i="57"/>
  <c r="K70" i="57" s="1"/>
  <c r="H177" i="59"/>
  <c r="I177" i="59"/>
  <c r="J177" i="59"/>
  <c r="B113" i="59"/>
  <c r="H62" i="59"/>
  <c r="H38" i="59"/>
  <c r="C113" i="59"/>
  <c r="I62" i="59"/>
  <c r="I38" i="59"/>
  <c r="I71" i="59"/>
  <c r="I70" i="59" s="1"/>
  <c r="D113" i="59"/>
  <c r="H16" i="59"/>
  <c r="B23" i="59" s="1"/>
  <c r="B27" i="59" s="1"/>
  <c r="H44" i="59" s="1"/>
  <c r="B54" i="59" s="1"/>
  <c r="H68" i="59" s="1"/>
  <c r="B85" i="59" s="1"/>
  <c r="H100" i="59" s="1"/>
  <c r="J71" i="59"/>
  <c r="J70" i="59" s="1"/>
  <c r="E113" i="59"/>
  <c r="H113" i="59"/>
  <c r="J16" i="59"/>
  <c r="D163" i="59" s="1"/>
  <c r="I113" i="59"/>
  <c r="K16" i="59"/>
  <c r="E23" i="59" s="1"/>
  <c r="E27" i="59" s="1"/>
  <c r="K44" i="59" s="1"/>
  <c r="E54" i="59" s="1"/>
  <c r="K68" i="59" s="1"/>
  <c r="E85" i="59" s="1"/>
  <c r="K100" i="59" s="1"/>
  <c r="J113" i="59"/>
  <c r="K113" i="59"/>
  <c r="H130" i="59"/>
  <c r="H202" i="59"/>
  <c r="I105" i="59"/>
  <c r="I130" i="59"/>
  <c r="I202" i="59"/>
  <c r="J105" i="59"/>
  <c r="J202" i="59"/>
  <c r="K105" i="59"/>
  <c r="C139" i="59"/>
  <c r="C164" i="59" s="1"/>
  <c r="C48" i="59"/>
  <c r="D139" i="59"/>
  <c r="D164" i="59" s="1"/>
  <c r="D48" i="59"/>
  <c r="E139" i="59"/>
  <c r="E164" i="59" s="1"/>
  <c r="I16" i="59"/>
  <c r="C23" i="59" s="1"/>
  <c r="C27" i="59" s="1"/>
  <c r="I44" i="59" s="1"/>
  <c r="C54" i="59" s="1"/>
  <c r="I68" i="59" s="1"/>
  <c r="E48" i="59"/>
  <c r="B139" i="59"/>
  <c r="B164" i="59" s="1"/>
  <c r="K177" i="59"/>
  <c r="K38" i="59"/>
  <c r="K202" i="59"/>
  <c r="J38" i="59"/>
  <c r="H93" i="59"/>
  <c r="J154" i="59"/>
  <c r="J62" i="59"/>
  <c r="J130" i="59"/>
  <c r="K130" i="59"/>
  <c r="K62" i="59"/>
  <c r="J234" i="59"/>
  <c r="K234" i="59"/>
  <c r="K113" i="57"/>
  <c r="I113" i="57"/>
  <c r="J113" i="57"/>
  <c r="K102" i="57"/>
  <c r="J102" i="57"/>
  <c r="I102" i="57"/>
  <c r="J79" i="57"/>
  <c r="K79" i="57"/>
  <c r="I79" i="57"/>
  <c r="J76" i="57"/>
  <c r="K76" i="57"/>
  <c r="I70" i="57"/>
  <c r="J71" i="57"/>
  <c r="J70" i="57" s="1"/>
  <c r="D186" i="60" l="1"/>
  <c r="D54" i="60"/>
  <c r="L161" i="60"/>
  <c r="E169" i="60" s="1"/>
  <c r="L137" i="60"/>
  <c r="E144" i="60" s="1"/>
  <c r="L184" i="60" s="1"/>
  <c r="E191" i="60" s="1"/>
  <c r="L209" i="60" s="1"/>
  <c r="E226" i="60" s="1"/>
  <c r="L241" i="60" s="1"/>
  <c r="I19" i="59"/>
  <c r="F54" i="60"/>
  <c r="M68" i="60" s="1"/>
  <c r="D165" i="59"/>
  <c r="D187" i="59" s="1"/>
  <c r="D186" i="59" s="1"/>
  <c r="C163" i="59"/>
  <c r="C165" i="59" s="1"/>
  <c r="C187" i="59" s="1"/>
  <c r="C186" i="59" s="1"/>
  <c r="B85" i="60"/>
  <c r="I100" i="60" s="1"/>
  <c r="B122" i="60" s="1"/>
  <c r="J161" i="60"/>
  <c r="C169" i="60" s="1"/>
  <c r="J137" i="60"/>
  <c r="C144" i="60" s="1"/>
  <c r="J184" i="60" s="1"/>
  <c r="C191" i="60" s="1"/>
  <c r="J209" i="60" s="1"/>
  <c r="C226" i="60" s="1"/>
  <c r="J241" i="60" s="1"/>
  <c r="B122" i="59"/>
  <c r="H137" i="59" s="1"/>
  <c r="B144" i="59" s="1"/>
  <c r="H184" i="59" s="1"/>
  <c r="E122" i="59"/>
  <c r="K137" i="59" s="1"/>
  <c r="E144" i="59" s="1"/>
  <c r="K184" i="59" s="1"/>
  <c r="C85" i="59"/>
  <c r="I100" i="59" s="1"/>
  <c r="C122" i="59" s="1"/>
  <c r="I137" i="59" s="1"/>
  <c r="C144" i="59" s="1"/>
  <c r="I184" i="59" s="1"/>
  <c r="E163" i="59"/>
  <c r="E165" i="59" s="1"/>
  <c r="E187" i="59" s="1"/>
  <c r="E186" i="59" s="1"/>
  <c r="K19" i="59"/>
  <c r="J19" i="59"/>
  <c r="H19" i="59"/>
  <c r="D23" i="59"/>
  <c r="D27" i="59" s="1"/>
  <c r="J44" i="59" s="1"/>
  <c r="D54" i="59" s="1"/>
  <c r="J68" i="59" s="1"/>
  <c r="D85" i="59" s="1"/>
  <c r="J100" i="59" s="1"/>
  <c r="D122" i="59" s="1"/>
  <c r="J137" i="59" s="1"/>
  <c r="D144" i="59" s="1"/>
  <c r="J184" i="59" s="1"/>
  <c r="D191" i="59" s="1"/>
  <c r="J209" i="59" s="1"/>
  <c r="D226" i="59" s="1"/>
  <c r="J241" i="59" s="1"/>
  <c r="D249" i="59" s="1"/>
  <c r="B163" i="59"/>
  <c r="B165" i="59" s="1"/>
  <c r="B187" i="59" s="1"/>
  <c r="B186" i="59" s="1"/>
  <c r="K68" i="60" l="1"/>
  <c r="I161" i="60"/>
  <c r="B169" i="60" s="1"/>
  <c r="I137" i="60"/>
  <c r="B144" i="60" s="1"/>
  <c r="I184" i="60" s="1"/>
  <c r="B191" i="60" s="1"/>
  <c r="I209" i="60" s="1"/>
  <c r="B226" i="60" s="1"/>
  <c r="I241" i="60" s="1"/>
  <c r="F85" i="60"/>
  <c r="M100" i="60" s="1"/>
  <c r="F122" i="60" s="1"/>
  <c r="C249" i="60"/>
  <c r="E249" i="60"/>
  <c r="H161" i="59"/>
  <c r="B169" i="59" s="1"/>
  <c r="E191" i="59"/>
  <c r="K209" i="59" s="1"/>
  <c r="E226" i="59" s="1"/>
  <c r="K241" i="59" s="1"/>
  <c r="E249" i="59" s="1"/>
  <c r="C191" i="59"/>
  <c r="I209" i="59" s="1"/>
  <c r="C226" i="59" s="1"/>
  <c r="I241" i="59" s="1"/>
  <c r="C249" i="59" s="1"/>
  <c r="K161" i="59"/>
  <c r="E169" i="59" s="1"/>
  <c r="I161" i="59"/>
  <c r="C169" i="59" s="1"/>
  <c r="J161" i="59"/>
  <c r="D169" i="59" s="1"/>
  <c r="B191" i="59"/>
  <c r="H209" i="59" s="1"/>
  <c r="B226" i="59" s="1"/>
  <c r="H241" i="59" s="1"/>
  <c r="B249" i="59" s="1"/>
  <c r="D85" i="60" l="1"/>
  <c r="M137" i="60"/>
  <c r="F144" i="60" s="1"/>
  <c r="M184" i="60" s="1"/>
  <c r="F191" i="60" s="1"/>
  <c r="M209" i="60" s="1"/>
  <c r="F226" i="60" s="1"/>
  <c r="M241" i="60" s="1"/>
  <c r="M161" i="60"/>
  <c r="F169" i="60" s="1"/>
  <c r="B249" i="60"/>
  <c r="K100" i="60" l="1"/>
  <c r="F249" i="60"/>
  <c r="I16" i="57"/>
  <c r="C243" i="57"/>
  <c r="D243" i="57"/>
  <c r="E243" i="57"/>
  <c r="K211" i="57"/>
  <c r="I211" i="57"/>
  <c r="J211" i="57"/>
  <c r="I218" i="57"/>
  <c r="J218" i="57"/>
  <c r="K218" i="57"/>
  <c r="C139" i="57"/>
  <c r="C164" i="57" s="1"/>
  <c r="D139" i="57"/>
  <c r="D164" i="57" s="1"/>
  <c r="E139" i="57"/>
  <c r="E164" i="57" s="1"/>
  <c r="I105" i="57"/>
  <c r="J105" i="57"/>
  <c r="K105" i="57"/>
  <c r="C102" i="57"/>
  <c r="D102" i="57"/>
  <c r="E102" i="57"/>
  <c r="C113" i="57"/>
  <c r="D113" i="57"/>
  <c r="E113" i="57"/>
  <c r="C79" i="57"/>
  <c r="D79" i="57"/>
  <c r="E79" i="57"/>
  <c r="C48" i="57"/>
  <c r="D48" i="57"/>
  <c r="E48" i="57"/>
  <c r="J16" i="57"/>
  <c r="K16" i="57"/>
  <c r="E163" i="57" s="1"/>
  <c r="D122" i="60" l="1"/>
  <c r="H218" i="57"/>
  <c r="J19" i="57"/>
  <c r="D163" i="57"/>
  <c r="I19" i="57"/>
  <c r="C163" i="57"/>
  <c r="E23" i="57"/>
  <c r="E27" i="57" s="1"/>
  <c r="K19" i="57"/>
  <c r="D23" i="57"/>
  <c r="D27" i="57" s="1"/>
  <c r="C23" i="57"/>
  <c r="C27" i="57" s="1"/>
  <c r="K137" i="60" l="1"/>
  <c r="K161" i="60"/>
  <c r="E165" i="57"/>
  <c r="E187" i="57" s="1"/>
  <c r="E186" i="57" s="1"/>
  <c r="D165" i="57"/>
  <c r="D187" i="57" s="1"/>
  <c r="C165" i="57"/>
  <c r="D169" i="60" l="1"/>
  <c r="D144" i="60"/>
  <c r="K184" i="60" l="1"/>
  <c r="B48" i="33"/>
  <c r="D191" i="60" l="1"/>
  <c r="K209" i="60" l="1"/>
  <c r="D226" i="60" l="1"/>
  <c r="B243" i="58"/>
  <c r="B234" i="58"/>
  <c r="B202" i="58"/>
  <c r="B188" i="58"/>
  <c r="B177" i="58"/>
  <c r="B154" i="58"/>
  <c r="B139" i="58"/>
  <c r="B130" i="58"/>
  <c r="B102" i="58"/>
  <c r="B93" i="58"/>
  <c r="E76" i="58"/>
  <c r="B62" i="58"/>
  <c r="B38" i="58"/>
  <c r="E10" i="58"/>
  <c r="B164" i="58" l="1"/>
  <c r="K241" i="60"/>
  <c r="B48" i="58"/>
  <c r="E105" i="58"/>
  <c r="E16" i="58"/>
  <c r="E71" i="58"/>
  <c r="E102" i="58"/>
  <c r="E234" i="58"/>
  <c r="E202" i="58"/>
  <c r="E130" i="58"/>
  <c r="E93" i="58"/>
  <c r="E38" i="58"/>
  <c r="E62" i="58"/>
  <c r="E154" i="58"/>
  <c r="E177" i="58"/>
  <c r="E70" i="58" l="1"/>
  <c r="B23" i="58"/>
  <c r="D249" i="60"/>
  <c r="B163" i="58"/>
  <c r="E19" i="58"/>
  <c r="B27" i="58" l="1"/>
  <c r="B165" i="58"/>
  <c r="H113" i="57"/>
  <c r="B139" i="57"/>
  <c r="B102" i="57"/>
  <c r="H102" i="57"/>
  <c r="B187" i="58" l="1"/>
  <c r="E44" i="58"/>
  <c r="H71" i="57"/>
  <c r="H79" i="57"/>
  <c r="H76" i="57"/>
  <c r="B164" i="57"/>
  <c r="H16" i="57"/>
  <c r="E130" i="57"/>
  <c r="E154" i="57"/>
  <c r="E177" i="57"/>
  <c r="E188" i="57"/>
  <c r="E202" i="57"/>
  <c r="E234" i="57"/>
  <c r="E93" i="57"/>
  <c r="E38" i="57"/>
  <c r="E62" i="57"/>
  <c r="K10" i="57"/>
  <c r="J10" i="57"/>
  <c r="J93" i="57" s="1"/>
  <c r="J11" i="57"/>
  <c r="D188" i="57"/>
  <c r="B54" i="58" l="1"/>
  <c r="B186" i="58"/>
  <c r="H70" i="57"/>
  <c r="B163" i="57"/>
  <c r="H19" i="57"/>
  <c r="B23" i="57"/>
  <c r="I44" i="57"/>
  <c r="C54" i="57" s="1"/>
  <c r="I68" i="57" s="1"/>
  <c r="C85" i="57" s="1"/>
  <c r="I100" i="57" s="1"/>
  <c r="C122" i="57" s="1"/>
  <c r="K44" i="57"/>
  <c r="E54" i="57" s="1"/>
  <c r="K68" i="57" s="1"/>
  <c r="E85" i="57" s="1"/>
  <c r="K100" i="57" s="1"/>
  <c r="E122" i="57" s="1"/>
  <c r="J202" i="57"/>
  <c r="J38" i="57"/>
  <c r="J154" i="57"/>
  <c r="J130" i="57"/>
  <c r="J234" i="57"/>
  <c r="J177" i="57"/>
  <c r="J62" i="57"/>
  <c r="D186" i="57"/>
  <c r="K234" i="57"/>
  <c r="D234" i="57"/>
  <c r="C234" i="57"/>
  <c r="B234" i="57"/>
  <c r="K202" i="57"/>
  <c r="D202" i="57"/>
  <c r="C202" i="57"/>
  <c r="B202" i="57"/>
  <c r="C188" i="57"/>
  <c r="K177" i="57"/>
  <c r="D177" i="57"/>
  <c r="C177" i="57"/>
  <c r="B177" i="57"/>
  <c r="B188" i="57"/>
  <c r="K154" i="57"/>
  <c r="D154" i="57"/>
  <c r="C154" i="57"/>
  <c r="B154" i="57"/>
  <c r="K130" i="57"/>
  <c r="D130" i="57"/>
  <c r="C130" i="57"/>
  <c r="B130" i="57"/>
  <c r="B113" i="57"/>
  <c r="K93" i="57"/>
  <c r="D93" i="57"/>
  <c r="C93" i="57"/>
  <c r="B93" i="57"/>
  <c r="K62" i="57"/>
  <c r="D62" i="57"/>
  <c r="C62" i="57"/>
  <c r="B62" i="57"/>
  <c r="B48" i="57"/>
  <c r="K38" i="57"/>
  <c r="D38" i="57"/>
  <c r="C38" i="57"/>
  <c r="B38" i="57"/>
  <c r="I10" i="57"/>
  <c r="H10" i="57"/>
  <c r="H177" i="57" s="1"/>
  <c r="E68" i="58" l="1"/>
  <c r="K161" i="57"/>
  <c r="E169" i="57" s="1"/>
  <c r="K137" i="57"/>
  <c r="E144" i="57" s="1"/>
  <c r="K184" i="57" s="1"/>
  <c r="E191" i="57" s="1"/>
  <c r="B165" i="57"/>
  <c r="I234" i="57"/>
  <c r="I62" i="57"/>
  <c r="H211" i="57"/>
  <c r="B243" i="57"/>
  <c r="H105" i="57"/>
  <c r="B79" i="57"/>
  <c r="H38" i="57"/>
  <c r="H62" i="57"/>
  <c r="H93" i="57"/>
  <c r="H130" i="57"/>
  <c r="I154" i="57"/>
  <c r="I177" i="57"/>
  <c r="H202" i="57"/>
  <c r="H234" i="57"/>
  <c r="I38" i="57"/>
  <c r="I93" i="57"/>
  <c r="I130" i="57"/>
  <c r="H154" i="57"/>
  <c r="I202" i="57"/>
  <c r="B187" i="57" l="1"/>
  <c r="B27" i="57"/>
  <c r="I161" i="57"/>
  <c r="C169" i="57" s="1"/>
  <c r="J44" i="57"/>
  <c r="D54" i="57" s="1"/>
  <c r="J68" i="57" s="1"/>
  <c r="D85" i="57" s="1"/>
  <c r="J100" i="57" s="1"/>
  <c r="D122" i="57" s="1"/>
  <c r="C187" i="57"/>
  <c r="C186" i="57" s="1"/>
  <c r="H44" i="57" l="1"/>
  <c r="B186" i="57"/>
  <c r="I137" i="57"/>
  <c r="C144" i="57" s="1"/>
  <c r="B54" i="57" l="1"/>
  <c r="I184" i="57"/>
  <c r="C191" i="57" s="1"/>
  <c r="H68" i="57" l="1"/>
  <c r="I209" i="57"/>
  <c r="B234" i="33"/>
  <c r="B202" i="33"/>
  <c r="B188" i="33"/>
  <c r="B177" i="33"/>
  <c r="B154" i="33"/>
  <c r="B130" i="33"/>
  <c r="B93" i="33"/>
  <c r="B62" i="33"/>
  <c r="B38" i="33"/>
  <c r="E10" i="33"/>
  <c r="B85" i="57" l="1"/>
  <c r="C226" i="57"/>
  <c r="I241" i="57" s="1"/>
  <c r="C249" i="57" s="1"/>
  <c r="J137" i="57"/>
  <c r="J161" i="57"/>
  <c r="D169" i="57" s="1"/>
  <c r="E177" i="33"/>
  <c r="E154" i="33"/>
  <c r="E62" i="33"/>
  <c r="E38" i="33"/>
  <c r="E234" i="33"/>
  <c r="E202" i="33"/>
  <c r="E130" i="33"/>
  <c r="E93" i="33"/>
  <c r="H100" i="57" l="1"/>
  <c r="D144" i="57"/>
  <c r="J184" i="57" s="1"/>
  <c r="D191" i="57" s="1"/>
  <c r="B122" i="57" l="1"/>
  <c r="J209" i="57"/>
  <c r="K209" i="57"/>
  <c r="H137" i="57" l="1"/>
  <c r="H161" i="57"/>
  <c r="E226" i="57"/>
  <c r="K241" i="57" s="1"/>
  <c r="D226" i="57"/>
  <c r="J241" i="57" s="1"/>
  <c r="D249" i="57" s="1"/>
  <c r="B169" i="57" l="1"/>
  <c r="B144" i="57"/>
  <c r="E249" i="57"/>
  <c r="H184" i="57" l="1"/>
  <c r="B191" i="57" l="1"/>
  <c r="H209" i="57" l="1"/>
  <c r="B226" i="57" l="1"/>
  <c r="H241" i="57" l="1"/>
  <c r="B249" i="57" l="1"/>
  <c r="B102" i="33" l="1"/>
  <c r="B243" i="33" l="1"/>
  <c r="E76" i="33"/>
  <c r="E71" i="33"/>
  <c r="E105" i="33"/>
  <c r="B139" i="33"/>
  <c r="E102" i="33"/>
  <c r="B164" i="33" l="1"/>
  <c r="E16" i="33"/>
  <c r="E70" i="33"/>
  <c r="B163" i="33" l="1"/>
  <c r="E19" i="33"/>
  <c r="B23" i="33"/>
  <c r="B27" i="33" l="1"/>
  <c r="B165" i="33"/>
  <c r="B187" i="33" l="1"/>
  <c r="E44" i="33"/>
  <c r="B54" i="33" l="1"/>
  <c r="B186" i="33"/>
  <c r="E68" i="33" l="1"/>
  <c r="B79" i="33" l="1"/>
  <c r="E79" i="33"/>
  <c r="B85" i="33" l="1"/>
  <c r="E100" i="33" l="1"/>
  <c r="B113" i="33" l="1"/>
  <c r="E113" i="33"/>
  <c r="E211" i="33" l="1"/>
  <c r="B122" i="33"/>
  <c r="E218" i="33"/>
  <c r="E137" i="33" l="1"/>
  <c r="E161" i="33"/>
  <c r="B144" i="33" l="1"/>
  <c r="B169" i="33"/>
  <c r="E113" i="58" l="1"/>
  <c r="B79" i="58"/>
  <c r="E79" i="58"/>
  <c r="E184" i="33"/>
  <c r="B191" i="33" l="1"/>
  <c r="B85" i="58"/>
  <c r="E211" i="58"/>
  <c r="E100" i="58" l="1"/>
  <c r="E209" i="33"/>
  <c r="B226" i="33" l="1"/>
  <c r="E241" i="33" l="1"/>
  <c r="B249" i="33" l="1"/>
  <c r="B113" i="58" l="1"/>
  <c r="B122" i="58" l="1"/>
  <c r="E218" i="58"/>
  <c r="E137" i="58" l="1"/>
  <c r="E161" i="58"/>
  <c r="B169" i="58" l="1"/>
  <c r="B144" i="58"/>
  <c r="E184" i="58" l="1"/>
  <c r="B191" i="58" l="1"/>
  <c r="E209" i="58" l="1"/>
  <c r="B226" i="58" l="1"/>
  <c r="E241" i="58" l="1"/>
  <c r="B249" i="58" l="1"/>
</calcChain>
</file>

<file path=xl/sharedStrings.xml><?xml version="1.0" encoding="utf-8"?>
<sst xmlns="http://schemas.openxmlformats.org/spreadsheetml/2006/main" count="2357" uniqueCount="214">
  <si>
    <t>Unidad: millones de euros</t>
  </si>
  <si>
    <t>I: Cuenta de producción</t>
  </si>
  <si>
    <t>Empleos</t>
  </si>
  <si>
    <t>Recursos</t>
  </si>
  <si>
    <t>Código</t>
  </si>
  <si>
    <t>P.1</t>
  </si>
  <si>
    <t>Producción</t>
  </si>
  <si>
    <t>P.11</t>
  </si>
  <si>
    <t>Producción de mercado</t>
  </si>
  <si>
    <t>P.12</t>
  </si>
  <si>
    <t>Producción para uso final propio</t>
  </si>
  <si>
    <t>P.13</t>
  </si>
  <si>
    <t>P.2</t>
  </si>
  <si>
    <t>Consumos intermedios</t>
  </si>
  <si>
    <t>Valor añadido bruto</t>
  </si>
  <si>
    <t>Consumo de capital fijo</t>
  </si>
  <si>
    <t>B.1n</t>
  </si>
  <si>
    <t>Valor añadido neto</t>
  </si>
  <si>
    <t>II: Cuentas de distribución y utilización de la renta</t>
  </si>
  <si>
    <t>II.1: Cuentas de distribución primaria de la renta</t>
  </si>
  <si>
    <t>II.1.1: Cuenta de explotación</t>
  </si>
  <si>
    <t>D.1</t>
  </si>
  <si>
    <t>Remuneración de los asalariados</t>
  </si>
  <si>
    <t>D.11</t>
  </si>
  <si>
    <t>Sueldos y salarios</t>
  </si>
  <si>
    <t>D.12</t>
  </si>
  <si>
    <t>D.121</t>
  </si>
  <si>
    <t>Cotizaciones sociales efectivas</t>
  </si>
  <si>
    <t>D.122</t>
  </si>
  <si>
    <t>Cotizaciones sociales imputadas</t>
  </si>
  <si>
    <t>D.29</t>
  </si>
  <si>
    <t>Otros impuestos sobre la producción</t>
  </si>
  <si>
    <t>D.39</t>
  </si>
  <si>
    <t>Otras subvenciones a la producción</t>
  </si>
  <si>
    <t>B.2n</t>
  </si>
  <si>
    <t>Excedente de explotación neto</t>
  </si>
  <si>
    <t>II.1.2: Cuenta de asignación de la renta primaria</t>
  </si>
  <si>
    <t>D.2</t>
  </si>
  <si>
    <t>D.21</t>
  </si>
  <si>
    <t>Impuestos sobre los productos</t>
  </si>
  <si>
    <t>D.211</t>
  </si>
  <si>
    <t>Impuestos del tipo valor añadido (IVA)</t>
  </si>
  <si>
    <t>D.212</t>
  </si>
  <si>
    <t>D.214</t>
  </si>
  <si>
    <t>D.3</t>
  </si>
  <si>
    <t>Subvenciones</t>
  </si>
  <si>
    <t>D.31</t>
  </si>
  <si>
    <t>Subvenciones a los productos</t>
  </si>
  <si>
    <t>D.4</t>
  </si>
  <si>
    <t>Rentas de la propiedad</t>
  </si>
  <si>
    <t>D.41</t>
  </si>
  <si>
    <t>D.42</t>
  </si>
  <si>
    <t>Rentas distribuidas de las sociedades</t>
  </si>
  <si>
    <t>D.45</t>
  </si>
  <si>
    <t>Rentas de la tierra</t>
  </si>
  <si>
    <t>B.5n</t>
  </si>
  <si>
    <t>Saldo de rentas primarias neto</t>
  </si>
  <si>
    <t>II.2: Cuenta de distribución secundaria de la renta</t>
  </si>
  <si>
    <t>D.5</t>
  </si>
  <si>
    <t>Impuestos corrientes sobre la renta, el patrimonio, etc.</t>
  </si>
  <si>
    <t>D.51</t>
  </si>
  <si>
    <t>Impuestos sobre la renta</t>
  </si>
  <si>
    <t>D.59</t>
  </si>
  <si>
    <t>Otros impuestos corrientes</t>
  </si>
  <si>
    <t>D.61</t>
  </si>
  <si>
    <t>D.611</t>
  </si>
  <si>
    <t>D.612</t>
  </si>
  <si>
    <t>D.62</t>
  </si>
  <si>
    <t>D.621</t>
  </si>
  <si>
    <t>D.7</t>
  </si>
  <si>
    <t>Otras transferencias corrientes</t>
  </si>
  <si>
    <t>D.71</t>
  </si>
  <si>
    <t>Primas netas de seguro no vida</t>
  </si>
  <si>
    <t>D.72</t>
  </si>
  <si>
    <t>Indemnizaciones de seguro no vida</t>
  </si>
  <si>
    <t>D.73</t>
  </si>
  <si>
    <t>D.74</t>
  </si>
  <si>
    <t>Cooperación internacional corriente</t>
  </si>
  <si>
    <t>D.75</t>
  </si>
  <si>
    <t>Transferencias corrientes diversas</t>
  </si>
  <si>
    <t>B.6n</t>
  </si>
  <si>
    <t>Renta disponible neta</t>
  </si>
  <si>
    <t>II.3: Cuenta de redistribución de la renta en especie</t>
  </si>
  <si>
    <t>D.63</t>
  </si>
  <si>
    <t>Transferencias sociales en especie</t>
  </si>
  <si>
    <t>D.631</t>
  </si>
  <si>
    <t>D.632</t>
  </si>
  <si>
    <t>B.7n</t>
  </si>
  <si>
    <t>Renta disponible ajustada neta</t>
  </si>
  <si>
    <t>II.4: Cuenta de utilización de la renta</t>
  </si>
  <si>
    <t>II.4.1: Cuenta de utilización de la renta disponible</t>
  </si>
  <si>
    <t>P.3</t>
  </si>
  <si>
    <t>Gasto en consumo final</t>
  </si>
  <si>
    <t>P.31</t>
  </si>
  <si>
    <t>Gasto en consumo individual</t>
  </si>
  <si>
    <t>P.32</t>
  </si>
  <si>
    <t>Gasto en consumo colectivo</t>
  </si>
  <si>
    <t>B.8n</t>
  </si>
  <si>
    <t>Ahorro neto</t>
  </si>
  <si>
    <t>II.4.2: Cuenta de utilización de la renta disponible ajustada</t>
  </si>
  <si>
    <t>P.4</t>
  </si>
  <si>
    <t>Consumo final efectivo</t>
  </si>
  <si>
    <t>P.42</t>
  </si>
  <si>
    <t>Consumo colectivo efectivo</t>
  </si>
  <si>
    <t>III: Cuentas de acumulación</t>
  </si>
  <si>
    <t>III.1: Cuenta de capital</t>
  </si>
  <si>
    <t>III.1.1: Cuenta de variaciones del patrimonio neto debidas al ahorro y a las transferencias de capital</t>
  </si>
  <si>
    <t>Variaciones de los activos</t>
  </si>
  <si>
    <t>Variaciones de los pasivos y del patrimonio neto</t>
  </si>
  <si>
    <t>Transferencias de capital, a cobrar</t>
  </si>
  <si>
    <t>Impuestos sobre el capital</t>
  </si>
  <si>
    <t>Ayudas a la inversión</t>
  </si>
  <si>
    <t>Otras transferencias de capital</t>
  </si>
  <si>
    <t>De las cuales:</t>
  </si>
  <si>
    <t>Transferencias de capital, a pagar</t>
  </si>
  <si>
    <t>Variaciones del patrimonio neto debidas al ahorro y a las transferencias de capital</t>
  </si>
  <si>
    <t>III.1.2: Cuenta de adquisiciones de activos no financieros</t>
  </si>
  <si>
    <t>B.9</t>
  </si>
  <si>
    <t>P.51c</t>
  </si>
  <si>
    <t>Prestaciones de otros sistemas de seguros sociales</t>
  </si>
  <si>
    <t>D.76</t>
  </si>
  <si>
    <t>Recursos propios de la UE basados en el IVA y la RNB</t>
  </si>
  <si>
    <t>D.8</t>
  </si>
  <si>
    <t>Ajuste por la variación de los derechos por pensiones</t>
  </si>
  <si>
    <t>Variación de existencias + Adquisiciones menos cesiones de objetos valiosos</t>
  </si>
  <si>
    <t>Cotizaciones sociales efectivas a cargo de los empleadores</t>
  </si>
  <si>
    <t>Cotizaciones sociales imputadas a cargo de los empleadores</t>
  </si>
  <si>
    <t>D.613</t>
  </si>
  <si>
    <t>Entre 
Administraciones Públicas</t>
  </si>
  <si>
    <t>Por impuestos y cotizaciones sociales de recaudación improbable</t>
  </si>
  <si>
    <t>Cotizaciones sociales efectivas a cargo de los hogares</t>
  </si>
  <si>
    <t>Producción no de mercado</t>
  </si>
  <si>
    <t>De la cual: Pagos por la producción no de mercado</t>
  </si>
  <si>
    <t>B.1g</t>
  </si>
  <si>
    <t>Intereses</t>
  </si>
  <si>
    <t>Cotizaciones sociales netas</t>
  </si>
  <si>
    <t>D.622</t>
  </si>
  <si>
    <t>D.623</t>
  </si>
  <si>
    <t>Transferencias sociales en especie: producción no de mercado</t>
  </si>
  <si>
    <t>Transferencias sociales en especie: producción adquirida en el mercado</t>
  </si>
  <si>
    <t>P.51g</t>
  </si>
  <si>
    <t>Formación bruta de capital fijo</t>
  </si>
  <si>
    <t>NP</t>
  </si>
  <si>
    <t>Adquisiciones menos cesiones de activos no producidos</t>
  </si>
  <si>
    <t>P.52+P.53</t>
  </si>
  <si>
    <t>B.101</t>
  </si>
  <si>
    <t>Capacidad (+)/Necesidad (-) de financiación</t>
  </si>
  <si>
    <t xml:space="preserve">  Operaciones y saldos contables</t>
  </si>
  <si>
    <t>Cotizaciones sociales a cargo de los empleadores</t>
  </si>
  <si>
    <t>Impuestos sobre la producción y las importaciones</t>
  </si>
  <si>
    <t>Impuestos y derechos sobre las importaciones, excluido el IVA</t>
  </si>
  <si>
    <t>Impuestos sobre los productos, excluidos IVA e impuestos s/ importaciones</t>
  </si>
  <si>
    <t>Prestaciones sociales distintas de las transferencias en especie</t>
  </si>
  <si>
    <t>Prestaciones de seguridad social en efectivo</t>
  </si>
  <si>
    <t>Prestaciones de asistencia social en efectivo</t>
  </si>
  <si>
    <t>Transferencias corrientes entre administraciones públicas</t>
  </si>
  <si>
    <t>INDICE</t>
  </si>
  <si>
    <t>SEC 2010. Base 2010</t>
  </si>
  <si>
    <t>índice</t>
  </si>
  <si>
    <t>D.9r</t>
  </si>
  <si>
    <t>D.91r</t>
  </si>
  <si>
    <t>D.92r</t>
  </si>
  <si>
    <t>D.99r</t>
  </si>
  <si>
    <t>D.9p</t>
  </si>
  <si>
    <t>D.91p</t>
  </si>
  <si>
    <t>D.92p</t>
  </si>
  <si>
    <t>D.99p</t>
  </si>
  <si>
    <t>P.5g</t>
  </si>
  <si>
    <t>Formación bruta de capital</t>
  </si>
  <si>
    <t>Cuentas del Subsector Administración Regional</t>
  </si>
  <si>
    <t>Cuentas Regionales</t>
  </si>
  <si>
    <t>Andalucía</t>
  </si>
  <si>
    <t>Aragón</t>
  </si>
  <si>
    <t>Asturias</t>
  </si>
  <si>
    <t>Baleares</t>
  </si>
  <si>
    <t>Cuentas del subsector Administración Regional</t>
  </si>
  <si>
    <t>Administración
Local
S.1313</t>
  </si>
  <si>
    <t>Administración
Regional
S.1312</t>
  </si>
  <si>
    <t>Cuentas del Subsector Corporaciones Locales</t>
  </si>
  <si>
    <t>Canarias</t>
  </si>
  <si>
    <t>Cantabria</t>
  </si>
  <si>
    <t>Castilla-La Mancha</t>
  </si>
  <si>
    <t>Castilla y León</t>
  </si>
  <si>
    <t>Cataluña</t>
  </si>
  <si>
    <t>Extremadura</t>
  </si>
  <si>
    <t>Madrid</t>
  </si>
  <si>
    <t>Murcia</t>
  </si>
  <si>
    <t>Galicia</t>
  </si>
  <si>
    <t>Navarra</t>
  </si>
  <si>
    <t>La Rioja</t>
  </si>
  <si>
    <t>Valencia</t>
  </si>
  <si>
    <t>País Vasco</t>
  </si>
  <si>
    <t>Castilla- La Mancha</t>
  </si>
  <si>
    <t>Ceuta</t>
  </si>
  <si>
    <t>Melilla</t>
  </si>
  <si>
    <t>Cuentas del Subsector Administración Local</t>
  </si>
  <si>
    <t>Datos anuales. Año 2016</t>
  </si>
  <si>
    <t>Tabla 1a: Cuentas del Subsector Administración Regional del año 2016</t>
  </si>
  <si>
    <t>Tabla 1b: Cuentas del subsector Administración Regional clasificadas por CCAA 2016: Andalucía, Aragón, Asturias, Baleares</t>
  </si>
  <si>
    <t>Tabla 1c: Cuentas del subsector Administración Regional clasificadas por CCAA 2016: Canarias, Cantabria, Castilla-La Mancha, Castilla y León</t>
  </si>
  <si>
    <t>Tabla 1d: Cuentas del subsector Administración Regional clasificadas por CCAA 2016: Cataluña, Extremadura, Galicia, Madrid, Murcia</t>
  </si>
  <si>
    <t>Tabla 1e: Cuentas del subsector Administración Regional clasificadas por CCAA 2016: Navarra, La Rioja, Valencia, País Vasco</t>
  </si>
  <si>
    <t>Tabla 2a: Cuentas del Subsector Administración Local del año 2016</t>
  </si>
  <si>
    <t>Tabla 2b: Cuentas del Subsector Administración Local clasificadas por Comunidades y Ciudades Autónomas 2016: Andalucía, Aragón, Asturias, Baleares, Canarias</t>
  </si>
  <si>
    <t>Tabla 2c: Cuentas del Subsector Administración Local  clasificadas por Comunidades y Ciudades Autónomas 2016: Cantabria, Castilla- La Mancha, Castilla y León, Cataluña, Extremadura</t>
  </si>
  <si>
    <t>Tabla 2d: Cuentas del Subsector Administración Local  clasificadas por Comunidades y Ciudades Autónomas 2016: Galicia, Madrid, Murcia, Navarra, La Rioja</t>
  </si>
  <si>
    <t>Tabla 2e: Cuentas del Subsector Administración Local  clasificadas por Comunidades y Ciudades Autónomas 2016: Valencia, País Vasco, Ceuta, Melilla</t>
  </si>
  <si>
    <t>Cuentas Regionales 2016</t>
  </si>
  <si>
    <t>Tabla 2b: Cuentas del Subsector Administración Local  clasificadas por Comunidades y Ciudades Autónomas del año 2016: Andalucía, Aragón, Asturias, Baleares, Canarias</t>
  </si>
  <si>
    <t>Tabla 2c: Cuentas del Subsector Administración Local  clasificadas por Comunidades y Ciudades Autónomas del año 2016: Cantabria, Castilla- La Mancha, Castilla y León, Cataluña, Extremadura</t>
  </si>
  <si>
    <t>Tabla 2d: Cuentas del Subsector Administración Local  clasificadas por Comunidades y Ciudades Autónomas del año 2016: Galicia, Madrid, Murcia, Navarra, La Rioja</t>
  </si>
  <si>
    <t>Tabla 2e: Cuentas del Subsector Administración Local  clasificadas por Comunidades y Ciudades Autónomas del año 2016: Valencia, País Vasco, Ceuta, Melilla</t>
  </si>
  <si>
    <t>Fecha de actualización: 27 de diciembre de 2018</t>
  </si>
  <si>
    <t>N.I.P.O.:  169-17-170-1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</si>
</sst>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-#,##0;\-\ \ \ \ "/>
    <numFmt numFmtId="165" formatCode="0.0;\-0.0;\-"/>
  </numFmts>
  <fonts count="35">
    <font>
      <sz val="10"/>
      <name val="Arial"/>
    </font>
    <font>
      <sz val="11"/>
      <color theme="1"/>
      <name val="Calibri"/>
      <family val="2"/>
      <scheme val="minor"/>
    </font>
    <font>
      <b/>
      <sz val="14"/>
      <color indexed="56"/>
      <name val="Arial"/>
      <family val="2"/>
    </font>
    <font>
      <sz val="10"/>
      <color indexed="56"/>
      <name val="Arial"/>
      <family val="2"/>
    </font>
    <font>
      <b/>
      <sz val="12"/>
      <color indexed="5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56"/>
      <name val="Arial"/>
      <family val="2"/>
    </font>
    <font>
      <sz val="11"/>
      <color indexed="56"/>
      <name val="Arial"/>
      <family val="2"/>
    </font>
    <font>
      <sz val="9"/>
      <color indexed="56"/>
      <name val="Arial"/>
      <family val="2"/>
    </font>
    <font>
      <b/>
      <sz val="9"/>
      <color indexed="56"/>
      <name val="Arial"/>
      <family val="2"/>
    </font>
    <font>
      <sz val="11"/>
      <name val="Arial"/>
      <family val="2"/>
    </font>
    <font>
      <sz val="9"/>
      <name val="Arial"/>
      <family val="2"/>
    </font>
    <font>
      <i/>
      <sz val="11"/>
      <name val="Arial"/>
      <family val="2"/>
    </font>
    <font>
      <i/>
      <sz val="9"/>
      <name val="Arial"/>
      <family val="2"/>
    </font>
    <font>
      <b/>
      <i/>
      <sz val="11"/>
      <color indexed="56"/>
      <name val="Arial"/>
      <family val="2"/>
    </font>
    <font>
      <i/>
      <sz val="11"/>
      <color indexed="56"/>
      <name val="Arial"/>
      <family val="2"/>
    </font>
    <font>
      <b/>
      <i/>
      <sz val="11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  <font>
      <sz val="11"/>
      <color theme="0" tint="-0.49998474074526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2"/>
      <name val="Univers (W1)"/>
      <family val="2"/>
    </font>
    <font>
      <b/>
      <sz val="12"/>
      <color rgb="FF0000FF"/>
      <name val="Arial"/>
      <family val="2"/>
    </font>
    <font>
      <b/>
      <u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Arial"/>
      <family val="2"/>
    </font>
    <font>
      <sz val="14"/>
      <name val="Arial"/>
      <family val="2"/>
    </font>
    <font>
      <sz val="14"/>
      <color indexed="56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 tint="-0.249977111117893"/>
        <bgColor indexed="6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9">
    <xf numFmtId="0" fontId="0" fillId="0" borderId="0"/>
    <xf numFmtId="0" fontId="5" fillId="0" borderId="0"/>
    <xf numFmtId="0" fontId="1" fillId="0" borderId="0"/>
    <xf numFmtId="0" fontId="21" fillId="0" borderId="0"/>
    <xf numFmtId="0" fontId="5" fillId="0" borderId="0"/>
    <xf numFmtId="3" fontId="26" fillId="7" borderId="0">
      <alignment vertical="center"/>
    </xf>
    <xf numFmtId="0" fontId="22" fillId="0" borderId="0"/>
    <xf numFmtId="0" fontId="5" fillId="0" borderId="0"/>
    <xf numFmtId="0" fontId="25" fillId="0" borderId="0" applyNumberFormat="0" applyFill="0" applyBorder="0" applyAlignment="0" applyProtection="0"/>
  </cellStyleXfs>
  <cellXfs count="153">
    <xf numFmtId="0" fontId="0" fillId="0" borderId="0" xfId="0"/>
    <xf numFmtId="165" fontId="3" fillId="2" borderId="0" xfId="0" applyNumberFormat="1" applyFont="1" applyFill="1" applyBorder="1" applyProtection="1"/>
    <xf numFmtId="165" fontId="3" fillId="3" borderId="0" xfId="0" applyNumberFormat="1" applyFont="1" applyFill="1" applyProtection="1"/>
    <xf numFmtId="164" fontId="3" fillId="2" borderId="0" xfId="0" applyNumberFormat="1" applyFont="1" applyFill="1" applyBorder="1" applyProtection="1"/>
    <xf numFmtId="164" fontId="0" fillId="2" borderId="0" xfId="0" applyNumberFormat="1" applyFill="1" applyProtection="1"/>
    <xf numFmtId="164" fontId="0" fillId="3" borderId="0" xfId="0" applyNumberFormat="1" applyFill="1" applyProtection="1"/>
    <xf numFmtId="164" fontId="0" fillId="2" borderId="0" xfId="0" applyNumberFormat="1" applyFill="1" applyBorder="1" applyProtection="1"/>
    <xf numFmtId="164" fontId="4" fillId="2" borderId="0" xfId="0" quotePrefix="1" applyNumberFormat="1" applyFont="1" applyFill="1" applyAlignment="1" applyProtection="1">
      <alignment horizontal="left"/>
    </xf>
    <xf numFmtId="164" fontId="3" fillId="2" borderId="0" xfId="0" applyNumberFormat="1" applyFont="1" applyFill="1" applyProtection="1"/>
    <xf numFmtId="164" fontId="3" fillId="3" borderId="0" xfId="0" applyNumberFormat="1" applyFont="1" applyFill="1" applyProtection="1"/>
    <xf numFmtId="164" fontId="6" fillId="2" borderId="0" xfId="0" applyNumberFormat="1" applyFont="1" applyFill="1" applyBorder="1" applyProtection="1"/>
    <xf numFmtId="164" fontId="3" fillId="2" borderId="0" xfId="0" applyNumberFormat="1" applyFont="1" applyFill="1" applyBorder="1" applyAlignment="1" applyProtection="1">
      <alignment horizontal="right"/>
    </xf>
    <xf numFmtId="164" fontId="0" fillId="3" borderId="0" xfId="0" applyNumberFormat="1" applyFill="1" applyBorder="1" applyProtection="1"/>
    <xf numFmtId="164" fontId="9" fillId="3" borderId="0" xfId="0" applyNumberFormat="1" applyFont="1" applyFill="1" applyProtection="1"/>
    <xf numFmtId="164" fontId="0" fillId="4" borderId="0" xfId="0" applyNumberFormat="1" applyFill="1" applyBorder="1" applyAlignment="1" applyProtection="1">
      <alignment vertical="top"/>
    </xf>
    <xf numFmtId="164" fontId="0" fillId="3" borderId="0" xfId="0" applyNumberFormat="1" applyFill="1" applyAlignment="1" applyProtection="1">
      <alignment vertical="top"/>
    </xf>
    <xf numFmtId="164" fontId="10" fillId="3" borderId="0" xfId="0" applyNumberFormat="1" applyFont="1" applyFill="1" applyAlignment="1" applyProtection="1">
      <alignment vertical="top"/>
    </xf>
    <xf numFmtId="164" fontId="11" fillId="4" borderId="0" xfId="0" applyNumberFormat="1" applyFont="1" applyFill="1" applyBorder="1" applyAlignment="1" applyProtection="1">
      <alignment horizontal="left" vertical="top" indent="1"/>
    </xf>
    <xf numFmtId="164" fontId="12" fillId="3" borderId="0" xfId="0" applyNumberFormat="1" applyFont="1" applyFill="1" applyAlignment="1" applyProtection="1">
      <alignment vertical="top"/>
    </xf>
    <xf numFmtId="164" fontId="14" fillId="3" borderId="0" xfId="0" applyNumberFormat="1" applyFont="1" applyFill="1" applyAlignment="1" applyProtection="1">
      <alignment vertical="top"/>
    </xf>
    <xf numFmtId="164" fontId="9" fillId="3" borderId="0" xfId="0" applyNumberFormat="1" applyFont="1" applyFill="1" applyAlignment="1" applyProtection="1">
      <alignment vertical="top"/>
    </xf>
    <xf numFmtId="164" fontId="4" fillId="2" borderId="0" xfId="0" applyNumberFormat="1" applyFont="1" applyFill="1" applyBorder="1" applyAlignment="1" applyProtection="1"/>
    <xf numFmtId="164" fontId="7" fillId="2" borderId="0" xfId="0" quotePrefix="1" applyNumberFormat="1" applyFont="1" applyFill="1" applyAlignment="1" applyProtection="1">
      <alignment horizontal="left"/>
    </xf>
    <xf numFmtId="164" fontId="7" fillId="2" borderId="0" xfId="0" applyNumberFormat="1" applyFont="1" applyFill="1" applyBorder="1" applyAlignment="1" applyProtection="1"/>
    <xf numFmtId="164" fontId="15" fillId="2" borderId="0" xfId="0" quotePrefix="1" applyNumberFormat="1" applyFont="1" applyFill="1" applyAlignment="1" applyProtection="1">
      <alignment horizontal="left"/>
    </xf>
    <xf numFmtId="164" fontId="6" fillId="2" borderId="1" xfId="0" applyNumberFormat="1" applyFont="1" applyFill="1" applyBorder="1" applyProtection="1"/>
    <xf numFmtId="164" fontId="11" fillId="4" borderId="0" xfId="0" applyNumberFormat="1" applyFont="1" applyFill="1" applyAlignment="1" applyProtection="1">
      <alignment horizontal="left" vertical="top" indent="2"/>
    </xf>
    <xf numFmtId="164" fontId="15" fillId="2" borderId="0" xfId="0" applyNumberFormat="1" applyFont="1" applyFill="1" applyAlignment="1" applyProtection="1">
      <alignment horizontal="left"/>
    </xf>
    <xf numFmtId="164" fontId="11" fillId="4" borderId="0" xfId="0" applyNumberFormat="1" applyFont="1" applyFill="1" applyAlignment="1" applyProtection="1">
      <alignment horizontal="left" vertical="top" indent="1"/>
    </xf>
    <xf numFmtId="164" fontId="11" fillId="4" borderId="0" xfId="0" applyNumberFormat="1" applyFont="1" applyFill="1" applyAlignment="1" applyProtection="1">
      <alignment horizontal="left" vertical="top" wrapText="1" indent="2"/>
    </xf>
    <xf numFmtId="164" fontId="12" fillId="2" borderId="2" xfId="0" applyNumberFormat="1" applyFont="1" applyFill="1" applyBorder="1" applyAlignment="1" applyProtection="1">
      <alignment vertical="center"/>
    </xf>
    <xf numFmtId="164" fontId="12" fillId="2" borderId="2" xfId="0" applyNumberFormat="1" applyFont="1" applyFill="1" applyBorder="1" applyAlignment="1" applyProtection="1">
      <alignment horizontal="left" vertical="center"/>
    </xf>
    <xf numFmtId="164" fontId="0" fillId="2" borderId="2" xfId="0" applyNumberFormat="1" applyFill="1" applyBorder="1" applyProtection="1"/>
    <xf numFmtId="164" fontId="7" fillId="2" borderId="0" xfId="0" applyNumberFormat="1" applyFont="1" applyFill="1" applyAlignment="1" applyProtection="1">
      <alignment horizontal="left"/>
    </xf>
    <xf numFmtId="164" fontId="13" fillId="4" borderId="0" xfId="0" applyNumberFormat="1" applyFont="1" applyFill="1" applyAlignment="1" applyProtection="1">
      <alignment horizontal="left" vertical="top" indent="3"/>
    </xf>
    <xf numFmtId="164" fontId="12" fillId="2" borderId="0" xfId="0" quotePrefix="1" applyNumberFormat="1" applyFont="1" applyFill="1" applyAlignment="1" applyProtection="1">
      <alignment horizontal="left"/>
    </xf>
    <xf numFmtId="164" fontId="0" fillId="4" borderId="0" xfId="0" applyNumberFormat="1" applyFill="1" applyBorder="1" applyAlignment="1" applyProtection="1">
      <alignment vertical="top" wrapText="1"/>
    </xf>
    <xf numFmtId="164" fontId="7" fillId="4" borderId="0" xfId="0" applyNumberFormat="1" applyFont="1" applyFill="1" applyBorder="1" applyAlignment="1" applyProtection="1">
      <alignment vertical="top" wrapText="1"/>
    </xf>
    <xf numFmtId="164" fontId="11" fillId="4" borderId="0" xfId="0" applyNumberFormat="1" applyFont="1" applyFill="1" applyBorder="1" applyAlignment="1" applyProtection="1">
      <alignment vertical="top" wrapText="1"/>
    </xf>
    <xf numFmtId="164" fontId="13" fillId="4" borderId="0" xfId="0" applyNumberFormat="1" applyFont="1" applyFill="1" applyBorder="1" applyAlignment="1" applyProtection="1">
      <alignment vertical="top" wrapText="1"/>
    </xf>
    <xf numFmtId="164" fontId="15" fillId="5" borderId="0" xfId="0" applyNumberFormat="1" applyFont="1" applyFill="1" applyBorder="1" applyAlignment="1" applyProtection="1">
      <alignment vertical="top" wrapText="1"/>
    </xf>
    <xf numFmtId="164" fontId="8" fillId="4" borderId="0" xfId="0" applyNumberFormat="1" applyFont="1" applyFill="1" applyBorder="1" applyAlignment="1" applyProtection="1">
      <alignment vertical="top" wrapText="1"/>
    </xf>
    <xf numFmtId="164" fontId="16" fillId="4" borderId="0" xfId="0" applyNumberFormat="1" applyFont="1" applyFill="1" applyBorder="1" applyAlignment="1" applyProtection="1">
      <alignment vertical="top" wrapText="1"/>
    </xf>
    <xf numFmtId="164" fontId="0" fillId="4" borderId="1" xfId="0" applyNumberFormat="1" applyFill="1" applyBorder="1" applyAlignment="1" applyProtection="1">
      <alignment vertical="top" wrapText="1"/>
    </xf>
    <xf numFmtId="164" fontId="17" fillId="4" borderId="0" xfId="0" applyNumberFormat="1" applyFont="1" applyFill="1" applyBorder="1" applyAlignment="1" applyProtection="1">
      <alignment vertical="top" wrapText="1"/>
    </xf>
    <xf numFmtId="164" fontId="11" fillId="4" borderId="1" xfId="0" applyNumberFormat="1" applyFont="1" applyFill="1" applyBorder="1" applyAlignment="1" applyProtection="1">
      <alignment vertical="top" wrapText="1"/>
    </xf>
    <xf numFmtId="164" fontId="13" fillId="4" borderId="0" xfId="0" quotePrefix="1" applyNumberFormat="1" applyFont="1" applyFill="1" applyBorder="1" applyAlignment="1" applyProtection="1">
      <alignment vertical="top" wrapText="1"/>
    </xf>
    <xf numFmtId="164" fontId="11" fillId="4" borderId="0" xfId="0" quotePrefix="1" applyNumberFormat="1" applyFont="1" applyFill="1" applyBorder="1" applyAlignment="1" applyProtection="1">
      <alignment vertical="top" wrapText="1"/>
    </xf>
    <xf numFmtId="164" fontId="8" fillId="5" borderId="0" xfId="0" applyNumberFormat="1" applyFont="1" applyFill="1" applyBorder="1" applyAlignment="1" applyProtection="1">
      <alignment vertical="top" wrapText="1"/>
    </xf>
    <xf numFmtId="164" fontId="18" fillId="4" borderId="0" xfId="0" quotePrefix="1" applyNumberFormat="1" applyFont="1" applyFill="1" applyBorder="1" applyAlignment="1" applyProtection="1">
      <alignment vertical="top" wrapText="1"/>
    </xf>
    <xf numFmtId="164" fontId="19" fillId="3" borderId="0" xfId="0" applyNumberFormat="1" applyFont="1" applyFill="1" applyAlignment="1" applyProtection="1">
      <alignment vertical="top"/>
    </xf>
    <xf numFmtId="164" fontId="7" fillId="4" borderId="0" xfId="0" applyNumberFormat="1" applyFont="1" applyFill="1" applyBorder="1" applyAlignment="1" applyProtection="1">
      <alignment horizontal="left" vertical="top" indent="1"/>
    </xf>
    <xf numFmtId="164" fontId="11" fillId="4" borderId="0" xfId="0" quotePrefix="1" applyNumberFormat="1" applyFont="1" applyFill="1" applyBorder="1" applyAlignment="1" applyProtection="1">
      <alignment horizontal="left" vertical="top" indent="1"/>
    </xf>
    <xf numFmtId="164" fontId="13" fillId="4" borderId="0" xfId="0" applyNumberFormat="1" applyFont="1" applyFill="1" applyAlignment="1" applyProtection="1">
      <alignment horizontal="left" vertical="top" indent="1"/>
    </xf>
    <xf numFmtId="164" fontId="15" fillId="5" borderId="0" xfId="0" applyNumberFormat="1" applyFont="1" applyFill="1" applyBorder="1" applyAlignment="1" applyProtection="1">
      <alignment horizontal="left" vertical="top" indent="1"/>
    </xf>
    <xf numFmtId="164" fontId="8" fillId="4" borderId="0" xfId="0" applyNumberFormat="1" applyFont="1" applyFill="1" applyBorder="1" applyAlignment="1" applyProtection="1">
      <alignment horizontal="left" vertical="top" indent="1"/>
    </xf>
    <xf numFmtId="164" fontId="16" fillId="4" borderId="0" xfId="0" applyNumberFormat="1" applyFont="1" applyFill="1" applyBorder="1" applyAlignment="1" applyProtection="1">
      <alignment horizontal="left" vertical="top" indent="1"/>
    </xf>
    <xf numFmtId="164" fontId="17" fillId="4" borderId="0" xfId="0" applyNumberFormat="1" applyFont="1" applyFill="1" applyAlignment="1" applyProtection="1">
      <alignment horizontal="left" vertical="top" indent="1"/>
    </xf>
    <xf numFmtId="164" fontId="11" fillId="4" borderId="0" xfId="0" quotePrefix="1" applyNumberFormat="1" applyFont="1" applyFill="1" applyAlignment="1" applyProtection="1">
      <alignment horizontal="left" vertical="top" indent="1"/>
    </xf>
    <xf numFmtId="164" fontId="16" fillId="4" borderId="0" xfId="0" quotePrefix="1" applyNumberFormat="1" applyFont="1" applyFill="1" applyAlignment="1" applyProtection="1">
      <alignment horizontal="left" vertical="top" indent="1"/>
    </xf>
    <xf numFmtId="164" fontId="7" fillId="4" borderId="0" xfId="0" applyNumberFormat="1" applyFont="1" applyFill="1" applyAlignment="1" applyProtection="1">
      <alignment horizontal="left" vertical="top" indent="1"/>
    </xf>
    <xf numFmtId="164" fontId="17" fillId="4" borderId="0" xfId="0" quotePrefix="1" applyNumberFormat="1" applyFont="1" applyFill="1" applyAlignment="1" applyProtection="1">
      <alignment horizontal="left" vertical="top" indent="1"/>
    </xf>
    <xf numFmtId="164" fontId="11" fillId="4" borderId="1" xfId="0" applyNumberFormat="1" applyFont="1" applyFill="1" applyBorder="1" applyAlignment="1" applyProtection="1">
      <alignment horizontal="left" vertical="top" indent="1"/>
    </xf>
    <xf numFmtId="164" fontId="0" fillId="4" borderId="0" xfId="0" applyNumberFormat="1" applyFill="1" applyBorder="1" applyAlignment="1" applyProtection="1">
      <alignment horizontal="left" vertical="top" indent="1"/>
    </xf>
    <xf numFmtId="164" fontId="13" fillId="4" borderId="0" xfId="0" quotePrefix="1" applyNumberFormat="1" applyFont="1" applyFill="1" applyAlignment="1" applyProtection="1">
      <alignment horizontal="left" vertical="top" indent="1"/>
    </xf>
    <xf numFmtId="164" fontId="11" fillId="4" borderId="0" xfId="0" quotePrefix="1" applyNumberFormat="1" applyFont="1" applyFill="1" applyAlignment="1" applyProtection="1">
      <alignment horizontal="left" vertical="top" wrapText="1" indent="1"/>
    </xf>
    <xf numFmtId="3" fontId="12" fillId="3" borderId="0" xfId="0" applyNumberFormat="1" applyFont="1" applyFill="1" applyAlignment="1" applyProtection="1">
      <alignment vertical="top"/>
    </xf>
    <xf numFmtId="164" fontId="7" fillId="4" borderId="0" xfId="0" applyNumberFormat="1" applyFont="1" applyFill="1" applyBorder="1" applyAlignment="1" applyProtection="1">
      <alignment horizontal="left" vertical="top" indent="2"/>
    </xf>
    <xf numFmtId="164" fontId="11" fillId="4" borderId="0" xfId="0" quotePrefix="1" applyNumberFormat="1" applyFont="1" applyFill="1" applyBorder="1" applyAlignment="1" applyProtection="1">
      <alignment horizontal="left" vertical="top" indent="2"/>
    </xf>
    <xf numFmtId="164" fontId="11" fillId="4" borderId="0" xfId="0" applyNumberFormat="1" applyFont="1" applyFill="1" applyBorder="1" applyAlignment="1" applyProtection="1">
      <alignment horizontal="left" vertical="top" indent="2"/>
    </xf>
    <xf numFmtId="164" fontId="15" fillId="5" borderId="0" xfId="0" applyNumberFormat="1" applyFont="1" applyFill="1" applyBorder="1" applyAlignment="1" applyProtection="1">
      <alignment horizontal="left" vertical="top" indent="2"/>
    </xf>
    <xf numFmtId="164" fontId="16" fillId="4" borderId="0" xfId="0" applyNumberFormat="1" applyFont="1" applyFill="1" applyBorder="1" applyAlignment="1" applyProtection="1">
      <alignment horizontal="left" vertical="top" indent="2"/>
    </xf>
    <xf numFmtId="164" fontId="17" fillId="4" borderId="0" xfId="0" applyNumberFormat="1" applyFont="1" applyFill="1" applyAlignment="1" applyProtection="1">
      <alignment horizontal="left" vertical="top" indent="2"/>
    </xf>
    <xf numFmtId="164" fontId="11" fillId="4" borderId="0" xfId="0" quotePrefix="1" applyNumberFormat="1" applyFont="1" applyFill="1" applyAlignment="1" applyProtection="1">
      <alignment horizontal="left" vertical="top" indent="2"/>
    </xf>
    <xf numFmtId="164" fontId="0" fillId="4" borderId="1" xfId="0" applyNumberFormat="1" applyFill="1" applyBorder="1" applyAlignment="1" applyProtection="1">
      <alignment horizontal="left" vertical="top" indent="1"/>
    </xf>
    <xf numFmtId="164" fontId="16" fillId="4" borderId="0" xfId="0" quotePrefix="1" applyNumberFormat="1" applyFont="1" applyFill="1" applyAlignment="1" applyProtection="1">
      <alignment horizontal="left" vertical="top" indent="2"/>
    </xf>
    <xf numFmtId="164" fontId="7" fillId="4" borderId="0" xfId="0" applyNumberFormat="1" applyFont="1" applyFill="1" applyAlignment="1" applyProtection="1">
      <alignment horizontal="left" vertical="top" indent="2"/>
    </xf>
    <xf numFmtId="164" fontId="17" fillId="4" borderId="0" xfId="0" quotePrefix="1" applyNumberFormat="1" applyFont="1" applyFill="1" applyAlignment="1" applyProtection="1">
      <alignment horizontal="left" vertical="top" indent="2"/>
    </xf>
    <xf numFmtId="164" fontId="0" fillId="4" borderId="0" xfId="0" applyNumberFormat="1" applyFill="1" applyBorder="1" applyAlignment="1" applyProtection="1">
      <alignment horizontal="left" vertical="top" indent="2"/>
    </xf>
    <xf numFmtId="164" fontId="13" fillId="4" borderId="0" xfId="0" quotePrefix="1" applyNumberFormat="1" applyFont="1" applyFill="1" applyAlignment="1" applyProtection="1">
      <alignment horizontal="left" vertical="top" indent="2"/>
    </xf>
    <xf numFmtId="164" fontId="11" fillId="4" borderId="0" xfId="0" quotePrefix="1" applyNumberFormat="1" applyFont="1" applyFill="1" applyAlignment="1" applyProtection="1">
      <alignment horizontal="left" vertical="top" wrapText="1" indent="2"/>
    </xf>
    <xf numFmtId="164" fontId="17" fillId="4" borderId="0" xfId="0" applyNumberFormat="1" applyFont="1" applyFill="1" applyAlignment="1" applyProtection="1">
      <alignment horizontal="left" vertical="top" wrapText="1" indent="1"/>
    </xf>
    <xf numFmtId="164" fontId="15" fillId="5" borderId="0" xfId="0" applyNumberFormat="1" applyFont="1" applyFill="1" applyAlignment="1" applyProtection="1">
      <alignment horizontal="left" vertical="top" wrapText="1" indent="1"/>
    </xf>
    <xf numFmtId="164" fontId="13" fillId="4" borderId="0" xfId="0" applyNumberFormat="1" applyFont="1" applyFill="1" applyAlignment="1" applyProtection="1">
      <alignment horizontal="left" vertical="top" wrapText="1" indent="1"/>
    </xf>
    <xf numFmtId="164" fontId="16" fillId="4" borderId="0" xfId="0" applyNumberFormat="1" applyFont="1" applyFill="1" applyAlignment="1" applyProtection="1">
      <alignment horizontal="left" vertical="top" wrapText="1" indent="1"/>
    </xf>
    <xf numFmtId="164" fontId="15" fillId="5" borderId="0" xfId="0" applyNumberFormat="1" applyFont="1" applyFill="1" applyAlignment="1" applyProtection="1">
      <alignment horizontal="left" vertical="top" indent="1"/>
    </xf>
    <xf numFmtId="164" fontId="13" fillId="4" borderId="0" xfId="0" applyNumberFormat="1" applyFont="1" applyFill="1" applyBorder="1" applyAlignment="1" applyProtection="1">
      <alignment horizontal="left" vertical="top" indent="3"/>
    </xf>
    <xf numFmtId="164" fontId="11" fillId="4" borderId="0" xfId="0" applyNumberFormat="1" applyFont="1" applyFill="1" applyAlignment="1" applyProtection="1">
      <alignment horizontal="left" vertical="top" indent="3"/>
    </xf>
    <xf numFmtId="164" fontId="7" fillId="4" borderId="0" xfId="0" applyNumberFormat="1" applyFont="1" applyFill="1" applyAlignment="1" applyProtection="1">
      <alignment horizontal="left" vertical="top" wrapText="1" indent="1"/>
    </xf>
    <xf numFmtId="164" fontId="13" fillId="4" borderId="0" xfId="0" applyNumberFormat="1" applyFont="1" applyFill="1" applyAlignment="1" applyProtection="1">
      <alignment horizontal="left" vertical="top" indent="4"/>
    </xf>
    <xf numFmtId="164" fontId="13" fillId="4" borderId="0" xfId="0" applyNumberFormat="1" applyFont="1" applyFill="1" applyAlignment="1" applyProtection="1">
      <alignment horizontal="left" vertical="top" wrapText="1" indent="4"/>
    </xf>
    <xf numFmtId="164" fontId="17" fillId="4" borderId="0" xfId="0" quotePrefix="1" applyNumberFormat="1" applyFont="1" applyFill="1" applyAlignment="1" applyProtection="1">
      <alignment horizontal="left" vertical="top" wrapText="1" indent="1"/>
    </xf>
    <xf numFmtId="164" fontId="15" fillId="5" borderId="0" xfId="0" quotePrefix="1" applyNumberFormat="1" applyFont="1" applyFill="1" applyAlignment="1" applyProtection="1">
      <alignment horizontal="left" vertical="top" wrapText="1" indent="1"/>
    </xf>
    <xf numFmtId="164" fontId="13" fillId="4" borderId="0" xfId="0" quotePrefix="1" applyNumberFormat="1" applyFont="1" applyFill="1" applyAlignment="1" applyProtection="1">
      <alignment horizontal="left" vertical="top" wrapText="1" indent="1"/>
    </xf>
    <xf numFmtId="164" fontId="16" fillId="4" borderId="0" xfId="0" quotePrefix="1" applyNumberFormat="1" applyFont="1" applyFill="1" applyAlignment="1" applyProtection="1">
      <alignment horizontal="left" vertical="top" wrapText="1" indent="1"/>
    </xf>
    <xf numFmtId="164" fontId="7" fillId="4" borderId="0" xfId="0" quotePrefix="1" applyNumberFormat="1" applyFont="1" applyFill="1" applyAlignment="1" applyProtection="1">
      <alignment horizontal="left" vertical="top" wrapText="1" indent="1"/>
    </xf>
    <xf numFmtId="164" fontId="20" fillId="4" borderId="0" xfId="0" applyNumberFormat="1" applyFont="1" applyFill="1" applyBorder="1" applyAlignment="1" applyProtection="1">
      <alignment vertical="top" wrapText="1"/>
    </xf>
    <xf numFmtId="164" fontId="20" fillId="4" borderId="0" xfId="0" applyNumberFormat="1" applyFont="1" applyFill="1" applyAlignment="1" applyProtection="1">
      <alignment horizontal="left" vertical="top" indent="2"/>
    </xf>
    <xf numFmtId="164" fontId="20" fillId="4" borderId="0" xfId="0" applyNumberFormat="1" applyFont="1" applyFill="1" applyAlignment="1" applyProtection="1">
      <alignment horizontal="left" vertical="top" indent="3"/>
    </xf>
    <xf numFmtId="164" fontId="20" fillId="4" borderId="0" xfId="0" quotePrefix="1" applyNumberFormat="1" applyFont="1" applyFill="1" applyAlignment="1" applyProtection="1">
      <alignment horizontal="left" vertical="top" indent="2"/>
    </xf>
    <xf numFmtId="165" fontId="2" fillId="8" borderId="0" xfId="0" quotePrefix="1" applyNumberFormat="1" applyFont="1" applyFill="1" applyBorder="1" applyAlignment="1" applyProtection="1">
      <alignment horizontal="left"/>
    </xf>
    <xf numFmtId="0" fontId="0" fillId="8" borderId="0" xfId="0" applyFill="1"/>
    <xf numFmtId="164" fontId="3" fillId="8" borderId="0" xfId="0" applyNumberFormat="1" applyFont="1" applyFill="1" applyBorder="1" applyProtection="1"/>
    <xf numFmtId="0" fontId="27" fillId="8" borderId="0" xfId="3" applyFont="1" applyFill="1"/>
    <xf numFmtId="0" fontId="21" fillId="8" borderId="0" xfId="3" applyFill="1"/>
    <xf numFmtId="0" fontId="24" fillId="8" borderId="0" xfId="3" applyFont="1" applyFill="1" applyAlignment="1">
      <alignment vertical="center"/>
    </xf>
    <xf numFmtId="0" fontId="23" fillId="8" borderId="0" xfId="3" quotePrefix="1" applyFont="1" applyFill="1" applyAlignment="1">
      <alignment horizontal="left" vertical="center"/>
    </xf>
    <xf numFmtId="0" fontId="24" fillId="8" borderId="0" xfId="3" quotePrefix="1" applyFont="1" applyFill="1" applyAlignment="1">
      <alignment horizontal="left" vertical="center"/>
    </xf>
    <xf numFmtId="0" fontId="28" fillId="9" borderId="0" xfId="8" quotePrefix="1" applyFont="1" applyFill="1" applyAlignment="1">
      <alignment horizontal="left" vertical="center"/>
    </xf>
    <xf numFmtId="0" fontId="24" fillId="8" borderId="0" xfId="7" applyFont="1" applyFill="1" applyAlignment="1">
      <alignment vertical="center"/>
    </xf>
    <xf numFmtId="0" fontId="24" fillId="8" borderId="0" xfId="7" applyFont="1" applyFill="1"/>
    <xf numFmtId="0" fontId="30" fillId="8" borderId="0" xfId="3" quotePrefix="1" applyFont="1" applyFill="1" applyAlignment="1">
      <alignment horizontal="left" vertical="center"/>
    </xf>
    <xf numFmtId="0" fontId="31" fillId="8" borderId="0" xfId="8" quotePrefix="1" applyFont="1" applyFill="1"/>
    <xf numFmtId="0" fontId="32" fillId="8" borderId="0" xfId="0" applyFont="1" applyFill="1"/>
    <xf numFmtId="165" fontId="33" fillId="2" borderId="0" xfId="0" applyNumberFormat="1" applyFont="1" applyFill="1" applyBorder="1" applyProtection="1"/>
    <xf numFmtId="165" fontId="33" fillId="3" borderId="0" xfId="0" applyNumberFormat="1" applyFont="1" applyFill="1" applyProtection="1"/>
    <xf numFmtId="0" fontId="25" fillId="8" borderId="0" xfId="8" applyFill="1" applyAlignment="1">
      <alignment horizontal="center"/>
    </xf>
    <xf numFmtId="164" fontId="10" fillId="3" borderId="0" xfId="0" applyNumberFormat="1" applyFont="1" applyFill="1" applyAlignment="1" applyProtection="1">
      <alignment vertical="center"/>
    </xf>
    <xf numFmtId="164" fontId="12" fillId="3" borderId="0" xfId="0" applyNumberFormat="1" applyFont="1" applyFill="1" applyAlignment="1" applyProtection="1">
      <alignment vertical="center"/>
    </xf>
    <xf numFmtId="164" fontId="34" fillId="3" borderId="0" xfId="0" applyNumberFormat="1" applyFont="1" applyFill="1" applyAlignment="1" applyProtection="1">
      <alignment vertical="top"/>
    </xf>
    <xf numFmtId="164" fontId="34" fillId="3" borderId="0" xfId="0" applyNumberFormat="1" applyFont="1" applyFill="1" applyAlignment="1" applyProtection="1">
      <alignment vertical="center"/>
    </xf>
    <xf numFmtId="164" fontId="8" fillId="4" borderId="0" xfId="0" applyNumberFormat="1" applyFont="1" applyFill="1" applyAlignment="1" applyProtection="1">
      <alignment horizontal="left" vertical="top" indent="1"/>
    </xf>
    <xf numFmtId="164" fontId="8" fillId="4" borderId="0" xfId="0" quotePrefix="1" applyNumberFormat="1" applyFont="1" applyFill="1" applyAlignment="1" applyProtection="1">
      <alignment horizontal="left" vertical="top" wrapText="1" indent="1"/>
    </xf>
    <xf numFmtId="0" fontId="31" fillId="8" borderId="0" xfId="8" quotePrefix="1" applyFont="1" applyFill="1" applyAlignment="1">
      <alignment horizontal="left"/>
    </xf>
    <xf numFmtId="0" fontId="5" fillId="8" borderId="0" xfId="0" quotePrefix="1" applyFont="1" applyFill="1" applyAlignment="1">
      <alignment horizontal="left"/>
    </xf>
    <xf numFmtId="0" fontId="29" fillId="8" borderId="0" xfId="2" quotePrefix="1" applyFont="1" applyFill="1" applyAlignment="1">
      <alignment horizontal="left"/>
    </xf>
    <xf numFmtId="0" fontId="25" fillId="8" borderId="0" xfId="8" applyFill="1" applyAlignment="1">
      <alignment horizontal="right"/>
    </xf>
    <xf numFmtId="164" fontId="12" fillId="0" borderId="0" xfId="0" applyNumberFormat="1" applyFont="1" applyFill="1" applyAlignment="1" applyProtection="1">
      <alignment vertical="top"/>
    </xf>
    <xf numFmtId="165" fontId="3" fillId="8" borderId="0" xfId="0" applyNumberFormat="1" applyFont="1" applyFill="1" applyProtection="1"/>
    <xf numFmtId="165" fontId="33" fillId="8" borderId="0" xfId="0" applyNumberFormat="1" applyFont="1" applyFill="1" applyProtection="1"/>
    <xf numFmtId="164" fontId="3" fillId="8" borderId="0" xfId="0" applyNumberFormat="1" applyFont="1" applyFill="1" applyProtection="1"/>
    <xf numFmtId="164" fontId="0" fillId="8" borderId="0" xfId="0" applyNumberFormat="1" applyFill="1" applyBorder="1" applyProtection="1"/>
    <xf numFmtId="164" fontId="9" fillId="8" borderId="0" xfId="0" applyNumberFormat="1" applyFont="1" applyFill="1" applyProtection="1"/>
    <xf numFmtId="164" fontId="0" fillId="8" borderId="0" xfId="0" applyNumberFormat="1" applyFill="1" applyAlignment="1" applyProtection="1">
      <alignment vertical="top"/>
    </xf>
    <xf numFmtId="164" fontId="10" fillId="8" borderId="0" xfId="0" applyNumberFormat="1" applyFont="1" applyFill="1" applyAlignment="1" applyProtection="1">
      <alignment vertical="top"/>
    </xf>
    <xf numFmtId="164" fontId="12" fillId="8" borderId="0" xfId="0" applyNumberFormat="1" applyFont="1" applyFill="1" applyAlignment="1" applyProtection="1">
      <alignment vertical="top"/>
    </xf>
    <xf numFmtId="164" fontId="14" fillId="8" borderId="0" xfId="0" applyNumberFormat="1" applyFont="1" applyFill="1" applyAlignment="1" applyProtection="1">
      <alignment vertical="top"/>
    </xf>
    <xf numFmtId="164" fontId="9" fillId="8" borderId="0" xfId="0" applyNumberFormat="1" applyFont="1" applyFill="1" applyAlignment="1" applyProtection="1">
      <alignment vertical="top"/>
    </xf>
    <xf numFmtId="164" fontId="19" fillId="8" borderId="0" xfId="0" applyNumberFormat="1" applyFont="1" applyFill="1" applyAlignment="1" applyProtection="1">
      <alignment vertical="top"/>
    </xf>
    <xf numFmtId="0" fontId="0" fillId="8" borderId="0" xfId="0" applyFill="1" applyAlignment="1">
      <alignment vertical="center"/>
    </xf>
    <xf numFmtId="0" fontId="31" fillId="8" borderId="0" xfId="8" quotePrefix="1" applyFont="1" applyFill="1" applyAlignment="1">
      <alignment vertical="center"/>
    </xf>
    <xf numFmtId="0" fontId="31" fillId="8" borderId="0" xfId="8" quotePrefix="1" applyFont="1" applyFill="1" applyAlignment="1">
      <alignment horizontal="left" vertical="center"/>
    </xf>
    <xf numFmtId="0" fontId="6" fillId="0" borderId="0" xfId="3" quotePrefix="1" applyFont="1" applyFill="1" applyAlignment="1">
      <alignment horizontal="left"/>
    </xf>
    <xf numFmtId="0" fontId="5" fillId="0" borderId="0" xfId="0" quotePrefix="1" applyFont="1" applyFill="1" applyAlignment="1">
      <alignment horizontal="left"/>
    </xf>
    <xf numFmtId="164" fontId="7" fillId="6" borderId="6" xfId="0" applyNumberFormat="1" applyFont="1" applyFill="1" applyBorder="1" applyAlignment="1" applyProtection="1">
      <alignment horizontal="left" vertical="center" wrapText="1"/>
    </xf>
    <xf numFmtId="0" fontId="7" fillId="6" borderId="7" xfId="0" applyFont="1" applyFill="1" applyBorder="1" applyAlignment="1" applyProtection="1">
      <alignment horizontal="left" vertical="center"/>
    </xf>
    <xf numFmtId="0" fontId="7" fillId="6" borderId="8" xfId="0" applyFont="1" applyFill="1" applyBorder="1" applyAlignment="1" applyProtection="1">
      <alignment horizontal="left" vertical="center"/>
    </xf>
    <xf numFmtId="164" fontId="7" fillId="6" borderId="3" xfId="0" applyNumberFormat="1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/>
    </xf>
    <xf numFmtId="0" fontId="7" fillId="6" borderId="5" xfId="0" applyFont="1" applyFill="1" applyBorder="1" applyAlignment="1" applyProtection="1">
      <alignment horizontal="center" vertical="center"/>
    </xf>
    <xf numFmtId="164" fontId="7" fillId="6" borderId="3" xfId="0" quotePrefix="1" applyNumberFormat="1" applyFont="1" applyFill="1" applyBorder="1" applyAlignment="1" applyProtection="1">
      <alignment horizontal="center" vertical="center" wrapText="1"/>
    </xf>
    <xf numFmtId="164" fontId="7" fillId="6" borderId="4" xfId="0" applyNumberFormat="1" applyFont="1" applyFill="1" applyBorder="1" applyAlignment="1" applyProtection="1">
      <alignment horizontal="center" vertical="center" wrapText="1"/>
    </xf>
    <xf numFmtId="164" fontId="7" fillId="6" borderId="5" xfId="0" applyNumberFormat="1" applyFont="1" applyFill="1" applyBorder="1" applyAlignment="1" applyProtection="1">
      <alignment horizontal="center" vertical="center" wrapText="1"/>
    </xf>
  </cellXfs>
  <cellStyles count="9">
    <cellStyle name="Estilo 1" xfId="5"/>
    <cellStyle name="Hipervínculo" xfId="8" builtinId="8"/>
    <cellStyle name="Normal" xfId="0" builtinId="0"/>
    <cellStyle name="Normal 2" xfId="1"/>
    <cellStyle name="Normal 3" xfId="4"/>
    <cellStyle name="Normal 4" xfId="6"/>
    <cellStyle name="Normal 5" xfId="3"/>
    <cellStyle name="Normal 5 2" xfId="7"/>
    <cellStyle name="Normal 6" xfId="2"/>
  </cellStyles>
  <dxfs count="20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A6CAF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99CCFF"/>
      <rgbColor rgb="00DFEAF9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4B2274"/>
      <rgbColor rgb="00336666"/>
      <rgbColor rgb="00003300"/>
      <rgbColor rgb="00333300"/>
      <rgbColor rgb="00663300"/>
      <rgbColor rgb="00993366"/>
      <rgbColor rgb="00DFEAF9"/>
      <rgbColor rgb="00EEF4F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workbookViewId="0">
      <pane ySplit="5" topLeftCell="A6" activePane="bottomLeft" state="frozen"/>
      <selection pane="bottomLeft"/>
    </sheetView>
  </sheetViews>
  <sheetFormatPr baseColWidth="10" defaultColWidth="11.42578125" defaultRowHeight="12.75"/>
  <cols>
    <col min="1" max="1" width="9.140625" style="101" bestFit="1" customWidth="1"/>
    <col min="2" max="2" width="179.28515625" style="101" bestFit="1" customWidth="1"/>
    <col min="3" max="3" width="4.5703125" style="101" customWidth="1"/>
    <col min="4" max="14" width="11.42578125" style="101" customWidth="1"/>
    <col min="15" max="16384" width="11.42578125" style="101"/>
  </cols>
  <sheetData>
    <row r="1" spans="1:4" ht="15.75">
      <c r="A1" s="103" t="s">
        <v>156</v>
      </c>
      <c r="B1" s="104"/>
      <c r="C1" s="104"/>
    </row>
    <row r="2" spans="1:4" ht="20.25">
      <c r="A2" s="105"/>
      <c r="B2" s="111" t="s">
        <v>170</v>
      </c>
      <c r="C2" s="105"/>
    </row>
    <row r="3" spans="1:4" ht="18">
      <c r="A3" s="105"/>
      <c r="B3" s="106" t="s">
        <v>196</v>
      </c>
      <c r="C3" s="105"/>
    </row>
    <row r="4" spans="1:4" ht="15.75">
      <c r="A4" s="104"/>
      <c r="B4" s="107" t="s">
        <v>157</v>
      </c>
      <c r="C4" s="104"/>
    </row>
    <row r="5" spans="1:4" ht="15.75">
      <c r="B5" s="142" t="s">
        <v>212</v>
      </c>
      <c r="C5" s="109"/>
    </row>
    <row r="6" spans="1:4" ht="15.75">
      <c r="B6" s="110"/>
      <c r="C6" s="109"/>
    </row>
    <row r="7" spans="1:4" ht="15.75">
      <c r="B7" s="108" t="s">
        <v>169</v>
      </c>
    </row>
    <row r="8" spans="1:4" ht="14.25">
      <c r="B8" s="112"/>
      <c r="D8" s="112"/>
    </row>
    <row r="9" spans="1:4" ht="21" customHeight="1">
      <c r="B9" s="141" t="s">
        <v>197</v>
      </c>
      <c r="D9" s="112"/>
    </row>
    <row r="10" spans="1:4" ht="21" customHeight="1">
      <c r="B10" s="141" t="s">
        <v>198</v>
      </c>
      <c r="D10" s="112"/>
    </row>
    <row r="11" spans="1:4" ht="21" customHeight="1">
      <c r="B11" s="141" t="s">
        <v>199</v>
      </c>
      <c r="D11" s="112"/>
    </row>
    <row r="12" spans="1:4" ht="21" customHeight="1">
      <c r="B12" s="141" t="s">
        <v>200</v>
      </c>
      <c r="D12" s="112"/>
    </row>
    <row r="13" spans="1:4" ht="21" customHeight="1">
      <c r="B13" s="141" t="s">
        <v>201</v>
      </c>
      <c r="D13" s="112"/>
    </row>
    <row r="14" spans="1:4" ht="14.25">
      <c r="B14" s="112"/>
      <c r="D14" s="112"/>
    </row>
    <row r="15" spans="1:4" ht="14.25">
      <c r="B15" s="112"/>
      <c r="D15" s="112"/>
    </row>
    <row r="16" spans="1:4" ht="15.75">
      <c r="B16" s="108" t="s">
        <v>178</v>
      </c>
      <c r="D16" s="112"/>
    </row>
    <row r="17" spans="2:4" ht="14.25">
      <c r="B17" s="112"/>
      <c r="D17" s="112"/>
    </row>
    <row r="18" spans="2:4" s="139" customFormat="1" ht="20.25" customHeight="1">
      <c r="B18" s="141" t="s">
        <v>202</v>
      </c>
      <c r="D18" s="140"/>
    </row>
    <row r="19" spans="2:4" s="139" customFormat="1" ht="20.25" customHeight="1">
      <c r="B19" s="141" t="s">
        <v>203</v>
      </c>
      <c r="D19" s="140"/>
    </row>
    <row r="20" spans="2:4" s="139" customFormat="1" ht="20.25" customHeight="1">
      <c r="B20" s="141" t="s">
        <v>204</v>
      </c>
      <c r="D20" s="140"/>
    </row>
    <row r="21" spans="2:4" s="139" customFormat="1" ht="20.25" customHeight="1">
      <c r="B21" s="141" t="s">
        <v>205</v>
      </c>
      <c r="D21" s="140"/>
    </row>
    <row r="22" spans="2:4" s="139" customFormat="1" ht="20.25" customHeight="1">
      <c r="B22" s="141" t="s">
        <v>206</v>
      </c>
      <c r="D22" s="140"/>
    </row>
    <row r="23" spans="2:4" ht="14.25">
      <c r="B23" s="123"/>
      <c r="D23" s="112"/>
    </row>
    <row r="24" spans="2:4">
      <c r="B24" s="124" t="s">
        <v>207</v>
      </c>
    </row>
    <row r="25" spans="2:4">
      <c r="B25" s="143" t="s">
        <v>213</v>
      </c>
    </row>
  </sheetData>
  <hyperlinks>
    <hyperlink ref="B9" location="'Tabla1a CCAA'!A1" display="Tabla 1a: Cuentas del Subsector Administración Regional del año 2014"/>
    <hyperlink ref="B10" location="'Tabla1b Andalucía- Baleares'!A1" display="Tabla 1b: Cuentas del subsector Administración Regional clasificadas por CCAA 2014: Andalucía, Aragón, Asturias, Baleares"/>
    <hyperlink ref="B11" location="'Tabla1c Canarias- CastillayLeón'!A1" display="Tabla 1c: Cuentas del subsector Administración Regional clasificadas por CCAA 2014: Canarias, Cantabria, Castilla-La Mancha, Castilla y León"/>
    <hyperlink ref="B12" location="'Tabla1d Cataluña-Murcia'!A1" display="Tabla 1d: Cuentas del subsector Administración Regional clasificadas por CCAA 2014: Cataluña, Extremadura, Galicia, Madrid, Murcia"/>
    <hyperlink ref="B13" location="'Tabla1e Navarra- País Vasco'!A1" display="Tabla 1e: Cuentas del subsector Administración Regional clasificadas por CCAA 2014: Navarra, La Rioja, Valencia, País Vasco"/>
    <hyperlink ref="B18" location="'Tabla 2a CCLL'!A1" display="Tabla 2a: Cuentas del Subsector Administración Local del año 2014"/>
    <hyperlink ref="B19" location="'Tabla 2b Andalucía-Canarias'!A1" display="Tabla 2b: Cuentas del Subsector Administración Local clasificadas por Comunidades y Ciudades Autónomas 2014: Andalucía, Aragón, Asturias, Baleares, Canarias"/>
    <hyperlink ref="B20" location="'Tabla 2c Cantabria- Extremadura'!A1" display="Tabla 2c: Cuentas del Subsector Administración Local  clasificadas por Comunidades y Ciudades Autónomas 2014: Cantabria, Castilla- La Mancha, Castilla y León, Cataluña, Extremadura"/>
    <hyperlink ref="B21" location="'Tabla 2d Galicia- La Rioja'!A1" display="Tabla 2d: Cuentas del Subsector Administración Local  clasificadas por Comunidades y Ciudades Autónomas 2014: Galicia, Madrid, Murcia, Navarra, La Rioja"/>
    <hyperlink ref="B22" location="'Tabla 2e Valencia- Melilla'!A1" display="Tabla 2e: Cuentas del Subsector Administración Local  clasificadas por Comunidades y Ciudades Autónomas 2014: Valencia, País Vasco, Ceuta, Melilla"/>
  </hyperlinks>
  <pageMargins left="0.25" right="0.25" top="0.75" bottom="0.75" header="0.3" footer="0.3"/>
  <pageSetup paperSize="9" scale="7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Q258"/>
  <sheetViews>
    <sheetView zoomScaleNormal="100" workbookViewId="0">
      <pane ySplit="4" topLeftCell="A5" activePane="bottomLeft" state="frozen"/>
      <selection activeCell="D273" sqref="D273"/>
      <selection pane="bottomLeft"/>
    </sheetView>
  </sheetViews>
  <sheetFormatPr baseColWidth="10" defaultColWidth="11.42578125" defaultRowHeight="12.75"/>
  <cols>
    <col min="1" max="1" width="2.7109375" style="5" customWidth="1"/>
    <col min="2" max="6" width="15.7109375" style="6" customWidth="1"/>
    <col min="7" max="7" width="12.7109375" style="4" customWidth="1"/>
    <col min="8" max="8" width="76.85546875" style="4" customWidth="1"/>
    <col min="9" max="13" width="15.7109375" style="4" customWidth="1"/>
    <col min="14" max="14" width="11.42578125" style="101"/>
    <col min="15" max="15" width="3" style="5" customWidth="1"/>
    <col min="16" max="16384" width="11.42578125" style="5"/>
  </cols>
  <sheetData>
    <row r="1" spans="1:17" s="2" customFormat="1" ht="11.25" customHeight="1">
      <c r="B1" s="101"/>
      <c r="C1" s="101"/>
      <c r="D1" s="101"/>
      <c r="E1" s="101"/>
      <c r="F1" s="101"/>
      <c r="G1" s="101"/>
      <c r="H1" s="101"/>
      <c r="J1" s="101"/>
      <c r="K1" s="101"/>
      <c r="L1" s="101"/>
      <c r="M1" s="1"/>
      <c r="N1" s="128"/>
    </row>
    <row r="2" spans="1:17" s="115" customFormat="1" ht="18">
      <c r="A2" s="113"/>
      <c r="B2" s="100" t="s">
        <v>195</v>
      </c>
      <c r="C2" s="100"/>
      <c r="D2" s="100"/>
      <c r="E2" s="100"/>
      <c r="F2" s="100"/>
      <c r="G2" s="113"/>
      <c r="H2" s="113"/>
      <c r="J2" s="113"/>
      <c r="K2" s="113"/>
      <c r="L2" s="113"/>
      <c r="M2" s="114"/>
      <c r="N2" s="129"/>
    </row>
    <row r="3" spans="1:17" s="115" customFormat="1" ht="18.75">
      <c r="A3" s="113"/>
      <c r="B3" s="125" t="s">
        <v>210</v>
      </c>
      <c r="C3" s="125"/>
      <c r="D3" s="125"/>
      <c r="E3" s="125"/>
      <c r="F3" s="125"/>
      <c r="G3" s="113"/>
      <c r="H3" s="113"/>
      <c r="J3" s="113"/>
      <c r="K3" s="113"/>
      <c r="L3" s="113"/>
      <c r="M3" s="114"/>
      <c r="N3" s="129"/>
    </row>
    <row r="4" spans="1:17">
      <c r="A4" s="101"/>
      <c r="B4" s="102" t="s">
        <v>0</v>
      </c>
      <c r="C4" s="102"/>
      <c r="D4" s="102"/>
      <c r="E4" s="102"/>
      <c r="F4" s="102"/>
      <c r="G4" s="101"/>
      <c r="H4" s="101"/>
      <c r="J4" s="101"/>
      <c r="K4" s="101"/>
      <c r="L4" s="101"/>
      <c r="M4" s="126" t="s">
        <v>158</v>
      </c>
    </row>
    <row r="5" spans="1:17" ht="12.75" customHeight="1">
      <c r="P5" s="115"/>
      <c r="Q5" s="115"/>
    </row>
    <row r="6" spans="1:17" s="9" customFormat="1" ht="15.95" customHeight="1">
      <c r="B6" s="7" t="s">
        <v>1</v>
      </c>
      <c r="C6" s="7"/>
      <c r="D6" s="7"/>
      <c r="E6" s="7"/>
      <c r="F6" s="7"/>
      <c r="G6" s="8"/>
      <c r="H6" s="8"/>
      <c r="J6" s="8"/>
      <c r="K6" s="8"/>
      <c r="L6" s="8"/>
      <c r="M6" s="8"/>
      <c r="N6" s="130"/>
      <c r="P6" s="115"/>
      <c r="Q6" s="115"/>
    </row>
    <row r="7" spans="1:17" ht="5.25" customHeight="1">
      <c r="B7" s="10"/>
      <c r="C7" s="10"/>
      <c r="D7" s="10"/>
      <c r="E7" s="10"/>
      <c r="F7" s="10"/>
    </row>
    <row r="8" spans="1:17" s="9" customFormat="1" ht="15.95" customHeight="1">
      <c r="B8" s="3" t="s">
        <v>2</v>
      </c>
      <c r="C8" s="3"/>
      <c r="D8" s="3"/>
      <c r="E8" s="3"/>
      <c r="F8" s="3"/>
      <c r="G8" s="3"/>
      <c r="H8" s="3"/>
      <c r="J8" s="3"/>
      <c r="K8" s="3"/>
      <c r="L8" s="3"/>
      <c r="M8" s="11" t="s">
        <v>3</v>
      </c>
      <c r="N8" s="130"/>
      <c r="P8" s="5"/>
      <c r="Q8" s="5"/>
    </row>
    <row r="9" spans="1:17" s="12" customFormat="1" ht="3" customHeight="1">
      <c r="B9" s="10"/>
      <c r="C9" s="10"/>
      <c r="D9" s="10"/>
      <c r="E9" s="10"/>
      <c r="F9" s="10"/>
      <c r="G9" s="6"/>
      <c r="H9" s="6"/>
      <c r="J9" s="6"/>
      <c r="K9" s="6"/>
      <c r="L9" s="6"/>
      <c r="M9" s="6"/>
      <c r="N9" s="131"/>
      <c r="P9" s="9"/>
      <c r="Q9" s="9"/>
    </row>
    <row r="10" spans="1:17" s="9" customFormat="1" ht="3.75" customHeight="1">
      <c r="B10" s="150" t="s">
        <v>187</v>
      </c>
      <c r="C10" s="150" t="s">
        <v>185</v>
      </c>
      <c r="D10" s="150" t="s">
        <v>186</v>
      </c>
      <c r="E10" s="150" t="s">
        <v>188</v>
      </c>
      <c r="F10" s="150" t="s">
        <v>189</v>
      </c>
      <c r="G10" s="147" t="s">
        <v>4</v>
      </c>
      <c r="H10" s="144" t="s">
        <v>147</v>
      </c>
      <c r="I10" s="147" t="str">
        <f>+B10</f>
        <v>Galicia</v>
      </c>
      <c r="J10" s="147" t="str">
        <f t="shared" ref="J10:M10" si="0">+C10</f>
        <v>Madrid</v>
      </c>
      <c r="K10" s="147" t="str">
        <f t="shared" si="0"/>
        <v>Murcia</v>
      </c>
      <c r="L10" s="147" t="str">
        <f t="shared" si="0"/>
        <v>Navarra</v>
      </c>
      <c r="M10" s="147" t="str">
        <f t="shared" si="0"/>
        <v>La Rioja</v>
      </c>
      <c r="N10" s="130"/>
      <c r="P10" s="5"/>
      <c r="Q10" s="5"/>
    </row>
    <row r="11" spans="1:17" s="9" customFormat="1" ht="44.1" customHeight="1">
      <c r="B11" s="151"/>
      <c r="C11" s="151"/>
      <c r="D11" s="151"/>
      <c r="E11" s="151"/>
      <c r="F11" s="151"/>
      <c r="G11" s="148"/>
      <c r="H11" s="145"/>
      <c r="I11" s="148"/>
      <c r="J11" s="148"/>
      <c r="K11" s="148"/>
      <c r="L11" s="148"/>
      <c r="M11" s="148"/>
      <c r="N11" s="130"/>
    </row>
    <row r="12" spans="1:17" s="13" customFormat="1" ht="3" customHeight="1">
      <c r="B12" s="151"/>
      <c r="C12" s="151"/>
      <c r="D12" s="151"/>
      <c r="E12" s="151"/>
      <c r="F12" s="151"/>
      <c r="G12" s="148"/>
      <c r="H12" s="145"/>
      <c r="I12" s="148"/>
      <c r="J12" s="148"/>
      <c r="K12" s="148"/>
      <c r="L12" s="148"/>
      <c r="M12" s="148"/>
      <c r="N12" s="132"/>
      <c r="P12" s="12"/>
      <c r="Q12" s="12"/>
    </row>
    <row r="13" spans="1:17" s="9" customFormat="1" ht="12.75" customHeight="1">
      <c r="B13" s="151"/>
      <c r="C13" s="151"/>
      <c r="D13" s="151"/>
      <c r="E13" s="151"/>
      <c r="F13" s="151"/>
      <c r="G13" s="148"/>
      <c r="H13" s="145"/>
      <c r="I13" s="148"/>
      <c r="J13" s="148"/>
      <c r="K13" s="148"/>
      <c r="L13" s="148"/>
      <c r="M13" s="148"/>
      <c r="N13" s="130"/>
    </row>
    <row r="14" spans="1:17" s="9" customFormat="1" ht="3" customHeight="1">
      <c r="B14" s="152"/>
      <c r="C14" s="152"/>
      <c r="D14" s="152"/>
      <c r="E14" s="152"/>
      <c r="F14" s="152"/>
      <c r="G14" s="149"/>
      <c r="H14" s="146"/>
      <c r="I14" s="149"/>
      <c r="J14" s="149"/>
      <c r="K14" s="149"/>
      <c r="L14" s="149"/>
      <c r="M14" s="149"/>
      <c r="N14" s="130"/>
    </row>
    <row r="15" spans="1:17" s="15" customFormat="1" ht="9" customHeight="1">
      <c r="B15" s="36"/>
      <c r="C15" s="36"/>
      <c r="D15" s="36"/>
      <c r="E15" s="36"/>
      <c r="F15" s="36"/>
      <c r="G15" s="63"/>
      <c r="H15" s="63"/>
      <c r="I15" s="36"/>
      <c r="J15" s="36"/>
      <c r="K15" s="36"/>
      <c r="L15" s="36"/>
      <c r="M15" s="36"/>
      <c r="N15" s="133"/>
      <c r="P15" s="13"/>
      <c r="Q15" s="13"/>
    </row>
    <row r="16" spans="1:17" s="16" customFormat="1" ht="16.149999999999999" customHeight="1">
      <c r="B16" s="37"/>
      <c r="C16" s="37"/>
      <c r="D16" s="37"/>
      <c r="E16" s="37"/>
      <c r="F16" s="37"/>
      <c r="G16" s="51" t="s">
        <v>5</v>
      </c>
      <c r="H16" s="51" t="s">
        <v>6</v>
      </c>
      <c r="I16" s="37">
        <f>+B46+B51+B52+B21+B25</f>
        <v>2211</v>
      </c>
      <c r="J16" s="37">
        <f t="shared" ref="J16:L16" si="1">+C46+C51+C52+C21+C25</f>
        <v>5660</v>
      </c>
      <c r="K16" s="37">
        <f t="shared" si="1"/>
        <v>1054</v>
      </c>
      <c r="L16" s="37">
        <f t="shared" si="1"/>
        <v>593</v>
      </c>
      <c r="M16" s="37">
        <f>+F46+F51+F52+F21+F25</f>
        <v>267</v>
      </c>
      <c r="N16" s="134"/>
      <c r="P16" s="9"/>
      <c r="Q16" s="9"/>
    </row>
    <row r="17" spans="2:17" s="18" customFormat="1" ht="16.149999999999999" customHeight="1">
      <c r="B17" s="38"/>
      <c r="C17" s="38"/>
      <c r="D17" s="38"/>
      <c r="E17" s="38"/>
      <c r="F17" s="38"/>
      <c r="G17" s="52" t="s">
        <v>7</v>
      </c>
      <c r="H17" s="69" t="s">
        <v>8</v>
      </c>
      <c r="I17" s="38">
        <v>262</v>
      </c>
      <c r="J17" s="38">
        <v>372</v>
      </c>
      <c r="K17" s="38">
        <v>137</v>
      </c>
      <c r="L17" s="38">
        <v>75</v>
      </c>
      <c r="M17" s="38">
        <v>46</v>
      </c>
      <c r="N17" s="135"/>
      <c r="P17" s="9"/>
      <c r="Q17" s="9"/>
    </row>
    <row r="18" spans="2:17" s="18" customFormat="1" ht="16.149999999999999" customHeight="1">
      <c r="B18" s="38"/>
      <c r="C18" s="38"/>
      <c r="D18" s="38"/>
      <c r="E18" s="38"/>
      <c r="F18" s="38"/>
      <c r="G18" s="52" t="s">
        <v>9</v>
      </c>
      <c r="H18" s="69" t="s">
        <v>10</v>
      </c>
      <c r="I18" s="38">
        <v>6</v>
      </c>
      <c r="J18" s="38">
        <v>7</v>
      </c>
      <c r="K18" s="38">
        <v>6</v>
      </c>
      <c r="L18" s="38">
        <v>1</v>
      </c>
      <c r="M18" s="38">
        <v>1</v>
      </c>
      <c r="N18" s="135"/>
      <c r="P18" s="15"/>
      <c r="Q18" s="15"/>
    </row>
    <row r="19" spans="2:17" s="18" customFormat="1" ht="16.149999999999999" customHeight="1">
      <c r="B19" s="38"/>
      <c r="C19" s="38"/>
      <c r="D19" s="38"/>
      <c r="E19" s="38"/>
      <c r="F19" s="38"/>
      <c r="G19" s="52" t="s">
        <v>11</v>
      </c>
      <c r="H19" s="69" t="s">
        <v>131</v>
      </c>
      <c r="I19" s="38">
        <f>+I16-I17-I18</f>
        <v>1943</v>
      </c>
      <c r="J19" s="38">
        <f t="shared" ref="J19:M19" si="2">+J16-J17-J18</f>
        <v>5281</v>
      </c>
      <c r="K19" s="38">
        <f t="shared" si="2"/>
        <v>911</v>
      </c>
      <c r="L19" s="38">
        <f t="shared" si="2"/>
        <v>517</v>
      </c>
      <c r="M19" s="38">
        <f t="shared" si="2"/>
        <v>220</v>
      </c>
      <c r="N19" s="135"/>
      <c r="P19" s="117"/>
      <c r="Q19" s="16"/>
    </row>
    <row r="20" spans="2:17" s="19" customFormat="1" ht="16.149999999999999" customHeight="1">
      <c r="B20" s="39"/>
      <c r="C20" s="39"/>
      <c r="D20" s="39"/>
      <c r="E20" s="39"/>
      <c r="F20" s="39"/>
      <c r="G20" s="53"/>
      <c r="H20" s="86" t="s">
        <v>132</v>
      </c>
      <c r="I20" s="46">
        <v>47</v>
      </c>
      <c r="J20" s="46">
        <v>145</v>
      </c>
      <c r="K20" s="46">
        <v>17</v>
      </c>
      <c r="L20" s="46">
        <v>34</v>
      </c>
      <c r="M20" s="46">
        <v>13</v>
      </c>
      <c r="N20" s="136"/>
      <c r="P20" s="117"/>
      <c r="Q20" s="18"/>
    </row>
    <row r="21" spans="2:17" s="16" customFormat="1" ht="16.149999999999999" customHeight="1">
      <c r="B21" s="37">
        <v>1016</v>
      </c>
      <c r="C21" s="37">
        <v>2556</v>
      </c>
      <c r="D21" s="37">
        <v>465</v>
      </c>
      <c r="E21" s="37">
        <v>230</v>
      </c>
      <c r="F21" s="37">
        <v>130</v>
      </c>
      <c r="G21" s="51" t="s">
        <v>12</v>
      </c>
      <c r="H21" s="51" t="s">
        <v>13</v>
      </c>
      <c r="I21" s="37"/>
      <c r="J21" s="37"/>
      <c r="K21" s="37"/>
      <c r="L21" s="37"/>
      <c r="M21" s="37"/>
      <c r="N21" s="134"/>
      <c r="P21" s="117"/>
      <c r="Q21" s="18"/>
    </row>
    <row r="22" spans="2:17" s="18" customFormat="1" ht="5.0999999999999996" customHeight="1">
      <c r="B22" s="38"/>
      <c r="C22" s="38"/>
      <c r="D22" s="38"/>
      <c r="E22" s="38"/>
      <c r="F22" s="38"/>
      <c r="G22" s="17"/>
      <c r="H22" s="17"/>
      <c r="I22" s="38"/>
      <c r="J22" s="38"/>
      <c r="K22" s="38"/>
      <c r="L22" s="38"/>
      <c r="M22" s="38"/>
      <c r="N22" s="135"/>
      <c r="P22" s="117"/>
    </row>
    <row r="23" spans="2:17" s="20" customFormat="1" ht="16.149999999999999" customHeight="1">
      <c r="B23" s="40">
        <f>+I16-B21</f>
        <v>1195</v>
      </c>
      <c r="C23" s="40">
        <f>+J16-C21</f>
        <v>3104</v>
      </c>
      <c r="D23" s="40">
        <f>+K16-D21</f>
        <v>589</v>
      </c>
      <c r="E23" s="40">
        <f>+L16-E21</f>
        <v>363</v>
      </c>
      <c r="F23" s="40">
        <f>+M16-F21</f>
        <v>137</v>
      </c>
      <c r="G23" s="54" t="s">
        <v>133</v>
      </c>
      <c r="H23" s="54" t="s">
        <v>14</v>
      </c>
      <c r="I23" s="40"/>
      <c r="J23" s="40"/>
      <c r="K23" s="40"/>
      <c r="L23" s="40"/>
      <c r="M23" s="40"/>
      <c r="N23" s="137"/>
      <c r="P23" s="117"/>
      <c r="Q23" s="19"/>
    </row>
    <row r="24" spans="2:17" s="20" customFormat="1" ht="5.0999999999999996" customHeight="1">
      <c r="B24" s="41"/>
      <c r="C24" s="41"/>
      <c r="D24" s="41"/>
      <c r="E24" s="41"/>
      <c r="F24" s="41"/>
      <c r="G24" s="55"/>
      <c r="H24" s="55"/>
      <c r="I24" s="41"/>
      <c r="J24" s="41"/>
      <c r="K24" s="41"/>
      <c r="L24" s="41"/>
      <c r="M24" s="41"/>
      <c r="N24" s="137"/>
      <c r="P24" s="117"/>
      <c r="Q24" s="16"/>
    </row>
    <row r="25" spans="2:17" s="16" customFormat="1" ht="16.149999999999999" customHeight="1">
      <c r="B25" s="37">
        <v>341</v>
      </c>
      <c r="C25" s="37">
        <v>522</v>
      </c>
      <c r="D25" s="37">
        <v>112</v>
      </c>
      <c r="E25" s="37">
        <v>101</v>
      </c>
      <c r="F25" s="37">
        <v>48</v>
      </c>
      <c r="G25" s="51" t="s">
        <v>118</v>
      </c>
      <c r="H25" s="51" t="s">
        <v>15</v>
      </c>
      <c r="I25" s="37"/>
      <c r="J25" s="37"/>
      <c r="K25" s="37"/>
      <c r="L25" s="37"/>
      <c r="M25" s="37"/>
      <c r="N25" s="134"/>
      <c r="P25" s="117"/>
      <c r="Q25" s="18"/>
    </row>
    <row r="26" spans="2:17" s="20" customFormat="1" ht="5.0999999999999996" customHeight="1">
      <c r="B26" s="41"/>
      <c r="C26" s="41"/>
      <c r="D26" s="41"/>
      <c r="E26" s="41"/>
      <c r="F26" s="41"/>
      <c r="G26" s="55"/>
      <c r="H26" s="55"/>
      <c r="I26" s="41"/>
      <c r="J26" s="41"/>
      <c r="K26" s="41"/>
      <c r="L26" s="41"/>
      <c r="M26" s="41"/>
      <c r="N26" s="137"/>
      <c r="P26" s="117"/>
    </row>
    <row r="27" spans="2:17" s="20" customFormat="1" ht="16.149999999999999" customHeight="1">
      <c r="B27" s="40">
        <f>+B23-B25</f>
        <v>854</v>
      </c>
      <c r="C27" s="40">
        <f>+C23-C25</f>
        <v>2582</v>
      </c>
      <c r="D27" s="40">
        <f>+D23-D25</f>
        <v>477</v>
      </c>
      <c r="E27" s="40">
        <f>+E23-E25</f>
        <v>262</v>
      </c>
      <c r="F27" s="40">
        <f>+F23-F25</f>
        <v>89</v>
      </c>
      <c r="G27" s="54" t="s">
        <v>16</v>
      </c>
      <c r="H27" s="54" t="s">
        <v>17</v>
      </c>
      <c r="I27" s="40"/>
      <c r="J27" s="40"/>
      <c r="K27" s="40"/>
      <c r="L27" s="40"/>
      <c r="M27" s="40"/>
      <c r="N27" s="137"/>
      <c r="P27" s="117"/>
    </row>
    <row r="28" spans="2:17" s="15" customFormat="1" ht="9" customHeight="1">
      <c r="B28" s="45"/>
      <c r="C28" s="45"/>
      <c r="D28" s="45"/>
      <c r="E28" s="45"/>
      <c r="F28" s="45"/>
      <c r="G28" s="62"/>
      <c r="H28" s="62"/>
      <c r="I28" s="45"/>
      <c r="J28" s="45"/>
      <c r="K28" s="45"/>
      <c r="L28" s="45"/>
      <c r="M28" s="45"/>
      <c r="N28" s="133"/>
      <c r="P28" s="117"/>
      <c r="Q28" s="16"/>
    </row>
    <row r="29" spans="2:17" ht="15.95" customHeight="1">
      <c r="B29" s="30"/>
      <c r="C29" s="30"/>
      <c r="D29" s="30"/>
      <c r="E29" s="30"/>
      <c r="F29" s="30"/>
      <c r="G29" s="31"/>
      <c r="H29" s="30"/>
      <c r="I29" s="32"/>
      <c r="J29" s="30"/>
      <c r="K29" s="30"/>
      <c r="L29" s="30"/>
      <c r="M29" s="30"/>
      <c r="P29" s="117"/>
      <c r="Q29" s="20"/>
    </row>
    <row r="30" spans="2:17" ht="15.95" customHeight="1">
      <c r="P30" s="117"/>
      <c r="Q30" s="20"/>
    </row>
    <row r="31" spans="2:17" s="9" customFormat="1" ht="15.95" customHeight="1">
      <c r="B31" s="7" t="s">
        <v>18</v>
      </c>
      <c r="C31" s="7"/>
      <c r="D31" s="7"/>
      <c r="E31" s="7"/>
      <c r="F31" s="7"/>
      <c r="G31" s="21"/>
      <c r="H31" s="21"/>
      <c r="I31" s="21"/>
      <c r="J31" s="21"/>
      <c r="K31" s="21"/>
      <c r="L31" s="21"/>
      <c r="M31" s="21"/>
      <c r="N31" s="130"/>
      <c r="P31" s="15"/>
      <c r="Q31" s="15"/>
    </row>
    <row r="32" spans="2:17" s="9" customFormat="1" ht="15.95" customHeight="1">
      <c r="B32" s="22" t="s">
        <v>19</v>
      </c>
      <c r="C32" s="22"/>
      <c r="D32" s="22"/>
      <c r="E32" s="22"/>
      <c r="F32" s="22"/>
      <c r="G32" s="23"/>
      <c r="H32" s="23"/>
      <c r="I32" s="23"/>
      <c r="J32" s="23"/>
      <c r="K32" s="23"/>
      <c r="L32" s="23"/>
      <c r="M32" s="23"/>
      <c r="N32" s="130"/>
      <c r="P32" s="5"/>
      <c r="Q32" s="5"/>
    </row>
    <row r="33" spans="2:17" ht="15.95" customHeight="1"/>
    <row r="34" spans="2:17" s="9" customFormat="1" ht="15.95" customHeight="1">
      <c r="B34" s="24" t="s">
        <v>20</v>
      </c>
      <c r="C34" s="24"/>
      <c r="D34" s="24"/>
      <c r="E34" s="24"/>
      <c r="F34" s="24"/>
      <c r="G34" s="8"/>
      <c r="H34" s="8"/>
      <c r="I34" s="8"/>
      <c r="J34" s="8"/>
      <c r="K34" s="8"/>
      <c r="L34" s="8"/>
      <c r="M34" s="8"/>
      <c r="N34" s="130"/>
    </row>
    <row r="35" spans="2:17" ht="5.25" customHeight="1">
      <c r="B35" s="10"/>
      <c r="C35" s="10"/>
      <c r="D35" s="10"/>
      <c r="E35" s="10"/>
      <c r="F35" s="10"/>
      <c r="P35" s="9"/>
      <c r="Q35" s="9"/>
    </row>
    <row r="36" spans="2:17" s="9" customFormat="1" ht="15.95" customHeight="1">
      <c r="B36" s="3" t="s">
        <v>2</v>
      </c>
      <c r="C36" s="3"/>
      <c r="D36" s="3"/>
      <c r="E36" s="3"/>
      <c r="F36" s="3"/>
      <c r="G36" s="3"/>
      <c r="H36" s="3"/>
      <c r="J36" s="3"/>
      <c r="K36" s="3"/>
      <c r="L36" s="3"/>
      <c r="M36" s="11" t="s">
        <v>3</v>
      </c>
      <c r="N36" s="130"/>
      <c r="P36" s="5"/>
      <c r="Q36" s="5"/>
    </row>
    <row r="37" spans="2:17" s="12" customFormat="1" ht="3" customHeight="1">
      <c r="B37" s="25"/>
      <c r="C37" s="10"/>
      <c r="D37" s="10"/>
      <c r="E37" s="10"/>
      <c r="F37" s="10"/>
      <c r="G37" s="6"/>
      <c r="H37" s="6"/>
      <c r="I37" s="6"/>
      <c r="J37" s="6"/>
      <c r="K37" s="6"/>
      <c r="L37" s="6"/>
      <c r="M37" s="6"/>
      <c r="N37" s="131"/>
      <c r="P37" s="9"/>
      <c r="Q37" s="9"/>
    </row>
    <row r="38" spans="2:17" s="9" customFormat="1" ht="3.75" customHeight="1">
      <c r="B38" s="147" t="str">
        <f>+B10</f>
        <v>Galicia</v>
      </c>
      <c r="C38" s="147" t="str">
        <f t="shared" ref="C38:F38" si="3">+C10</f>
        <v>Madrid</v>
      </c>
      <c r="D38" s="147" t="str">
        <f t="shared" si="3"/>
        <v>Murcia</v>
      </c>
      <c r="E38" s="147" t="str">
        <f t="shared" si="3"/>
        <v>Navarra</v>
      </c>
      <c r="F38" s="147" t="str">
        <f t="shared" si="3"/>
        <v>La Rioja</v>
      </c>
      <c r="G38" s="147" t="s">
        <v>4</v>
      </c>
      <c r="H38" s="144" t="s">
        <v>147</v>
      </c>
      <c r="I38" s="147" t="str">
        <f>+I10</f>
        <v>Galicia</v>
      </c>
      <c r="J38" s="147" t="str">
        <f t="shared" ref="J38:M38" si="4">+J10</f>
        <v>Madrid</v>
      </c>
      <c r="K38" s="147" t="str">
        <f t="shared" si="4"/>
        <v>Murcia</v>
      </c>
      <c r="L38" s="147" t="str">
        <f t="shared" si="4"/>
        <v>Navarra</v>
      </c>
      <c r="M38" s="147" t="str">
        <f t="shared" si="4"/>
        <v>La Rioja</v>
      </c>
      <c r="N38" s="130"/>
      <c r="P38" s="5"/>
      <c r="Q38" s="5"/>
    </row>
    <row r="39" spans="2:17" s="9" customFormat="1" ht="44.1" customHeight="1">
      <c r="B39" s="148"/>
      <c r="C39" s="148"/>
      <c r="D39" s="148"/>
      <c r="E39" s="148"/>
      <c r="F39" s="148"/>
      <c r="G39" s="148"/>
      <c r="H39" s="145"/>
      <c r="I39" s="148"/>
      <c r="J39" s="148"/>
      <c r="K39" s="148"/>
      <c r="L39" s="148"/>
      <c r="M39" s="148"/>
      <c r="N39" s="130"/>
    </row>
    <row r="40" spans="2:17" s="13" customFormat="1" ht="3" customHeight="1">
      <c r="B40" s="148"/>
      <c r="C40" s="148"/>
      <c r="D40" s="148"/>
      <c r="E40" s="148"/>
      <c r="F40" s="148"/>
      <c r="G40" s="148"/>
      <c r="H40" s="145"/>
      <c r="I40" s="148"/>
      <c r="J40" s="148"/>
      <c r="K40" s="148"/>
      <c r="L40" s="148"/>
      <c r="M40" s="148"/>
      <c r="N40" s="132"/>
      <c r="P40" s="12"/>
      <c r="Q40" s="12"/>
    </row>
    <row r="41" spans="2:17" s="9" customFormat="1" ht="13.15" customHeight="1">
      <c r="B41" s="148"/>
      <c r="C41" s="148"/>
      <c r="D41" s="148"/>
      <c r="E41" s="148"/>
      <c r="F41" s="148"/>
      <c r="G41" s="148"/>
      <c r="H41" s="145"/>
      <c r="I41" s="148"/>
      <c r="J41" s="148"/>
      <c r="K41" s="148"/>
      <c r="L41" s="148"/>
      <c r="M41" s="148"/>
      <c r="N41" s="130"/>
    </row>
    <row r="42" spans="2:17" s="9" customFormat="1" ht="3" customHeight="1">
      <c r="B42" s="149"/>
      <c r="C42" s="149"/>
      <c r="D42" s="149"/>
      <c r="E42" s="149"/>
      <c r="F42" s="149"/>
      <c r="G42" s="149"/>
      <c r="H42" s="146"/>
      <c r="I42" s="149"/>
      <c r="J42" s="149"/>
      <c r="K42" s="149"/>
      <c r="L42" s="149"/>
      <c r="M42" s="149"/>
      <c r="N42" s="130"/>
    </row>
    <row r="43" spans="2:17" s="15" customFormat="1" ht="9" customHeight="1">
      <c r="B43" s="36"/>
      <c r="C43" s="36"/>
      <c r="D43" s="36"/>
      <c r="E43" s="36"/>
      <c r="F43" s="36"/>
      <c r="G43" s="63"/>
      <c r="H43" s="63"/>
      <c r="I43" s="36"/>
      <c r="J43" s="36"/>
      <c r="K43" s="36"/>
      <c r="L43" s="36"/>
      <c r="M43" s="36"/>
      <c r="N43" s="133"/>
      <c r="P43" s="13"/>
      <c r="Q43" s="13"/>
    </row>
    <row r="44" spans="2:17" s="20" customFormat="1" ht="16.149999999999999" customHeight="1">
      <c r="B44" s="42"/>
      <c r="C44" s="42"/>
      <c r="D44" s="42"/>
      <c r="E44" s="42"/>
      <c r="F44" s="42"/>
      <c r="G44" s="71" t="s">
        <v>16</v>
      </c>
      <c r="H44" s="56" t="s">
        <v>17</v>
      </c>
      <c r="I44" s="42">
        <f>+B27</f>
        <v>854</v>
      </c>
      <c r="J44" s="42">
        <f>+C27</f>
        <v>2582</v>
      </c>
      <c r="K44" s="42">
        <f t="shared" ref="K44:L44" si="5">+D27</f>
        <v>477</v>
      </c>
      <c r="L44" s="42">
        <f t="shared" si="5"/>
        <v>262</v>
      </c>
      <c r="M44" s="42">
        <f>+F27</f>
        <v>89</v>
      </c>
      <c r="N44" s="137"/>
      <c r="P44" s="9"/>
      <c r="Q44" s="9"/>
    </row>
    <row r="45" spans="2:17" s="18" customFormat="1" ht="5.0999999999999996" customHeight="1">
      <c r="B45" s="38"/>
      <c r="C45" s="38"/>
      <c r="D45" s="38"/>
      <c r="E45" s="38"/>
      <c r="F45" s="38"/>
      <c r="G45" s="72"/>
      <c r="H45" s="57"/>
      <c r="I45" s="38"/>
      <c r="J45" s="38"/>
      <c r="K45" s="38"/>
      <c r="L45" s="38"/>
      <c r="M45" s="38"/>
      <c r="N45" s="135"/>
      <c r="P45" s="9"/>
      <c r="Q45" s="9"/>
    </row>
    <row r="46" spans="2:17" s="16" customFormat="1" ht="16.149999999999999" customHeight="1">
      <c r="B46" s="37">
        <v>854</v>
      </c>
      <c r="C46" s="37">
        <v>2571</v>
      </c>
      <c r="D46" s="37">
        <v>477</v>
      </c>
      <c r="E46" s="37">
        <v>262</v>
      </c>
      <c r="F46" s="37">
        <v>89</v>
      </c>
      <c r="G46" s="67" t="s">
        <v>21</v>
      </c>
      <c r="H46" s="51" t="s">
        <v>22</v>
      </c>
      <c r="I46" s="37"/>
      <c r="J46" s="37"/>
      <c r="K46" s="37"/>
      <c r="L46" s="37"/>
      <c r="M46" s="37"/>
      <c r="N46" s="134"/>
      <c r="P46" s="15"/>
      <c r="Q46" s="15"/>
    </row>
    <row r="47" spans="2:17" s="18" customFormat="1" ht="16.149999999999999" customHeight="1">
      <c r="B47" s="38">
        <v>663</v>
      </c>
      <c r="C47" s="38">
        <v>1975</v>
      </c>
      <c r="D47" s="38">
        <v>375</v>
      </c>
      <c r="E47" s="38">
        <v>176</v>
      </c>
      <c r="F47" s="38">
        <v>69</v>
      </c>
      <c r="G47" s="68" t="s">
        <v>23</v>
      </c>
      <c r="H47" s="69" t="s">
        <v>24</v>
      </c>
      <c r="I47" s="38"/>
      <c r="J47" s="38"/>
      <c r="K47" s="38"/>
      <c r="L47" s="38"/>
      <c r="M47" s="38"/>
      <c r="N47" s="135"/>
      <c r="P47" s="117"/>
      <c r="Q47" s="20"/>
    </row>
    <row r="48" spans="2:17" s="18" customFormat="1" ht="16.149999999999999" customHeight="1">
      <c r="B48" s="38">
        <f>SUM(B49:B50)</f>
        <v>191</v>
      </c>
      <c r="C48" s="38">
        <f t="shared" ref="C48:F48" si="6">SUM(C49:C50)</f>
        <v>596</v>
      </c>
      <c r="D48" s="38">
        <f t="shared" si="6"/>
        <v>102</v>
      </c>
      <c r="E48" s="38">
        <f t="shared" si="6"/>
        <v>86</v>
      </c>
      <c r="F48" s="38">
        <f t="shared" si="6"/>
        <v>20</v>
      </c>
      <c r="G48" s="68" t="s">
        <v>25</v>
      </c>
      <c r="H48" s="69" t="s">
        <v>148</v>
      </c>
      <c r="I48" s="38"/>
      <c r="J48" s="38"/>
      <c r="K48" s="38"/>
      <c r="L48" s="38"/>
      <c r="M48" s="38"/>
      <c r="N48" s="135"/>
      <c r="P48" s="118"/>
    </row>
    <row r="49" spans="2:17" s="18" customFormat="1" ht="16.149999999999999" customHeight="1">
      <c r="B49" s="96">
        <v>183</v>
      </c>
      <c r="C49" s="96">
        <v>558</v>
      </c>
      <c r="D49" s="96">
        <v>100</v>
      </c>
      <c r="E49" s="96">
        <v>60</v>
      </c>
      <c r="F49" s="96">
        <v>18</v>
      </c>
      <c r="G49" s="97" t="s">
        <v>26</v>
      </c>
      <c r="H49" s="98" t="s">
        <v>27</v>
      </c>
      <c r="I49" s="47"/>
      <c r="J49" s="47"/>
      <c r="K49" s="47"/>
      <c r="L49" s="47"/>
      <c r="M49" s="47"/>
      <c r="N49" s="135"/>
      <c r="P49" s="117"/>
      <c r="Q49" s="16"/>
    </row>
    <row r="50" spans="2:17" s="18" customFormat="1" ht="16.149999999999999" customHeight="1">
      <c r="B50" s="96">
        <v>8</v>
      </c>
      <c r="C50" s="96">
        <v>38</v>
      </c>
      <c r="D50" s="96">
        <v>2</v>
      </c>
      <c r="E50" s="96">
        <v>26</v>
      </c>
      <c r="F50" s="96">
        <v>2</v>
      </c>
      <c r="G50" s="99" t="s">
        <v>28</v>
      </c>
      <c r="H50" s="98" t="s">
        <v>29</v>
      </c>
      <c r="I50" s="47"/>
      <c r="J50" s="47"/>
      <c r="K50" s="47"/>
      <c r="L50" s="47"/>
      <c r="M50" s="47"/>
      <c r="N50" s="135"/>
      <c r="P50" s="117"/>
    </row>
    <row r="51" spans="2:17" s="16" customFormat="1" ht="16.149999999999999" customHeight="1">
      <c r="B51" s="37">
        <v>0</v>
      </c>
      <c r="C51" s="37">
        <v>11</v>
      </c>
      <c r="D51" s="37">
        <v>0</v>
      </c>
      <c r="E51" s="37">
        <v>0</v>
      </c>
      <c r="F51" s="37">
        <v>0</v>
      </c>
      <c r="G51" s="67" t="s">
        <v>30</v>
      </c>
      <c r="H51" s="51" t="s">
        <v>31</v>
      </c>
      <c r="I51" s="37"/>
      <c r="J51" s="37"/>
      <c r="K51" s="37"/>
      <c r="L51" s="37"/>
      <c r="M51" s="37"/>
      <c r="N51" s="134"/>
      <c r="P51" s="117"/>
      <c r="Q51" s="18"/>
    </row>
    <row r="52" spans="2:17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67" t="s">
        <v>32</v>
      </c>
      <c r="H52" s="51" t="s">
        <v>33</v>
      </c>
      <c r="I52" s="37"/>
      <c r="J52" s="37"/>
      <c r="K52" s="37"/>
      <c r="L52" s="37"/>
      <c r="M52" s="37"/>
      <c r="N52" s="134"/>
      <c r="P52" s="117"/>
      <c r="Q52" s="18"/>
    </row>
    <row r="53" spans="2:17" s="18" customFormat="1" ht="5.0999999999999996" customHeight="1">
      <c r="B53" s="38"/>
      <c r="C53" s="38"/>
      <c r="D53" s="38"/>
      <c r="E53" s="38"/>
      <c r="F53" s="38"/>
      <c r="G53" s="26"/>
      <c r="H53" s="28"/>
      <c r="I53" s="38"/>
      <c r="J53" s="38"/>
      <c r="K53" s="38"/>
      <c r="L53" s="38"/>
      <c r="M53" s="38"/>
      <c r="N53" s="135"/>
      <c r="P53" s="117"/>
    </row>
    <row r="54" spans="2:17" s="20" customFormat="1" ht="15.95" customHeight="1">
      <c r="B54" s="40">
        <f>+I44-(+B46+B51+B52)</f>
        <v>0</v>
      </c>
      <c r="C54" s="40">
        <f>+J44-(+C46+C51+C52)</f>
        <v>0</v>
      </c>
      <c r="D54" s="40">
        <f t="shared" ref="D54:F54" si="7">+K44-(+D46+D51+D52)</f>
        <v>0</v>
      </c>
      <c r="E54" s="40">
        <f t="shared" si="7"/>
        <v>0</v>
      </c>
      <c r="F54" s="40">
        <f t="shared" si="7"/>
        <v>0</v>
      </c>
      <c r="G54" s="70" t="s">
        <v>34</v>
      </c>
      <c r="H54" s="54" t="s">
        <v>35</v>
      </c>
      <c r="I54" s="40"/>
      <c r="J54" s="40"/>
      <c r="K54" s="40"/>
      <c r="L54" s="40"/>
      <c r="M54" s="40"/>
      <c r="N54" s="137"/>
      <c r="P54" s="16"/>
      <c r="Q54" s="16"/>
    </row>
    <row r="55" spans="2:17" s="15" customFormat="1" ht="9" customHeight="1">
      <c r="B55" s="45"/>
      <c r="C55" s="45"/>
      <c r="D55" s="45"/>
      <c r="E55" s="45"/>
      <c r="F55" s="45"/>
      <c r="G55" s="62"/>
      <c r="H55" s="62"/>
      <c r="I55" s="45"/>
      <c r="J55" s="45"/>
      <c r="K55" s="45"/>
      <c r="L55" s="45"/>
      <c r="M55" s="45"/>
      <c r="N55" s="133"/>
      <c r="P55" s="16"/>
      <c r="Q55" s="16"/>
    </row>
    <row r="56" spans="2:17" ht="15.95" customHeight="1">
      <c r="B56" s="30"/>
      <c r="C56" s="30"/>
      <c r="D56" s="30"/>
      <c r="E56" s="30"/>
      <c r="F56" s="30"/>
      <c r="G56" s="31"/>
      <c r="H56" s="30"/>
      <c r="I56" s="32"/>
      <c r="J56" s="32"/>
      <c r="K56" s="32"/>
      <c r="L56" s="32"/>
      <c r="M56" s="32"/>
      <c r="P56" s="18"/>
      <c r="Q56" s="18"/>
    </row>
    <row r="57" spans="2:17" ht="15.95" customHeight="1">
      <c r="P57" s="16"/>
      <c r="Q57" s="20"/>
    </row>
    <row r="58" spans="2:17" s="9" customFormat="1" ht="15.95" customHeight="1">
      <c r="B58" s="27" t="s">
        <v>36</v>
      </c>
      <c r="C58" s="27"/>
      <c r="D58" s="27"/>
      <c r="E58" s="27"/>
      <c r="F58" s="27"/>
      <c r="G58" s="8"/>
      <c r="H58" s="8"/>
      <c r="I58" s="8"/>
      <c r="J58" s="8"/>
      <c r="K58" s="8"/>
      <c r="L58" s="8"/>
      <c r="M58" s="8"/>
      <c r="N58" s="130"/>
      <c r="P58" s="15"/>
      <c r="Q58" s="15"/>
    </row>
    <row r="59" spans="2:17" ht="5.25" customHeight="1">
      <c r="B59" s="10"/>
      <c r="C59" s="10"/>
      <c r="D59" s="10"/>
      <c r="E59" s="10"/>
      <c r="F59" s="10"/>
    </row>
    <row r="60" spans="2:17" s="9" customFormat="1" ht="15.95" customHeight="1">
      <c r="B60" s="3" t="s">
        <v>2</v>
      </c>
      <c r="C60" s="3"/>
      <c r="D60" s="3"/>
      <c r="E60" s="3"/>
      <c r="F60" s="3"/>
      <c r="G60" s="3"/>
      <c r="H60" s="3"/>
      <c r="I60" s="11"/>
      <c r="J60" s="11"/>
      <c r="K60" s="11"/>
      <c r="L60" s="11"/>
      <c r="M60" s="11" t="s">
        <v>3</v>
      </c>
      <c r="N60" s="130"/>
      <c r="P60" s="5"/>
      <c r="Q60" s="5"/>
    </row>
    <row r="61" spans="2:17" s="12" customFormat="1" ht="3" customHeight="1">
      <c r="B61" s="25"/>
      <c r="C61" s="10"/>
      <c r="D61" s="10"/>
      <c r="E61" s="10"/>
      <c r="F61" s="10"/>
      <c r="G61" s="6"/>
      <c r="H61" s="6"/>
      <c r="I61" s="6"/>
      <c r="J61" s="6"/>
      <c r="K61" s="6"/>
      <c r="L61" s="6"/>
      <c r="M61" s="6"/>
      <c r="N61" s="131"/>
      <c r="P61" s="9"/>
      <c r="Q61" s="9"/>
    </row>
    <row r="62" spans="2:17" s="9" customFormat="1" ht="3.75" customHeight="1">
      <c r="B62" s="147" t="str">
        <f>+B10</f>
        <v>Galicia</v>
      </c>
      <c r="C62" s="147" t="str">
        <f t="shared" ref="C62:F62" si="8">+C10</f>
        <v>Madrid</v>
      </c>
      <c r="D62" s="147" t="str">
        <f t="shared" si="8"/>
        <v>Murcia</v>
      </c>
      <c r="E62" s="147" t="str">
        <f t="shared" si="8"/>
        <v>Navarra</v>
      </c>
      <c r="F62" s="147" t="str">
        <f t="shared" si="8"/>
        <v>La Rioja</v>
      </c>
      <c r="G62" s="147" t="s">
        <v>4</v>
      </c>
      <c r="H62" s="144" t="s">
        <v>147</v>
      </c>
      <c r="I62" s="147" t="str">
        <f>+I10</f>
        <v>Galicia</v>
      </c>
      <c r="J62" s="147" t="str">
        <f t="shared" ref="J62:M62" si="9">+J10</f>
        <v>Madrid</v>
      </c>
      <c r="K62" s="147" t="str">
        <f t="shared" si="9"/>
        <v>Murcia</v>
      </c>
      <c r="L62" s="147" t="str">
        <f t="shared" si="9"/>
        <v>Navarra</v>
      </c>
      <c r="M62" s="147" t="str">
        <f t="shared" si="9"/>
        <v>La Rioja</v>
      </c>
      <c r="N62" s="130"/>
      <c r="P62" s="5"/>
      <c r="Q62" s="5"/>
    </row>
    <row r="63" spans="2:17" s="9" customFormat="1" ht="44.1" customHeight="1">
      <c r="B63" s="148"/>
      <c r="C63" s="148"/>
      <c r="D63" s="148"/>
      <c r="E63" s="148"/>
      <c r="F63" s="148"/>
      <c r="G63" s="148"/>
      <c r="H63" s="145"/>
      <c r="I63" s="148"/>
      <c r="J63" s="148"/>
      <c r="K63" s="148"/>
      <c r="L63" s="148"/>
      <c r="M63" s="148"/>
      <c r="N63" s="130"/>
    </row>
    <row r="64" spans="2:17" s="13" customFormat="1" ht="3" customHeight="1">
      <c r="B64" s="148"/>
      <c r="C64" s="148"/>
      <c r="D64" s="148"/>
      <c r="E64" s="148"/>
      <c r="F64" s="148"/>
      <c r="G64" s="148"/>
      <c r="H64" s="145"/>
      <c r="I64" s="148"/>
      <c r="J64" s="148"/>
      <c r="K64" s="148"/>
      <c r="L64" s="148"/>
      <c r="M64" s="148"/>
      <c r="N64" s="132"/>
      <c r="P64" s="12"/>
      <c r="Q64" s="12"/>
    </row>
    <row r="65" spans="2:17" s="9" customFormat="1" ht="13.15" customHeight="1">
      <c r="B65" s="148"/>
      <c r="C65" s="148"/>
      <c r="D65" s="148"/>
      <c r="E65" s="148"/>
      <c r="F65" s="148"/>
      <c r="G65" s="148"/>
      <c r="H65" s="145"/>
      <c r="I65" s="148"/>
      <c r="J65" s="148"/>
      <c r="K65" s="148"/>
      <c r="L65" s="148"/>
      <c r="M65" s="148"/>
      <c r="N65" s="130"/>
    </row>
    <row r="66" spans="2:17" s="9" customFormat="1" ht="3" customHeight="1">
      <c r="B66" s="149"/>
      <c r="C66" s="149"/>
      <c r="D66" s="149"/>
      <c r="E66" s="149"/>
      <c r="F66" s="149"/>
      <c r="G66" s="149"/>
      <c r="H66" s="146"/>
      <c r="I66" s="149"/>
      <c r="J66" s="149"/>
      <c r="K66" s="149"/>
      <c r="L66" s="149"/>
      <c r="M66" s="149"/>
      <c r="N66" s="130"/>
    </row>
    <row r="67" spans="2:17" s="15" customFormat="1" ht="9" customHeight="1">
      <c r="B67" s="36"/>
      <c r="C67" s="36"/>
      <c r="D67" s="36"/>
      <c r="E67" s="36"/>
      <c r="F67" s="36"/>
      <c r="G67" s="63"/>
      <c r="H67" s="63"/>
      <c r="I67" s="36"/>
      <c r="J67" s="36"/>
      <c r="K67" s="36"/>
      <c r="L67" s="36"/>
      <c r="M67" s="36"/>
      <c r="N67" s="133"/>
      <c r="P67" s="13"/>
      <c r="Q67" s="13"/>
    </row>
    <row r="68" spans="2:17" s="20" customFormat="1" ht="16.149999999999999" customHeight="1">
      <c r="B68" s="41"/>
      <c r="C68" s="41"/>
      <c r="D68" s="41"/>
      <c r="E68" s="41"/>
      <c r="F68" s="41"/>
      <c r="G68" s="75" t="s">
        <v>34</v>
      </c>
      <c r="H68" s="59" t="s">
        <v>35</v>
      </c>
      <c r="I68" s="42">
        <f>+B54</f>
        <v>0</v>
      </c>
      <c r="J68" s="42">
        <f t="shared" ref="J68:M68" si="10">+C54</f>
        <v>0</v>
      </c>
      <c r="K68" s="42">
        <f t="shared" si="10"/>
        <v>0</v>
      </c>
      <c r="L68" s="42">
        <f t="shared" si="10"/>
        <v>0</v>
      </c>
      <c r="M68" s="42">
        <f t="shared" si="10"/>
        <v>0</v>
      </c>
      <c r="N68" s="137"/>
      <c r="P68" s="9"/>
      <c r="Q68" s="9"/>
    </row>
    <row r="69" spans="2:17" s="18" customFormat="1" ht="5.0999999999999996" customHeight="1">
      <c r="B69" s="38"/>
      <c r="C69" s="38"/>
      <c r="D69" s="38"/>
      <c r="E69" s="38"/>
      <c r="F69" s="38"/>
      <c r="G69" s="73"/>
      <c r="H69" s="58"/>
      <c r="I69" s="38"/>
      <c r="J69" s="38"/>
      <c r="K69" s="38"/>
      <c r="L69" s="38"/>
      <c r="M69" s="38"/>
      <c r="N69" s="135"/>
      <c r="P69" s="9"/>
      <c r="Q69" s="9"/>
    </row>
    <row r="70" spans="2:17" s="16" customFormat="1" ht="16.149999999999999" customHeight="1">
      <c r="B70" s="37"/>
      <c r="C70" s="37"/>
      <c r="D70" s="37"/>
      <c r="E70" s="37"/>
      <c r="F70" s="37"/>
      <c r="G70" s="76" t="s">
        <v>37</v>
      </c>
      <c r="H70" s="60" t="s">
        <v>149</v>
      </c>
      <c r="I70" s="37">
        <f>+I71+I75</f>
        <v>717</v>
      </c>
      <c r="J70" s="37">
        <f t="shared" ref="J70:M70" si="11">+J71+J75</f>
        <v>2783</v>
      </c>
      <c r="K70" s="37">
        <f t="shared" si="11"/>
        <v>527</v>
      </c>
      <c r="L70" s="37">
        <f t="shared" si="11"/>
        <v>182</v>
      </c>
      <c r="M70" s="37">
        <f t="shared" si="11"/>
        <v>111</v>
      </c>
      <c r="N70" s="134"/>
      <c r="P70" s="15"/>
      <c r="Q70" s="15"/>
    </row>
    <row r="71" spans="2:17" s="18" customFormat="1" ht="16.149999999999999" customHeight="1">
      <c r="B71" s="38"/>
      <c r="C71" s="38"/>
      <c r="D71" s="38"/>
      <c r="E71" s="38"/>
      <c r="F71" s="38"/>
      <c r="G71" s="73" t="s">
        <v>38</v>
      </c>
      <c r="H71" s="26" t="s">
        <v>39</v>
      </c>
      <c r="I71" s="38">
        <f>+I72+I73+I74</f>
        <v>23</v>
      </c>
      <c r="J71" s="38">
        <f t="shared" ref="J71:M71" si="12">+J72+J73+J74</f>
        <v>129</v>
      </c>
      <c r="K71" s="38">
        <f t="shared" si="12"/>
        <v>48</v>
      </c>
      <c r="L71" s="38">
        <f t="shared" si="12"/>
        <v>20</v>
      </c>
      <c r="M71" s="38">
        <f t="shared" si="12"/>
        <v>5</v>
      </c>
      <c r="N71" s="135"/>
      <c r="P71" s="117"/>
      <c r="Q71" s="20"/>
    </row>
    <row r="72" spans="2:17" s="18" customFormat="1" ht="16.149999999999999" customHeight="1">
      <c r="B72" s="38"/>
      <c r="C72" s="38"/>
      <c r="D72" s="38"/>
      <c r="E72" s="38"/>
      <c r="F72" s="38"/>
      <c r="G72" s="26" t="s">
        <v>40</v>
      </c>
      <c r="H72" s="87" t="s">
        <v>41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135"/>
      <c r="P72" s="117"/>
    </row>
    <row r="73" spans="2:17" s="18" customFormat="1" ht="16.149999999999999" customHeight="1">
      <c r="B73" s="38"/>
      <c r="C73" s="38"/>
      <c r="D73" s="38"/>
      <c r="E73" s="38"/>
      <c r="F73" s="38"/>
      <c r="G73" s="26" t="s">
        <v>42</v>
      </c>
      <c r="H73" s="87" t="s">
        <v>150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135"/>
      <c r="P73" s="117"/>
      <c r="Q73" s="16"/>
    </row>
    <row r="74" spans="2:17" s="18" customFormat="1" ht="16.149999999999999" customHeight="1">
      <c r="B74" s="38"/>
      <c r="C74" s="38"/>
      <c r="D74" s="38"/>
      <c r="E74" s="38"/>
      <c r="F74" s="38"/>
      <c r="G74" s="26" t="s">
        <v>43</v>
      </c>
      <c r="H74" s="26" t="s">
        <v>151</v>
      </c>
      <c r="I74" s="38">
        <v>23</v>
      </c>
      <c r="J74" s="38">
        <v>129</v>
      </c>
      <c r="K74" s="38">
        <v>48</v>
      </c>
      <c r="L74" s="38">
        <v>20</v>
      </c>
      <c r="M74" s="38">
        <v>5</v>
      </c>
      <c r="N74" s="135"/>
      <c r="P74" s="117"/>
    </row>
    <row r="75" spans="2:17" s="18" customFormat="1" ht="16.149999999999999" customHeight="1">
      <c r="B75" s="38"/>
      <c r="C75" s="38"/>
      <c r="D75" s="38"/>
      <c r="E75" s="38"/>
      <c r="F75" s="38"/>
      <c r="G75" s="26" t="s">
        <v>30</v>
      </c>
      <c r="H75" s="26" t="s">
        <v>31</v>
      </c>
      <c r="I75" s="38">
        <v>694</v>
      </c>
      <c r="J75" s="38">
        <v>2654</v>
      </c>
      <c r="K75" s="38">
        <v>479</v>
      </c>
      <c r="L75" s="38">
        <v>162</v>
      </c>
      <c r="M75" s="38">
        <v>106</v>
      </c>
      <c r="N75" s="135"/>
      <c r="P75" s="117"/>
    </row>
    <row r="76" spans="2:17" s="16" customFormat="1" ht="16.149999999999999" customHeight="1">
      <c r="B76" s="37"/>
      <c r="C76" s="37"/>
      <c r="D76" s="37"/>
      <c r="E76" s="37"/>
      <c r="F76" s="37"/>
      <c r="G76" s="76" t="s">
        <v>44</v>
      </c>
      <c r="H76" s="60" t="s">
        <v>45</v>
      </c>
      <c r="I76" s="37">
        <f>+I77+I78</f>
        <v>-29</v>
      </c>
      <c r="J76" s="37">
        <f t="shared" ref="J76:M76" si="13">+J77+J78</f>
        <v>-65</v>
      </c>
      <c r="K76" s="37">
        <f t="shared" si="13"/>
        <v>-53</v>
      </c>
      <c r="L76" s="37">
        <f t="shared" si="13"/>
        <v>-15</v>
      </c>
      <c r="M76" s="37">
        <f t="shared" si="13"/>
        <v>-4</v>
      </c>
      <c r="N76" s="134"/>
      <c r="P76" s="117"/>
      <c r="Q76" s="18"/>
    </row>
    <row r="77" spans="2:17" s="18" customFormat="1" ht="16.149999999999999" customHeight="1">
      <c r="B77" s="38"/>
      <c r="C77" s="38"/>
      <c r="D77" s="38"/>
      <c r="E77" s="38"/>
      <c r="F77" s="38"/>
      <c r="G77" s="26" t="s">
        <v>46</v>
      </c>
      <c r="H77" s="26" t="s">
        <v>47</v>
      </c>
      <c r="I77" s="38">
        <v>-9</v>
      </c>
      <c r="J77" s="38">
        <v>-61</v>
      </c>
      <c r="K77" s="38">
        <v>-52</v>
      </c>
      <c r="L77" s="38">
        <v>-15</v>
      </c>
      <c r="M77" s="38">
        <v>-4</v>
      </c>
      <c r="N77" s="135"/>
      <c r="P77" s="117"/>
    </row>
    <row r="78" spans="2:17" s="18" customFormat="1" ht="16.149999999999999" customHeight="1">
      <c r="B78" s="38"/>
      <c r="C78" s="38"/>
      <c r="D78" s="38"/>
      <c r="E78" s="38"/>
      <c r="F78" s="38"/>
      <c r="G78" s="26" t="s">
        <v>32</v>
      </c>
      <c r="H78" s="26" t="s">
        <v>33</v>
      </c>
      <c r="I78" s="38">
        <v>-20</v>
      </c>
      <c r="J78" s="38">
        <v>-4</v>
      </c>
      <c r="K78" s="38">
        <v>-1</v>
      </c>
      <c r="L78" s="38">
        <v>0</v>
      </c>
      <c r="M78" s="38">
        <v>0</v>
      </c>
      <c r="N78" s="135"/>
      <c r="P78" s="117"/>
    </row>
    <row r="79" spans="2:17" s="16" customFormat="1" ht="16.149999999999999" customHeight="1">
      <c r="B79" s="37">
        <f>+B80+B81+B82</f>
        <v>6</v>
      </c>
      <c r="C79" s="37">
        <f t="shared" ref="C79:F79" si="14">+C80+C81+C82</f>
        <v>141</v>
      </c>
      <c r="D79" s="37">
        <f t="shared" si="14"/>
        <v>11</v>
      </c>
      <c r="E79" s="37">
        <f t="shared" si="14"/>
        <v>3</v>
      </c>
      <c r="F79" s="37">
        <f t="shared" si="14"/>
        <v>1</v>
      </c>
      <c r="G79" s="76" t="s">
        <v>48</v>
      </c>
      <c r="H79" s="60" t="s">
        <v>49</v>
      </c>
      <c r="I79" s="37">
        <f>+I80+I81+I82</f>
        <v>18</v>
      </c>
      <c r="J79" s="37">
        <f t="shared" ref="J79:M79" si="15">+J80+J81+J82</f>
        <v>62</v>
      </c>
      <c r="K79" s="37">
        <f t="shared" si="15"/>
        <v>9</v>
      </c>
      <c r="L79" s="37">
        <f t="shared" si="15"/>
        <v>13</v>
      </c>
      <c r="M79" s="37">
        <f t="shared" si="15"/>
        <v>2</v>
      </c>
      <c r="N79" s="134"/>
      <c r="P79" s="117"/>
    </row>
    <row r="80" spans="2:17" s="18" customFormat="1" ht="16.149999999999999" customHeight="1">
      <c r="B80" s="47">
        <v>6</v>
      </c>
      <c r="C80" s="47">
        <v>141</v>
      </c>
      <c r="D80" s="47">
        <v>11</v>
      </c>
      <c r="E80" s="47">
        <v>3</v>
      </c>
      <c r="F80" s="47">
        <v>1</v>
      </c>
      <c r="G80" s="26" t="s">
        <v>50</v>
      </c>
      <c r="H80" s="26" t="s">
        <v>134</v>
      </c>
      <c r="I80" s="47">
        <v>13</v>
      </c>
      <c r="J80" s="47">
        <v>38</v>
      </c>
      <c r="K80" s="47">
        <v>5</v>
      </c>
      <c r="L80" s="47">
        <v>2</v>
      </c>
      <c r="M80" s="47">
        <v>1</v>
      </c>
      <c r="N80" s="135"/>
      <c r="P80" s="117"/>
    </row>
    <row r="81" spans="2:17" s="18" customFormat="1" ht="16.149999999999999" customHeight="1">
      <c r="B81" s="47"/>
      <c r="C81" s="47"/>
      <c r="D81" s="47"/>
      <c r="E81" s="47"/>
      <c r="F81" s="47"/>
      <c r="G81" s="26" t="s">
        <v>51</v>
      </c>
      <c r="H81" s="26" t="s">
        <v>52</v>
      </c>
      <c r="I81" s="47">
        <v>4</v>
      </c>
      <c r="J81" s="47">
        <v>21</v>
      </c>
      <c r="K81" s="47">
        <v>4</v>
      </c>
      <c r="L81" s="47">
        <v>0</v>
      </c>
      <c r="M81" s="47">
        <v>0</v>
      </c>
      <c r="N81" s="135"/>
      <c r="P81" s="117"/>
    </row>
    <row r="82" spans="2:17" s="18" customFormat="1" ht="16.149999999999999" customHeight="1">
      <c r="B82" s="47">
        <v>0</v>
      </c>
      <c r="C82" s="47">
        <v>0</v>
      </c>
      <c r="D82" s="47">
        <v>0</v>
      </c>
      <c r="E82" s="47">
        <v>0</v>
      </c>
      <c r="F82" s="47">
        <v>0</v>
      </c>
      <c r="G82" s="26" t="s">
        <v>53</v>
      </c>
      <c r="H82" s="26" t="s">
        <v>54</v>
      </c>
      <c r="I82" s="47">
        <v>1</v>
      </c>
      <c r="J82" s="47">
        <v>3</v>
      </c>
      <c r="K82" s="47">
        <v>0</v>
      </c>
      <c r="L82" s="47">
        <v>11</v>
      </c>
      <c r="M82" s="47">
        <v>1</v>
      </c>
      <c r="N82" s="135"/>
      <c r="P82" s="117"/>
      <c r="Q82" s="16"/>
    </row>
    <row r="83" spans="2:17" s="18" customFormat="1" ht="5.0999999999999996" customHeight="1">
      <c r="B83" s="38"/>
      <c r="C83" s="38"/>
      <c r="D83" s="38"/>
      <c r="E83" s="38"/>
      <c r="F83" s="38"/>
      <c r="G83" s="26"/>
      <c r="H83" s="28"/>
      <c r="I83" s="47"/>
      <c r="J83" s="47"/>
      <c r="K83" s="47"/>
      <c r="L83" s="47"/>
      <c r="M83" s="47"/>
      <c r="N83" s="135"/>
      <c r="P83" s="117"/>
    </row>
    <row r="84" spans="2:17" s="18" customFormat="1" ht="5.0999999999999996" customHeight="1">
      <c r="B84" s="44"/>
      <c r="C84" s="44"/>
      <c r="D84" s="44"/>
      <c r="E84" s="44"/>
      <c r="F84" s="44"/>
      <c r="G84" s="77"/>
      <c r="H84" s="61"/>
      <c r="I84" s="47"/>
      <c r="J84" s="47"/>
      <c r="K84" s="47"/>
      <c r="L84" s="47"/>
      <c r="M84" s="47"/>
      <c r="N84" s="135"/>
      <c r="P84" s="117"/>
    </row>
    <row r="85" spans="2:17" s="20" customFormat="1" ht="16.149999999999999" customHeight="1">
      <c r="B85" s="40">
        <f>+I68+I70+I76+I79-B79</f>
        <v>700</v>
      </c>
      <c r="C85" s="40">
        <f t="shared" ref="C85:F85" si="16">+J68+J70+J76+J79-C79</f>
        <v>2639</v>
      </c>
      <c r="D85" s="40">
        <f t="shared" si="16"/>
        <v>472</v>
      </c>
      <c r="E85" s="40">
        <f t="shared" si="16"/>
        <v>177</v>
      </c>
      <c r="F85" s="40">
        <f t="shared" si="16"/>
        <v>108</v>
      </c>
      <c r="G85" s="70" t="s">
        <v>55</v>
      </c>
      <c r="H85" s="54" t="s">
        <v>56</v>
      </c>
      <c r="I85" s="40"/>
      <c r="J85" s="40"/>
      <c r="K85" s="40"/>
      <c r="L85" s="40"/>
      <c r="M85" s="40"/>
      <c r="N85" s="137"/>
      <c r="P85" s="117"/>
      <c r="Q85" s="18"/>
    </row>
    <row r="86" spans="2:17" s="15" customFormat="1" ht="9" customHeight="1">
      <c r="B86" s="45"/>
      <c r="C86" s="45"/>
      <c r="D86" s="45"/>
      <c r="E86" s="45"/>
      <c r="F86" s="45"/>
      <c r="G86" s="62"/>
      <c r="H86" s="62"/>
      <c r="I86" s="45"/>
      <c r="J86" s="45"/>
      <c r="K86" s="45"/>
      <c r="L86" s="45"/>
      <c r="M86" s="45"/>
      <c r="N86" s="133"/>
      <c r="P86" s="117"/>
      <c r="Q86" s="18"/>
    </row>
    <row r="87" spans="2:17" ht="15.95" customHeight="1">
      <c r="B87" s="30"/>
      <c r="C87" s="30"/>
      <c r="D87" s="30"/>
      <c r="E87" s="30"/>
      <c r="F87" s="30"/>
      <c r="G87" s="31"/>
      <c r="H87" s="30"/>
      <c r="I87" s="32"/>
      <c r="J87" s="32"/>
      <c r="K87" s="32"/>
      <c r="L87" s="32"/>
      <c r="M87" s="32"/>
      <c r="P87" s="117"/>
      <c r="Q87" s="18"/>
    </row>
    <row r="88" spans="2:17" ht="15.95" customHeight="1">
      <c r="P88" s="117"/>
      <c r="Q88" s="20"/>
    </row>
    <row r="89" spans="2:17" s="9" customFormat="1" ht="15.95" customHeight="1">
      <c r="B89" s="33" t="s">
        <v>57</v>
      </c>
      <c r="C89" s="33"/>
      <c r="D89" s="33"/>
      <c r="E89" s="33"/>
      <c r="F89" s="33"/>
      <c r="G89" s="8"/>
      <c r="H89" s="8"/>
      <c r="I89" s="8"/>
      <c r="J89" s="8"/>
      <c r="K89" s="8"/>
      <c r="L89" s="8"/>
      <c r="M89" s="8"/>
      <c r="N89" s="130"/>
      <c r="P89" s="15"/>
      <c r="Q89" s="15"/>
    </row>
    <row r="90" spans="2:17" ht="5.25" customHeight="1">
      <c r="B90" s="10"/>
      <c r="C90" s="10"/>
      <c r="D90" s="10"/>
      <c r="E90" s="10"/>
      <c r="F90" s="10"/>
    </row>
    <row r="91" spans="2:17" s="9" customFormat="1" ht="15.95" customHeight="1">
      <c r="B91" s="3" t="s">
        <v>2</v>
      </c>
      <c r="C91" s="3"/>
      <c r="D91" s="3"/>
      <c r="E91" s="3"/>
      <c r="F91" s="3"/>
      <c r="G91" s="3"/>
      <c r="H91" s="3"/>
      <c r="I91" s="11"/>
      <c r="J91" s="11"/>
      <c r="K91" s="11"/>
      <c r="L91" s="11"/>
      <c r="M91" s="11" t="s">
        <v>3</v>
      </c>
      <c r="N91" s="130"/>
      <c r="P91" s="5"/>
      <c r="Q91" s="5"/>
    </row>
    <row r="92" spans="2:17" s="12" customFormat="1" ht="3" customHeight="1">
      <c r="B92" s="25"/>
      <c r="C92" s="10"/>
      <c r="D92" s="10"/>
      <c r="E92" s="10"/>
      <c r="F92" s="10"/>
      <c r="G92" s="6"/>
      <c r="H92" s="6"/>
      <c r="I92" s="6"/>
      <c r="J92" s="6"/>
      <c r="K92" s="6"/>
      <c r="L92" s="6"/>
      <c r="M92" s="6"/>
      <c r="N92" s="131"/>
      <c r="P92" s="9"/>
      <c r="Q92" s="9"/>
    </row>
    <row r="93" spans="2:17" s="9" customFormat="1" ht="3.75" customHeight="1">
      <c r="B93" s="147" t="str">
        <f>+B10</f>
        <v>Galicia</v>
      </c>
      <c r="C93" s="147" t="str">
        <f t="shared" ref="C93:F93" si="17">+C10</f>
        <v>Madrid</v>
      </c>
      <c r="D93" s="147" t="str">
        <f t="shared" si="17"/>
        <v>Murcia</v>
      </c>
      <c r="E93" s="147" t="str">
        <f t="shared" si="17"/>
        <v>Navarra</v>
      </c>
      <c r="F93" s="147" t="str">
        <f t="shared" si="17"/>
        <v>La Rioja</v>
      </c>
      <c r="G93" s="147" t="s">
        <v>4</v>
      </c>
      <c r="H93" s="144" t="s">
        <v>147</v>
      </c>
      <c r="I93" s="147" t="str">
        <f>+I10</f>
        <v>Galicia</v>
      </c>
      <c r="J93" s="147" t="str">
        <f t="shared" ref="J93:M93" si="18">+J10</f>
        <v>Madrid</v>
      </c>
      <c r="K93" s="147" t="str">
        <f t="shared" si="18"/>
        <v>Murcia</v>
      </c>
      <c r="L93" s="147" t="str">
        <f t="shared" si="18"/>
        <v>Navarra</v>
      </c>
      <c r="M93" s="147" t="str">
        <f t="shared" si="18"/>
        <v>La Rioja</v>
      </c>
      <c r="N93" s="130"/>
      <c r="P93" s="5"/>
      <c r="Q93" s="5"/>
    </row>
    <row r="94" spans="2:17" s="9" customFormat="1" ht="44.1" customHeight="1">
      <c r="B94" s="148"/>
      <c r="C94" s="148"/>
      <c r="D94" s="148"/>
      <c r="E94" s="148"/>
      <c r="F94" s="148"/>
      <c r="G94" s="148"/>
      <c r="H94" s="145"/>
      <c r="I94" s="148"/>
      <c r="J94" s="148"/>
      <c r="K94" s="148"/>
      <c r="L94" s="148"/>
      <c r="M94" s="148"/>
      <c r="N94" s="130"/>
    </row>
    <row r="95" spans="2:17" s="13" customFormat="1" ht="3" customHeight="1">
      <c r="B95" s="148"/>
      <c r="C95" s="148"/>
      <c r="D95" s="148"/>
      <c r="E95" s="148"/>
      <c r="F95" s="148"/>
      <c r="G95" s="148"/>
      <c r="H95" s="145"/>
      <c r="I95" s="148"/>
      <c r="J95" s="148"/>
      <c r="K95" s="148"/>
      <c r="L95" s="148"/>
      <c r="M95" s="148"/>
      <c r="N95" s="132"/>
      <c r="P95" s="12"/>
      <c r="Q95" s="12"/>
    </row>
    <row r="96" spans="2:17" s="9" customFormat="1" ht="13.15" customHeight="1">
      <c r="B96" s="148"/>
      <c r="C96" s="148"/>
      <c r="D96" s="148"/>
      <c r="E96" s="148"/>
      <c r="F96" s="148"/>
      <c r="G96" s="148"/>
      <c r="H96" s="145"/>
      <c r="I96" s="148"/>
      <c r="J96" s="148"/>
      <c r="K96" s="148"/>
      <c r="L96" s="148"/>
      <c r="M96" s="148"/>
      <c r="N96" s="130"/>
    </row>
    <row r="97" spans="2:17" s="9" customFormat="1" ht="3" customHeight="1">
      <c r="B97" s="149"/>
      <c r="C97" s="149"/>
      <c r="D97" s="149"/>
      <c r="E97" s="149"/>
      <c r="F97" s="149"/>
      <c r="G97" s="149"/>
      <c r="H97" s="146"/>
      <c r="I97" s="149"/>
      <c r="J97" s="149"/>
      <c r="K97" s="149"/>
      <c r="L97" s="149"/>
      <c r="M97" s="149"/>
      <c r="N97" s="130"/>
    </row>
    <row r="98" spans="2:17" s="15" customFormat="1" ht="9" customHeight="1">
      <c r="B98" s="36"/>
      <c r="C98" s="36"/>
      <c r="D98" s="36"/>
      <c r="E98" s="36"/>
      <c r="F98" s="36"/>
      <c r="G98" s="14"/>
      <c r="H98" s="14"/>
      <c r="I98" s="36"/>
      <c r="J98" s="36"/>
      <c r="K98" s="36"/>
      <c r="L98" s="36"/>
      <c r="M98" s="36"/>
      <c r="N98" s="133"/>
      <c r="P98" s="13"/>
      <c r="Q98" s="13"/>
    </row>
    <row r="99" spans="2:17" s="15" customFormat="1" ht="5.0999999999999996" customHeight="1">
      <c r="B99" s="38"/>
      <c r="C99" s="38"/>
      <c r="D99" s="38"/>
      <c r="E99" s="38"/>
      <c r="F99" s="38"/>
      <c r="G99" s="64"/>
      <c r="H99" s="64"/>
      <c r="I99" s="39"/>
      <c r="J99" s="39"/>
      <c r="K99" s="39"/>
      <c r="L99" s="39"/>
      <c r="M99" s="39"/>
      <c r="N99" s="133"/>
      <c r="P99" s="9"/>
      <c r="Q99" s="9"/>
    </row>
    <row r="100" spans="2:17" s="20" customFormat="1" ht="16.149999999999999" customHeight="1">
      <c r="B100" s="41"/>
      <c r="C100" s="41"/>
      <c r="D100" s="41"/>
      <c r="E100" s="41"/>
      <c r="F100" s="41"/>
      <c r="G100" s="75" t="s">
        <v>55</v>
      </c>
      <c r="H100" s="59" t="s">
        <v>56</v>
      </c>
      <c r="I100" s="42">
        <f>+B85</f>
        <v>700</v>
      </c>
      <c r="J100" s="42">
        <f t="shared" ref="J100:M100" si="19">+C85</f>
        <v>2639</v>
      </c>
      <c r="K100" s="42">
        <f t="shared" si="19"/>
        <v>472</v>
      </c>
      <c r="L100" s="42">
        <f t="shared" si="19"/>
        <v>177</v>
      </c>
      <c r="M100" s="42">
        <f t="shared" si="19"/>
        <v>108</v>
      </c>
      <c r="N100" s="137"/>
      <c r="P100" s="9"/>
      <c r="Q100" s="9"/>
    </row>
    <row r="101" spans="2:17" s="18" customFormat="1" ht="5.0999999999999996" customHeight="1">
      <c r="B101" s="38"/>
      <c r="C101" s="38"/>
      <c r="D101" s="38"/>
      <c r="E101" s="38"/>
      <c r="F101" s="38"/>
      <c r="G101" s="73"/>
      <c r="H101" s="58"/>
      <c r="I101" s="38"/>
      <c r="J101" s="38"/>
      <c r="K101" s="38"/>
      <c r="L101" s="38"/>
      <c r="M101" s="38"/>
      <c r="N101" s="135"/>
      <c r="P101" s="15"/>
      <c r="Q101" s="15"/>
    </row>
    <row r="102" spans="2:17" s="16" customFormat="1" ht="16.149999999999999" customHeight="1">
      <c r="B102" s="37">
        <f>+B103+B104</f>
        <v>0</v>
      </c>
      <c r="C102" s="37">
        <f t="shared" ref="C102:F102" si="20">+C103+C104</f>
        <v>18</v>
      </c>
      <c r="D102" s="37">
        <f t="shared" si="20"/>
        <v>0</v>
      </c>
      <c r="E102" s="37">
        <f t="shared" si="20"/>
        <v>0</v>
      </c>
      <c r="F102" s="37">
        <f t="shared" si="20"/>
        <v>0</v>
      </c>
      <c r="G102" s="76" t="s">
        <v>58</v>
      </c>
      <c r="H102" s="60" t="s">
        <v>59</v>
      </c>
      <c r="I102" s="37">
        <f>+I103+I104</f>
        <v>133</v>
      </c>
      <c r="J102" s="37">
        <f t="shared" ref="J102:M102" si="21">+J103+J104</f>
        <v>372</v>
      </c>
      <c r="K102" s="37">
        <f t="shared" si="21"/>
        <v>86</v>
      </c>
      <c r="L102" s="37">
        <f t="shared" si="21"/>
        <v>34</v>
      </c>
      <c r="M102" s="37">
        <f t="shared" si="21"/>
        <v>18</v>
      </c>
      <c r="N102" s="134"/>
      <c r="P102" s="15"/>
      <c r="Q102" s="15"/>
    </row>
    <row r="103" spans="2:17" s="18" customFormat="1" ht="16.149999999999999" customHeight="1">
      <c r="B103" s="38">
        <v>0</v>
      </c>
      <c r="C103" s="38">
        <v>18</v>
      </c>
      <c r="D103" s="38">
        <v>0</v>
      </c>
      <c r="E103" s="38">
        <v>0</v>
      </c>
      <c r="F103" s="38">
        <v>0</v>
      </c>
      <c r="G103" s="68" t="s">
        <v>60</v>
      </c>
      <c r="H103" s="69" t="s">
        <v>61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135"/>
      <c r="P103" s="117"/>
      <c r="Q103" s="20"/>
    </row>
    <row r="104" spans="2:17" s="18" customFormat="1" ht="16.149999999999999" customHeight="1">
      <c r="B104" s="38"/>
      <c r="C104" s="38"/>
      <c r="D104" s="38"/>
      <c r="E104" s="38"/>
      <c r="F104" s="38"/>
      <c r="G104" s="68" t="s">
        <v>62</v>
      </c>
      <c r="H104" s="69" t="s">
        <v>63</v>
      </c>
      <c r="I104" s="38">
        <v>133</v>
      </c>
      <c r="J104" s="38">
        <v>372</v>
      </c>
      <c r="K104" s="38">
        <v>86</v>
      </c>
      <c r="L104" s="38">
        <v>34</v>
      </c>
      <c r="M104" s="38">
        <v>18</v>
      </c>
      <c r="N104" s="135"/>
      <c r="P104" s="117"/>
    </row>
    <row r="105" spans="2:17" s="16" customFormat="1" ht="16.149999999999999" customHeight="1">
      <c r="B105" s="37"/>
      <c r="C105" s="37"/>
      <c r="D105" s="37"/>
      <c r="E105" s="37"/>
      <c r="F105" s="37"/>
      <c r="G105" s="76" t="s">
        <v>64</v>
      </c>
      <c r="H105" s="60" t="s">
        <v>135</v>
      </c>
      <c r="I105" s="37">
        <f>+I106+I107+I108</f>
        <v>8</v>
      </c>
      <c r="J105" s="37">
        <f t="shared" ref="J105:M105" si="22">+J106+J107+J108</f>
        <v>38</v>
      </c>
      <c r="K105" s="37">
        <f t="shared" si="22"/>
        <v>2</v>
      </c>
      <c r="L105" s="37">
        <f t="shared" si="22"/>
        <v>26</v>
      </c>
      <c r="M105" s="37">
        <f t="shared" si="22"/>
        <v>2</v>
      </c>
      <c r="N105" s="134"/>
      <c r="P105" s="117"/>
    </row>
    <row r="106" spans="2:17" s="18" customFormat="1" ht="16.149999999999999" customHeight="1">
      <c r="B106" s="38"/>
      <c r="C106" s="38"/>
      <c r="D106" s="38"/>
      <c r="E106" s="38"/>
      <c r="F106" s="38"/>
      <c r="G106" s="68" t="s">
        <v>65</v>
      </c>
      <c r="H106" s="69" t="s">
        <v>125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135"/>
      <c r="P106" s="117"/>
    </row>
    <row r="107" spans="2:17" s="18" customFormat="1" ht="16.149999999999999" customHeight="1">
      <c r="B107" s="38"/>
      <c r="C107" s="38"/>
      <c r="D107" s="38"/>
      <c r="E107" s="38"/>
      <c r="F107" s="38"/>
      <c r="G107" s="68" t="s">
        <v>66</v>
      </c>
      <c r="H107" s="69" t="s">
        <v>126</v>
      </c>
      <c r="I107" s="38">
        <v>8</v>
      </c>
      <c r="J107" s="38">
        <v>38</v>
      </c>
      <c r="K107" s="38">
        <v>2</v>
      </c>
      <c r="L107" s="38">
        <v>26</v>
      </c>
      <c r="M107" s="38">
        <v>2</v>
      </c>
      <c r="N107" s="135"/>
      <c r="P107" s="117"/>
    </row>
    <row r="108" spans="2:17" s="18" customFormat="1" ht="16.149999999999999" customHeight="1">
      <c r="B108" s="38"/>
      <c r="C108" s="38"/>
      <c r="D108" s="38"/>
      <c r="E108" s="38"/>
      <c r="F108" s="38"/>
      <c r="G108" s="68" t="s">
        <v>127</v>
      </c>
      <c r="H108" s="69" t="s">
        <v>130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135"/>
      <c r="P108" s="117"/>
      <c r="Q108" s="16"/>
    </row>
    <row r="109" spans="2:17" s="16" customFormat="1" ht="15">
      <c r="B109" s="37">
        <v>10</v>
      </c>
      <c r="C109" s="37">
        <v>42</v>
      </c>
      <c r="D109" s="37">
        <v>2</v>
      </c>
      <c r="E109" s="37">
        <v>26</v>
      </c>
      <c r="F109" s="37">
        <v>2</v>
      </c>
      <c r="G109" s="76" t="s">
        <v>67</v>
      </c>
      <c r="H109" s="88" t="s">
        <v>152</v>
      </c>
      <c r="I109" s="37"/>
      <c r="J109" s="37"/>
      <c r="K109" s="37"/>
      <c r="L109" s="37"/>
      <c r="M109" s="37"/>
      <c r="N109" s="134"/>
      <c r="P109" s="117"/>
      <c r="Q109" s="18"/>
    </row>
    <row r="110" spans="2:17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38">
        <v>0</v>
      </c>
      <c r="G110" s="68" t="s">
        <v>68</v>
      </c>
      <c r="H110" s="69" t="s">
        <v>153</v>
      </c>
      <c r="I110" s="38"/>
      <c r="J110" s="38"/>
      <c r="K110" s="38"/>
      <c r="L110" s="38"/>
      <c r="M110" s="38"/>
      <c r="N110" s="135"/>
      <c r="P110" s="117"/>
    </row>
    <row r="111" spans="2:17" s="18" customFormat="1" ht="16.149999999999999" customHeight="1">
      <c r="B111" s="38">
        <v>8</v>
      </c>
      <c r="C111" s="38">
        <v>38</v>
      </c>
      <c r="D111" s="38">
        <v>2</v>
      </c>
      <c r="E111" s="38">
        <v>26</v>
      </c>
      <c r="F111" s="38">
        <v>2</v>
      </c>
      <c r="G111" s="68" t="s">
        <v>136</v>
      </c>
      <c r="H111" s="69" t="s">
        <v>119</v>
      </c>
      <c r="I111" s="38"/>
      <c r="J111" s="38"/>
      <c r="K111" s="38"/>
      <c r="L111" s="38"/>
      <c r="M111" s="38"/>
      <c r="N111" s="135"/>
      <c r="P111" s="117"/>
    </row>
    <row r="112" spans="2:17" s="18" customFormat="1" ht="16.149999999999999" customHeight="1">
      <c r="B112" s="38">
        <v>2</v>
      </c>
      <c r="C112" s="38">
        <v>4</v>
      </c>
      <c r="D112" s="38">
        <v>0</v>
      </c>
      <c r="E112" s="38">
        <v>0</v>
      </c>
      <c r="F112" s="38">
        <v>0</v>
      </c>
      <c r="G112" s="68" t="s">
        <v>137</v>
      </c>
      <c r="H112" s="69" t="s">
        <v>154</v>
      </c>
      <c r="I112" s="38"/>
      <c r="J112" s="38"/>
      <c r="K112" s="38"/>
      <c r="L112" s="38"/>
      <c r="M112" s="38"/>
      <c r="N112" s="135"/>
      <c r="P112" s="117"/>
      <c r="Q112" s="16"/>
    </row>
    <row r="113" spans="2:17" s="16" customFormat="1" ht="16.149999999999999" customHeight="1">
      <c r="B113" s="37">
        <f>+B114+B115+B116+B117+B118+B119</f>
        <v>113</v>
      </c>
      <c r="C113" s="37">
        <f t="shared" ref="C113:F113" si="23">+C114+C115+C116+C117+C118+C119</f>
        <v>683</v>
      </c>
      <c r="D113" s="37">
        <f t="shared" si="23"/>
        <v>61</v>
      </c>
      <c r="E113" s="37">
        <f t="shared" si="23"/>
        <v>35</v>
      </c>
      <c r="F113" s="37">
        <f t="shared" si="23"/>
        <v>13</v>
      </c>
      <c r="G113" s="76" t="s">
        <v>69</v>
      </c>
      <c r="H113" s="60" t="s">
        <v>70</v>
      </c>
      <c r="I113" s="37">
        <f>+I114+I115+I116+I117+I118+I119</f>
        <v>1403</v>
      </c>
      <c r="J113" s="37">
        <f t="shared" ref="J113:M113" si="24">+J114+J115+J116+J117+J118+J119</f>
        <v>3447</v>
      </c>
      <c r="K113" s="37">
        <f t="shared" si="24"/>
        <v>458</v>
      </c>
      <c r="L113" s="37">
        <f t="shared" si="24"/>
        <v>311</v>
      </c>
      <c r="M113" s="37">
        <f t="shared" si="24"/>
        <v>97</v>
      </c>
      <c r="N113" s="134"/>
      <c r="P113" s="18"/>
      <c r="Q113" s="18"/>
    </row>
    <row r="114" spans="2:17" s="18" customFormat="1" ht="16.149999999999999" customHeight="1">
      <c r="B114" s="38">
        <v>5</v>
      </c>
      <c r="C114" s="38">
        <v>9</v>
      </c>
      <c r="D114" s="38">
        <v>2</v>
      </c>
      <c r="E114" s="38">
        <v>2</v>
      </c>
      <c r="F114" s="38">
        <v>1</v>
      </c>
      <c r="G114" s="68" t="s">
        <v>71</v>
      </c>
      <c r="H114" s="69" t="s">
        <v>72</v>
      </c>
      <c r="I114" s="38"/>
      <c r="J114" s="38"/>
      <c r="K114" s="38"/>
      <c r="L114" s="38"/>
      <c r="M114" s="38"/>
      <c r="N114" s="135"/>
    </row>
    <row r="115" spans="2:17" s="18" customFormat="1" ht="16.149999999999999" customHeight="1">
      <c r="B115" s="38"/>
      <c r="C115" s="38"/>
      <c r="D115" s="38"/>
      <c r="E115" s="38"/>
      <c r="F115" s="38"/>
      <c r="G115" s="68" t="s">
        <v>73</v>
      </c>
      <c r="H115" s="69" t="s">
        <v>74</v>
      </c>
      <c r="I115" s="38">
        <v>5</v>
      </c>
      <c r="J115" s="38">
        <v>9</v>
      </c>
      <c r="K115" s="38">
        <v>2</v>
      </c>
      <c r="L115" s="38">
        <v>2</v>
      </c>
      <c r="M115" s="38">
        <v>1</v>
      </c>
      <c r="N115" s="135"/>
    </row>
    <row r="116" spans="2:17" s="18" customFormat="1" ht="16.149999999999999" customHeight="1">
      <c r="B116" s="38">
        <v>36</v>
      </c>
      <c r="C116" s="38">
        <v>578</v>
      </c>
      <c r="D116" s="38">
        <v>31</v>
      </c>
      <c r="E116" s="38">
        <v>15</v>
      </c>
      <c r="F116" s="38">
        <v>5</v>
      </c>
      <c r="G116" s="68" t="s">
        <v>75</v>
      </c>
      <c r="H116" s="69" t="s">
        <v>155</v>
      </c>
      <c r="I116" s="38">
        <v>1339</v>
      </c>
      <c r="J116" s="38">
        <v>3155</v>
      </c>
      <c r="K116" s="38">
        <v>411</v>
      </c>
      <c r="L116" s="38">
        <v>293</v>
      </c>
      <c r="M116" s="38">
        <v>89</v>
      </c>
      <c r="N116" s="135"/>
      <c r="P116" s="117"/>
      <c r="Q116" s="16"/>
    </row>
    <row r="117" spans="2:17" s="18" customFormat="1" ht="16.149999999999999" customHeight="1">
      <c r="B117" s="38">
        <v>0</v>
      </c>
      <c r="C117" s="38">
        <v>11</v>
      </c>
      <c r="D117" s="38">
        <v>0</v>
      </c>
      <c r="E117" s="38">
        <v>1</v>
      </c>
      <c r="F117" s="38">
        <v>0</v>
      </c>
      <c r="G117" s="68" t="s">
        <v>76</v>
      </c>
      <c r="H117" s="69" t="s">
        <v>77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  <c r="N117" s="135"/>
      <c r="P117" s="117"/>
    </row>
    <row r="118" spans="2:17" s="18" customFormat="1" ht="16.149999999999999" customHeight="1">
      <c r="B118" s="38">
        <v>72</v>
      </c>
      <c r="C118" s="38">
        <v>85</v>
      </c>
      <c r="D118" s="38">
        <v>28</v>
      </c>
      <c r="E118" s="38">
        <v>17</v>
      </c>
      <c r="F118" s="38">
        <v>7</v>
      </c>
      <c r="G118" s="26" t="s">
        <v>78</v>
      </c>
      <c r="H118" s="26" t="s">
        <v>79</v>
      </c>
      <c r="I118" s="38">
        <v>59</v>
      </c>
      <c r="J118" s="38">
        <v>283</v>
      </c>
      <c r="K118" s="38">
        <v>45</v>
      </c>
      <c r="L118" s="38">
        <v>16</v>
      </c>
      <c r="M118" s="38">
        <v>7</v>
      </c>
      <c r="N118" s="135"/>
      <c r="P118" s="117"/>
    </row>
    <row r="119" spans="2:17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26" t="s">
        <v>120</v>
      </c>
      <c r="H119" s="26" t="s">
        <v>121</v>
      </c>
      <c r="I119" s="49"/>
      <c r="J119" s="49"/>
      <c r="K119" s="49"/>
      <c r="L119" s="49"/>
      <c r="M119" s="49"/>
      <c r="N119" s="138"/>
      <c r="O119" s="18"/>
      <c r="P119" s="117"/>
      <c r="Q119" s="18"/>
    </row>
    <row r="120" spans="2:17" s="18" customFormat="1" ht="5.0999999999999996" customHeight="1">
      <c r="B120" s="38"/>
      <c r="C120" s="38"/>
      <c r="D120" s="38"/>
      <c r="E120" s="38"/>
      <c r="F120" s="38"/>
      <c r="G120" s="73"/>
      <c r="H120" s="58"/>
      <c r="I120" s="38"/>
      <c r="J120" s="38"/>
      <c r="K120" s="38"/>
      <c r="L120" s="38"/>
      <c r="M120" s="38"/>
      <c r="N120" s="135"/>
      <c r="P120" s="117"/>
    </row>
    <row r="121" spans="2:17" s="18" customFormat="1" ht="5.0999999999999996" customHeight="1">
      <c r="B121" s="44"/>
      <c r="C121" s="44"/>
      <c r="D121" s="44"/>
      <c r="E121" s="44"/>
      <c r="F121" s="44"/>
      <c r="G121" s="77"/>
      <c r="H121" s="61"/>
      <c r="I121" s="38"/>
      <c r="J121" s="38"/>
      <c r="K121" s="38"/>
      <c r="L121" s="38"/>
      <c r="M121" s="38"/>
      <c r="N121" s="135"/>
      <c r="P121" s="117"/>
    </row>
    <row r="122" spans="2:17" s="20" customFormat="1" ht="16.149999999999999" customHeight="1">
      <c r="B122" s="40">
        <f>+I100+I102+I105+I113-B102-B109-B113</f>
        <v>2121</v>
      </c>
      <c r="C122" s="40">
        <f t="shared" ref="C122:F122" si="25">+J100+J102+J105+J113-C102-C109-C113</f>
        <v>5753</v>
      </c>
      <c r="D122" s="40">
        <f t="shared" si="25"/>
        <v>955</v>
      </c>
      <c r="E122" s="40">
        <f t="shared" si="25"/>
        <v>487</v>
      </c>
      <c r="F122" s="40">
        <f t="shared" si="25"/>
        <v>210</v>
      </c>
      <c r="G122" s="70" t="s">
        <v>80</v>
      </c>
      <c r="H122" s="54" t="s">
        <v>81</v>
      </c>
      <c r="I122" s="40"/>
      <c r="J122" s="40"/>
      <c r="K122" s="40"/>
      <c r="L122" s="40"/>
      <c r="M122" s="40"/>
      <c r="N122" s="137"/>
      <c r="P122" s="117"/>
      <c r="Q122" s="50"/>
    </row>
    <row r="123" spans="2:17" s="15" customFormat="1" ht="9" customHeight="1">
      <c r="B123" s="45"/>
      <c r="C123" s="45"/>
      <c r="D123" s="45"/>
      <c r="E123" s="45"/>
      <c r="F123" s="45"/>
      <c r="G123" s="62"/>
      <c r="H123" s="62"/>
      <c r="I123" s="45"/>
      <c r="J123" s="45"/>
      <c r="K123" s="45"/>
      <c r="L123" s="45"/>
      <c r="M123" s="45"/>
      <c r="N123" s="133"/>
      <c r="P123" s="18"/>
      <c r="Q123" s="18"/>
    </row>
    <row r="124" spans="2:17" ht="15.95" customHeight="1">
      <c r="B124" s="30"/>
      <c r="C124" s="30"/>
      <c r="D124" s="30"/>
      <c r="E124" s="30"/>
      <c r="F124" s="30"/>
      <c r="G124" s="31"/>
      <c r="H124" s="30"/>
      <c r="I124" s="32"/>
      <c r="J124" s="32"/>
      <c r="K124" s="32"/>
      <c r="L124" s="32"/>
      <c r="M124" s="32"/>
      <c r="P124" s="18"/>
      <c r="Q124" s="18"/>
    </row>
    <row r="125" spans="2:17" ht="15.95" customHeight="1">
      <c r="P125" s="117"/>
      <c r="Q125" s="20"/>
    </row>
    <row r="126" spans="2:17" s="9" customFormat="1" ht="15.95" customHeight="1">
      <c r="B126" s="33" t="s">
        <v>82</v>
      </c>
      <c r="C126" s="33"/>
      <c r="D126" s="33"/>
      <c r="E126" s="33"/>
      <c r="F126" s="33"/>
      <c r="G126" s="8"/>
      <c r="H126" s="8"/>
      <c r="I126" s="8"/>
      <c r="J126" s="8"/>
      <c r="K126" s="8"/>
      <c r="L126" s="8"/>
      <c r="M126" s="8"/>
      <c r="N126" s="130"/>
      <c r="P126" s="15"/>
      <c r="Q126" s="15"/>
    </row>
    <row r="127" spans="2:17" ht="5.25" customHeight="1">
      <c r="B127" s="10"/>
      <c r="C127" s="10"/>
      <c r="D127" s="10"/>
      <c r="E127" s="10"/>
      <c r="F127" s="10"/>
    </row>
    <row r="128" spans="2:17" s="9" customFormat="1" ht="15.95" customHeight="1">
      <c r="B128" s="3" t="s">
        <v>2</v>
      </c>
      <c r="C128" s="3"/>
      <c r="D128" s="3"/>
      <c r="E128" s="3"/>
      <c r="F128" s="3"/>
      <c r="G128" s="3"/>
      <c r="H128" s="3"/>
      <c r="I128" s="11"/>
      <c r="J128" s="11"/>
      <c r="K128" s="11"/>
      <c r="L128" s="11"/>
      <c r="M128" s="11" t="s">
        <v>3</v>
      </c>
      <c r="N128" s="130"/>
      <c r="P128" s="5"/>
      <c r="Q128" s="5"/>
    </row>
    <row r="129" spans="2:17" s="12" customFormat="1" ht="3" customHeight="1">
      <c r="B129" s="25"/>
      <c r="C129" s="10"/>
      <c r="D129" s="10"/>
      <c r="E129" s="10"/>
      <c r="F129" s="10"/>
      <c r="G129" s="6"/>
      <c r="H129" s="6"/>
      <c r="I129" s="6"/>
      <c r="J129" s="6"/>
      <c r="K129" s="6"/>
      <c r="L129" s="6"/>
      <c r="M129" s="6"/>
      <c r="N129" s="131"/>
      <c r="P129" s="9"/>
      <c r="Q129" s="9"/>
    </row>
    <row r="130" spans="2:17" s="9" customFormat="1" ht="3.75" customHeight="1">
      <c r="B130" s="147" t="str">
        <f>+B10</f>
        <v>Galicia</v>
      </c>
      <c r="C130" s="147" t="str">
        <f t="shared" ref="C130:F130" si="26">+C10</f>
        <v>Madrid</v>
      </c>
      <c r="D130" s="147" t="str">
        <f t="shared" si="26"/>
        <v>Murcia</v>
      </c>
      <c r="E130" s="147" t="str">
        <f t="shared" si="26"/>
        <v>Navarra</v>
      </c>
      <c r="F130" s="147" t="str">
        <f t="shared" si="26"/>
        <v>La Rioja</v>
      </c>
      <c r="G130" s="147" t="s">
        <v>4</v>
      </c>
      <c r="H130" s="144" t="s">
        <v>147</v>
      </c>
      <c r="I130" s="147" t="str">
        <f>+I10</f>
        <v>Galicia</v>
      </c>
      <c r="J130" s="147" t="str">
        <f t="shared" ref="J130:M130" si="27">+J10</f>
        <v>Madrid</v>
      </c>
      <c r="K130" s="147" t="str">
        <f t="shared" si="27"/>
        <v>Murcia</v>
      </c>
      <c r="L130" s="147" t="str">
        <f t="shared" si="27"/>
        <v>Navarra</v>
      </c>
      <c r="M130" s="147" t="str">
        <f t="shared" si="27"/>
        <v>La Rioja</v>
      </c>
      <c r="N130" s="130"/>
      <c r="P130" s="5"/>
      <c r="Q130" s="5"/>
    </row>
    <row r="131" spans="2:17" s="9" customFormat="1" ht="44.1" customHeight="1">
      <c r="B131" s="148"/>
      <c r="C131" s="148"/>
      <c r="D131" s="148"/>
      <c r="E131" s="148"/>
      <c r="F131" s="148"/>
      <c r="G131" s="148"/>
      <c r="H131" s="145"/>
      <c r="I131" s="148"/>
      <c r="J131" s="148"/>
      <c r="K131" s="148"/>
      <c r="L131" s="148"/>
      <c r="M131" s="148"/>
      <c r="N131" s="130"/>
    </row>
    <row r="132" spans="2:17" s="13" customFormat="1" ht="3" customHeight="1">
      <c r="B132" s="148"/>
      <c r="C132" s="148"/>
      <c r="D132" s="148"/>
      <c r="E132" s="148"/>
      <c r="F132" s="148"/>
      <c r="G132" s="148"/>
      <c r="H132" s="145"/>
      <c r="I132" s="148"/>
      <c r="J132" s="148"/>
      <c r="K132" s="148"/>
      <c r="L132" s="148"/>
      <c r="M132" s="148"/>
      <c r="N132" s="132"/>
      <c r="P132" s="12"/>
      <c r="Q132" s="12"/>
    </row>
    <row r="133" spans="2:17" s="9" customFormat="1" ht="13.15" customHeight="1">
      <c r="B133" s="148"/>
      <c r="C133" s="148"/>
      <c r="D133" s="148"/>
      <c r="E133" s="148"/>
      <c r="F133" s="148"/>
      <c r="G133" s="148"/>
      <c r="H133" s="145"/>
      <c r="I133" s="148"/>
      <c r="J133" s="148"/>
      <c r="K133" s="148"/>
      <c r="L133" s="148"/>
      <c r="M133" s="148"/>
      <c r="N133" s="130"/>
    </row>
    <row r="134" spans="2:17" s="9" customFormat="1" ht="3" customHeight="1">
      <c r="B134" s="149"/>
      <c r="C134" s="149"/>
      <c r="D134" s="149"/>
      <c r="E134" s="149"/>
      <c r="F134" s="149"/>
      <c r="G134" s="149"/>
      <c r="H134" s="146"/>
      <c r="I134" s="149"/>
      <c r="J134" s="149"/>
      <c r="K134" s="149"/>
      <c r="L134" s="149"/>
      <c r="M134" s="149"/>
      <c r="N134" s="130"/>
    </row>
    <row r="135" spans="2:17" s="15" customFormat="1" ht="9" customHeight="1">
      <c r="B135" s="36"/>
      <c r="C135" s="36"/>
      <c r="D135" s="36"/>
      <c r="E135" s="36"/>
      <c r="F135" s="36"/>
      <c r="G135" s="78"/>
      <c r="H135" s="63"/>
      <c r="I135" s="36"/>
      <c r="J135" s="36"/>
      <c r="K135" s="36"/>
      <c r="L135" s="36"/>
      <c r="M135" s="36"/>
      <c r="N135" s="133"/>
      <c r="P135" s="13"/>
      <c r="Q135" s="13"/>
    </row>
    <row r="136" spans="2:17" s="15" customFormat="1" ht="5.0999999999999996" customHeight="1">
      <c r="B136" s="38"/>
      <c r="C136" s="38"/>
      <c r="D136" s="38"/>
      <c r="E136" s="38"/>
      <c r="F136" s="38"/>
      <c r="G136" s="79"/>
      <c r="H136" s="64"/>
      <c r="I136" s="39"/>
      <c r="J136" s="39"/>
      <c r="K136" s="39"/>
      <c r="L136" s="39"/>
      <c r="M136" s="39"/>
      <c r="N136" s="133"/>
      <c r="P136" s="9"/>
      <c r="Q136" s="9"/>
    </row>
    <row r="137" spans="2:17" s="20" customFormat="1" ht="16.149999999999999" customHeight="1">
      <c r="B137" s="41"/>
      <c r="C137" s="41"/>
      <c r="D137" s="41"/>
      <c r="E137" s="41"/>
      <c r="F137" s="41"/>
      <c r="G137" s="75" t="s">
        <v>80</v>
      </c>
      <c r="H137" s="59" t="s">
        <v>81</v>
      </c>
      <c r="I137" s="42">
        <f>+B122</f>
        <v>2121</v>
      </c>
      <c r="J137" s="42">
        <f t="shared" ref="J137:M137" si="28">+C122</f>
        <v>5753</v>
      </c>
      <c r="K137" s="42">
        <f t="shared" si="28"/>
        <v>955</v>
      </c>
      <c r="L137" s="42">
        <f t="shared" si="28"/>
        <v>487</v>
      </c>
      <c r="M137" s="42">
        <f t="shared" si="28"/>
        <v>210</v>
      </c>
      <c r="N137" s="137"/>
      <c r="P137" s="9"/>
      <c r="Q137" s="9"/>
    </row>
    <row r="138" spans="2:17" s="18" customFormat="1" ht="5.0999999999999996" customHeight="1">
      <c r="B138" s="38"/>
      <c r="C138" s="38"/>
      <c r="D138" s="38"/>
      <c r="E138" s="38"/>
      <c r="F138" s="38"/>
      <c r="G138" s="73"/>
      <c r="H138" s="58"/>
      <c r="I138" s="38"/>
      <c r="J138" s="38"/>
      <c r="K138" s="38"/>
      <c r="L138" s="38"/>
      <c r="M138" s="38"/>
      <c r="N138" s="135"/>
      <c r="P138" s="15"/>
      <c r="Q138" s="15"/>
    </row>
    <row r="139" spans="2:17" s="16" customFormat="1" ht="16.149999999999999" customHeight="1">
      <c r="B139" s="37">
        <f>+B140+B141</f>
        <v>550</v>
      </c>
      <c r="C139" s="37">
        <f t="shared" ref="C139:F139" si="29">+C140+C141</f>
        <v>1494</v>
      </c>
      <c r="D139" s="37">
        <f t="shared" si="29"/>
        <v>247</v>
      </c>
      <c r="E139" s="37">
        <f>+E140+E141</f>
        <v>180</v>
      </c>
      <c r="F139" s="37">
        <f t="shared" si="29"/>
        <v>75</v>
      </c>
      <c r="G139" s="76" t="s">
        <v>83</v>
      </c>
      <c r="H139" s="60" t="s">
        <v>84</v>
      </c>
      <c r="I139" s="37"/>
      <c r="J139" s="37"/>
      <c r="K139" s="37"/>
      <c r="L139" s="37"/>
      <c r="M139" s="37"/>
      <c r="N139" s="134"/>
      <c r="P139" s="15"/>
      <c r="Q139" s="15"/>
    </row>
    <row r="140" spans="2:17" s="18" customFormat="1" ht="15" customHeight="1">
      <c r="B140" s="38">
        <v>534</v>
      </c>
      <c r="C140" s="38">
        <v>1481</v>
      </c>
      <c r="D140" s="38">
        <v>240</v>
      </c>
      <c r="E140" s="38">
        <v>176</v>
      </c>
      <c r="F140" s="38">
        <v>73</v>
      </c>
      <c r="G140" s="68" t="s">
        <v>85</v>
      </c>
      <c r="H140" s="69" t="s">
        <v>138</v>
      </c>
      <c r="I140" s="38"/>
      <c r="J140" s="38"/>
      <c r="K140" s="38"/>
      <c r="L140" s="38"/>
      <c r="M140" s="38"/>
      <c r="N140" s="135"/>
      <c r="P140" s="117"/>
      <c r="Q140" s="20"/>
    </row>
    <row r="141" spans="2:17" s="18" customFormat="1" ht="27.6" customHeight="1">
      <c r="B141" s="38">
        <v>16</v>
      </c>
      <c r="C141" s="38">
        <v>13</v>
      </c>
      <c r="D141" s="38">
        <v>7</v>
      </c>
      <c r="E141" s="38">
        <v>4</v>
      </c>
      <c r="F141" s="38">
        <v>2</v>
      </c>
      <c r="G141" s="80" t="s">
        <v>86</v>
      </c>
      <c r="H141" s="29" t="s">
        <v>139</v>
      </c>
      <c r="I141" s="38"/>
      <c r="J141" s="38"/>
      <c r="K141" s="38"/>
      <c r="L141" s="38"/>
      <c r="M141" s="38"/>
      <c r="N141" s="135"/>
      <c r="P141" s="117"/>
    </row>
    <row r="142" spans="2:17" s="18" customFormat="1" ht="5.0999999999999996" customHeight="1">
      <c r="B142" s="38"/>
      <c r="C142" s="38"/>
      <c r="D142" s="38"/>
      <c r="E142" s="38"/>
      <c r="F142" s="38"/>
      <c r="G142" s="73"/>
      <c r="H142" s="58"/>
      <c r="I142" s="38"/>
      <c r="J142" s="38"/>
      <c r="K142" s="38"/>
      <c r="L142" s="38"/>
      <c r="M142" s="38"/>
      <c r="N142" s="135"/>
      <c r="P142" s="117"/>
    </row>
    <row r="143" spans="2:17" s="18" customFormat="1" ht="5.0999999999999996" customHeight="1">
      <c r="B143" s="44"/>
      <c r="C143" s="44"/>
      <c r="D143" s="44"/>
      <c r="E143" s="44"/>
      <c r="F143" s="44"/>
      <c r="G143" s="77"/>
      <c r="H143" s="61"/>
      <c r="I143" s="44"/>
      <c r="J143" s="44"/>
      <c r="K143" s="44"/>
      <c r="L143" s="44"/>
      <c r="M143" s="44"/>
      <c r="N143" s="135"/>
      <c r="P143" s="117"/>
    </row>
    <row r="144" spans="2:17" s="20" customFormat="1" ht="15.95" customHeight="1">
      <c r="B144" s="40">
        <f>+I137-B139</f>
        <v>1571</v>
      </c>
      <c r="C144" s="40">
        <f t="shared" ref="C144:F144" si="30">+J137-C139</f>
        <v>4259</v>
      </c>
      <c r="D144" s="40">
        <f t="shared" si="30"/>
        <v>708</v>
      </c>
      <c r="E144" s="40">
        <f t="shared" si="30"/>
        <v>307</v>
      </c>
      <c r="F144" s="40">
        <f t="shared" si="30"/>
        <v>135</v>
      </c>
      <c r="G144" s="70" t="s">
        <v>87</v>
      </c>
      <c r="H144" s="54" t="s">
        <v>88</v>
      </c>
      <c r="I144" s="40"/>
      <c r="J144" s="40"/>
      <c r="K144" s="40"/>
      <c r="L144" s="40"/>
      <c r="M144" s="40"/>
      <c r="N144" s="137"/>
      <c r="P144" s="117"/>
      <c r="Q144" s="18"/>
    </row>
    <row r="145" spans="2:17" s="15" customFormat="1" ht="9" customHeight="1">
      <c r="B145" s="45"/>
      <c r="C145" s="45"/>
      <c r="D145" s="45"/>
      <c r="E145" s="45"/>
      <c r="F145" s="45"/>
      <c r="G145" s="62"/>
      <c r="H145" s="62"/>
      <c r="I145" s="45"/>
      <c r="J145" s="45"/>
      <c r="K145" s="45"/>
      <c r="L145" s="45"/>
      <c r="M145" s="45"/>
      <c r="N145" s="133"/>
      <c r="P145" s="117"/>
      <c r="Q145" s="18"/>
    </row>
    <row r="146" spans="2:17" ht="15.95" customHeight="1">
      <c r="B146" s="30"/>
      <c r="C146" s="30"/>
      <c r="D146" s="30"/>
      <c r="E146" s="30"/>
      <c r="F146" s="30"/>
      <c r="G146" s="31"/>
      <c r="H146" s="30"/>
      <c r="I146" s="32"/>
      <c r="J146" s="32"/>
      <c r="K146" s="32"/>
      <c r="L146" s="32"/>
      <c r="M146" s="32"/>
      <c r="P146" s="117"/>
      <c r="Q146" s="18"/>
    </row>
    <row r="147" spans="2:17" ht="15.95" customHeight="1">
      <c r="P147" s="117"/>
      <c r="Q147" s="20"/>
    </row>
    <row r="148" spans="2:17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130"/>
      <c r="P148" s="15"/>
      <c r="Q148" s="15"/>
    </row>
    <row r="149" spans="2:17" ht="15.95" customHeight="1"/>
    <row r="150" spans="2:17" s="9" customFormat="1" ht="15.95" customHeight="1">
      <c r="B150" s="27" t="s">
        <v>90</v>
      </c>
      <c r="C150" s="27"/>
      <c r="D150" s="27"/>
      <c r="E150" s="27"/>
      <c r="F150" s="27"/>
      <c r="G150" s="8"/>
      <c r="H150" s="8"/>
      <c r="I150" s="8"/>
      <c r="J150" s="8"/>
      <c r="K150" s="8"/>
      <c r="L150" s="8"/>
      <c r="M150" s="8"/>
      <c r="N150" s="130"/>
      <c r="P150" s="5"/>
      <c r="Q150" s="5"/>
    </row>
    <row r="151" spans="2:17" ht="5.25" customHeight="1">
      <c r="B151" s="10"/>
      <c r="C151" s="10"/>
      <c r="D151" s="10"/>
      <c r="E151" s="10"/>
      <c r="F151" s="10"/>
      <c r="P151" s="9"/>
      <c r="Q151" s="9"/>
    </row>
    <row r="152" spans="2:17" s="9" customFormat="1" ht="12.75" customHeight="1">
      <c r="B152" s="3" t="s">
        <v>2</v>
      </c>
      <c r="C152" s="3"/>
      <c r="D152" s="3"/>
      <c r="E152" s="3"/>
      <c r="F152" s="3"/>
      <c r="G152" s="3"/>
      <c r="H152" s="3"/>
      <c r="I152" s="11"/>
      <c r="J152" s="11"/>
      <c r="K152" s="11"/>
      <c r="L152" s="11"/>
      <c r="M152" s="11" t="s">
        <v>3</v>
      </c>
      <c r="N152" s="130"/>
      <c r="P152" s="5"/>
      <c r="Q152" s="5"/>
    </row>
    <row r="153" spans="2:17" s="12" customFormat="1" ht="3" customHeight="1">
      <c r="B153" s="25"/>
      <c r="C153" s="10"/>
      <c r="D153" s="10"/>
      <c r="E153" s="10"/>
      <c r="F153" s="10"/>
      <c r="G153" s="6"/>
      <c r="H153" s="6"/>
      <c r="I153" s="6"/>
      <c r="J153" s="6"/>
      <c r="K153" s="6"/>
      <c r="L153" s="6"/>
      <c r="M153" s="6"/>
      <c r="N153" s="131"/>
      <c r="P153" s="9"/>
      <c r="Q153" s="9"/>
    </row>
    <row r="154" spans="2:17" s="9" customFormat="1" ht="3.75" customHeight="1">
      <c r="B154" s="147" t="str">
        <f>+B10</f>
        <v>Galicia</v>
      </c>
      <c r="C154" s="147" t="str">
        <f t="shared" ref="C154:F154" si="31">+C10</f>
        <v>Madrid</v>
      </c>
      <c r="D154" s="147" t="str">
        <f t="shared" si="31"/>
        <v>Murcia</v>
      </c>
      <c r="E154" s="147" t="str">
        <f t="shared" si="31"/>
        <v>Navarra</v>
      </c>
      <c r="F154" s="147" t="str">
        <f t="shared" si="31"/>
        <v>La Rioja</v>
      </c>
      <c r="G154" s="147" t="s">
        <v>4</v>
      </c>
      <c r="H154" s="144" t="s">
        <v>147</v>
      </c>
      <c r="I154" s="147" t="str">
        <f>+I10</f>
        <v>Galicia</v>
      </c>
      <c r="J154" s="147" t="str">
        <f t="shared" ref="J154:M154" si="32">+J10</f>
        <v>Madrid</v>
      </c>
      <c r="K154" s="147" t="str">
        <f t="shared" si="32"/>
        <v>Murcia</v>
      </c>
      <c r="L154" s="147" t="str">
        <f t="shared" si="32"/>
        <v>Navarra</v>
      </c>
      <c r="M154" s="147" t="str">
        <f t="shared" si="32"/>
        <v>La Rioja</v>
      </c>
      <c r="N154" s="130"/>
      <c r="P154" s="5"/>
      <c r="Q154" s="5"/>
    </row>
    <row r="155" spans="2:17" s="9" customFormat="1" ht="44.1" customHeight="1">
      <c r="B155" s="148"/>
      <c r="C155" s="148"/>
      <c r="D155" s="148"/>
      <c r="E155" s="148"/>
      <c r="F155" s="148"/>
      <c r="G155" s="148"/>
      <c r="H155" s="145"/>
      <c r="I155" s="148"/>
      <c r="J155" s="148"/>
      <c r="K155" s="148"/>
      <c r="L155" s="148"/>
      <c r="M155" s="148"/>
      <c r="N155" s="130"/>
    </row>
    <row r="156" spans="2:17" s="13" customFormat="1" ht="3" customHeight="1">
      <c r="B156" s="148"/>
      <c r="C156" s="148"/>
      <c r="D156" s="148"/>
      <c r="E156" s="148"/>
      <c r="F156" s="148"/>
      <c r="G156" s="148"/>
      <c r="H156" s="145"/>
      <c r="I156" s="148"/>
      <c r="J156" s="148"/>
      <c r="K156" s="148"/>
      <c r="L156" s="148"/>
      <c r="M156" s="148"/>
      <c r="N156" s="132"/>
      <c r="P156" s="12"/>
      <c r="Q156" s="12"/>
    </row>
    <row r="157" spans="2:17" s="9" customFormat="1" ht="13.15" customHeight="1">
      <c r="B157" s="148"/>
      <c r="C157" s="148"/>
      <c r="D157" s="148"/>
      <c r="E157" s="148"/>
      <c r="F157" s="148"/>
      <c r="G157" s="148"/>
      <c r="H157" s="145"/>
      <c r="I157" s="148"/>
      <c r="J157" s="148"/>
      <c r="K157" s="148"/>
      <c r="L157" s="148"/>
      <c r="M157" s="148"/>
      <c r="N157" s="130"/>
    </row>
    <row r="158" spans="2:17" s="9" customFormat="1" ht="3" customHeight="1">
      <c r="B158" s="149"/>
      <c r="C158" s="149"/>
      <c r="D158" s="149"/>
      <c r="E158" s="149"/>
      <c r="F158" s="149"/>
      <c r="G158" s="149"/>
      <c r="H158" s="146"/>
      <c r="I158" s="149"/>
      <c r="J158" s="149"/>
      <c r="K158" s="149"/>
      <c r="L158" s="149"/>
      <c r="M158" s="149"/>
      <c r="N158" s="130"/>
    </row>
    <row r="159" spans="2:17" s="15" customFormat="1" ht="9" customHeight="1">
      <c r="B159" s="36"/>
      <c r="C159" s="36"/>
      <c r="D159" s="36"/>
      <c r="E159" s="36"/>
      <c r="F159" s="36"/>
      <c r="G159" s="78"/>
      <c r="H159" s="14"/>
      <c r="I159" s="36"/>
      <c r="J159" s="36"/>
      <c r="K159" s="36"/>
      <c r="L159" s="36"/>
      <c r="M159" s="36"/>
      <c r="N159" s="133"/>
      <c r="P159" s="13"/>
      <c r="Q159" s="13"/>
    </row>
    <row r="160" spans="2:17" s="15" customFormat="1" ht="5.0999999999999996" customHeight="1">
      <c r="B160" s="38"/>
      <c r="C160" s="38"/>
      <c r="D160" s="38"/>
      <c r="E160" s="38"/>
      <c r="F160" s="38"/>
      <c r="G160" s="79"/>
      <c r="H160" s="64"/>
      <c r="I160" s="38"/>
      <c r="J160" s="38"/>
      <c r="K160" s="38"/>
      <c r="L160" s="38"/>
      <c r="M160" s="38"/>
      <c r="N160" s="133"/>
      <c r="P160" s="9"/>
      <c r="Q160" s="9"/>
    </row>
    <row r="161" spans="2:17" s="20" customFormat="1" ht="16.149999999999999" customHeight="1">
      <c r="B161" s="41"/>
      <c r="C161" s="41"/>
      <c r="D161" s="41"/>
      <c r="E161" s="41"/>
      <c r="F161" s="41"/>
      <c r="G161" s="75" t="s">
        <v>80</v>
      </c>
      <c r="H161" s="59" t="s">
        <v>81</v>
      </c>
      <c r="I161" s="42">
        <f>+B122</f>
        <v>2121</v>
      </c>
      <c r="J161" s="42">
        <f t="shared" ref="J161:M161" si="33">+C122</f>
        <v>5753</v>
      </c>
      <c r="K161" s="42">
        <f t="shared" si="33"/>
        <v>955</v>
      </c>
      <c r="L161" s="42">
        <f t="shared" si="33"/>
        <v>487</v>
      </c>
      <c r="M161" s="42">
        <f t="shared" si="33"/>
        <v>210</v>
      </c>
      <c r="N161" s="137"/>
      <c r="P161" s="9"/>
      <c r="Q161" s="9"/>
    </row>
    <row r="162" spans="2:17" s="18" customFormat="1" ht="5.0999999999999996" customHeight="1">
      <c r="B162" s="38"/>
      <c r="C162" s="38"/>
      <c r="D162" s="38"/>
      <c r="E162" s="38"/>
      <c r="F162" s="38"/>
      <c r="G162" s="73"/>
      <c r="H162" s="58"/>
      <c r="I162" s="38"/>
      <c r="J162" s="38"/>
      <c r="K162" s="38"/>
      <c r="L162" s="38"/>
      <c r="M162" s="38"/>
      <c r="N162" s="135"/>
      <c r="P162" s="15"/>
      <c r="Q162" s="15"/>
    </row>
    <row r="163" spans="2:17" s="16" customFormat="1" ht="16.149999999999999" customHeight="1">
      <c r="B163" s="37">
        <f>+I16-I17-I18+B141-I20</f>
        <v>1912</v>
      </c>
      <c r="C163" s="37">
        <f t="shared" ref="C163:F163" si="34">+J16-J17-J18+C141-J20</f>
        <v>5149</v>
      </c>
      <c r="D163" s="37">
        <f t="shared" si="34"/>
        <v>901</v>
      </c>
      <c r="E163" s="37">
        <f t="shared" si="34"/>
        <v>487</v>
      </c>
      <c r="F163" s="37">
        <f t="shared" si="34"/>
        <v>209</v>
      </c>
      <c r="G163" s="76" t="s">
        <v>91</v>
      </c>
      <c r="H163" s="60" t="s">
        <v>92</v>
      </c>
      <c r="I163" s="37"/>
      <c r="J163" s="37"/>
      <c r="K163" s="37"/>
      <c r="L163" s="37"/>
      <c r="M163" s="37"/>
      <c r="N163" s="134"/>
      <c r="P163" s="15"/>
      <c r="Q163" s="15"/>
    </row>
    <row r="164" spans="2:17" s="18" customFormat="1" ht="16.149999999999999" customHeight="1">
      <c r="B164" s="38">
        <f>+B139</f>
        <v>550</v>
      </c>
      <c r="C164" s="38">
        <f t="shared" ref="C164:F164" si="35">+C139</f>
        <v>1494</v>
      </c>
      <c r="D164" s="38">
        <f t="shared" si="35"/>
        <v>247</v>
      </c>
      <c r="E164" s="38">
        <f t="shared" si="35"/>
        <v>180</v>
      </c>
      <c r="F164" s="38">
        <f t="shared" si="35"/>
        <v>75</v>
      </c>
      <c r="G164" s="68" t="s">
        <v>93</v>
      </c>
      <c r="H164" s="69" t="s">
        <v>94</v>
      </c>
      <c r="I164" s="38"/>
      <c r="J164" s="38"/>
      <c r="K164" s="38"/>
      <c r="L164" s="38"/>
      <c r="M164" s="38"/>
      <c r="N164" s="135"/>
      <c r="P164" s="117"/>
      <c r="Q164" s="20"/>
    </row>
    <row r="165" spans="2:17" s="18" customFormat="1" ht="16.149999999999999" customHeight="1">
      <c r="B165" s="38">
        <f>+B163-B164</f>
        <v>1362</v>
      </c>
      <c r="C165" s="38">
        <f t="shared" ref="C165:F165" si="36">+C163-C164</f>
        <v>3655</v>
      </c>
      <c r="D165" s="38">
        <f t="shared" si="36"/>
        <v>654</v>
      </c>
      <c r="E165" s="38">
        <f t="shared" si="36"/>
        <v>307</v>
      </c>
      <c r="F165" s="38">
        <f t="shared" si="36"/>
        <v>134</v>
      </c>
      <c r="G165" s="68" t="s">
        <v>95</v>
      </c>
      <c r="H165" s="69" t="s">
        <v>96</v>
      </c>
      <c r="I165" s="38"/>
      <c r="J165" s="38"/>
      <c r="K165" s="38"/>
      <c r="L165" s="38"/>
      <c r="M165" s="38"/>
      <c r="N165" s="135"/>
      <c r="P165" s="117"/>
    </row>
    <row r="166" spans="2:17" s="18" customFormat="1" ht="16.149999999999999" customHeight="1">
      <c r="B166" s="37">
        <v>0</v>
      </c>
      <c r="C166" s="37">
        <v>0</v>
      </c>
      <c r="D166" s="37">
        <v>0</v>
      </c>
      <c r="E166" s="37">
        <v>0</v>
      </c>
      <c r="F166" s="37">
        <v>0</v>
      </c>
      <c r="G166" s="76" t="s">
        <v>122</v>
      </c>
      <c r="H166" s="60" t="s">
        <v>123</v>
      </c>
      <c r="I166" s="38"/>
      <c r="J166" s="38"/>
      <c r="K166" s="38"/>
      <c r="L166" s="38"/>
      <c r="M166" s="38"/>
      <c r="N166" s="135"/>
      <c r="P166" s="117"/>
      <c r="Q166" s="16"/>
    </row>
    <row r="167" spans="2:17" s="18" customFormat="1" ht="5.0999999999999996" customHeight="1">
      <c r="B167" s="38"/>
      <c r="C167" s="38"/>
      <c r="D167" s="38"/>
      <c r="E167" s="38"/>
      <c r="F167" s="38"/>
      <c r="G167" s="73"/>
      <c r="H167" s="58"/>
      <c r="I167" s="38"/>
      <c r="J167" s="38"/>
      <c r="K167" s="38"/>
      <c r="L167" s="38"/>
      <c r="M167" s="38"/>
      <c r="N167" s="135"/>
      <c r="P167" s="117"/>
    </row>
    <row r="168" spans="2:17" s="18" customFormat="1" ht="5.0999999999999996" customHeight="1">
      <c r="B168" s="44"/>
      <c r="C168" s="44"/>
      <c r="D168" s="44"/>
      <c r="E168" s="44"/>
      <c r="F168" s="44"/>
      <c r="G168" s="77"/>
      <c r="H168" s="61"/>
      <c r="I168" s="38"/>
      <c r="J168" s="38"/>
      <c r="K168" s="38"/>
      <c r="L168" s="38"/>
      <c r="M168" s="38"/>
      <c r="N168" s="135"/>
      <c r="P168" s="117"/>
    </row>
    <row r="169" spans="2:17" s="20" customFormat="1" ht="16.149999999999999" customHeight="1">
      <c r="B169" s="40">
        <f>+I161-B163-B166</f>
        <v>209</v>
      </c>
      <c r="C169" s="40">
        <f t="shared" ref="C169:F169" si="37">+J161-C163-C166</f>
        <v>604</v>
      </c>
      <c r="D169" s="40">
        <f t="shared" si="37"/>
        <v>54</v>
      </c>
      <c r="E169" s="40">
        <f t="shared" si="37"/>
        <v>0</v>
      </c>
      <c r="F169" s="40">
        <f t="shared" si="37"/>
        <v>1</v>
      </c>
      <c r="G169" s="70" t="s">
        <v>97</v>
      </c>
      <c r="H169" s="54" t="s">
        <v>98</v>
      </c>
      <c r="I169" s="40"/>
      <c r="J169" s="40"/>
      <c r="K169" s="40"/>
      <c r="L169" s="40"/>
      <c r="M169" s="40"/>
      <c r="N169" s="137"/>
      <c r="P169" s="120"/>
      <c r="Q169" s="18"/>
    </row>
    <row r="170" spans="2:17" s="15" customFormat="1" ht="9" customHeight="1">
      <c r="B170" s="45"/>
      <c r="C170" s="45"/>
      <c r="D170" s="45"/>
      <c r="E170" s="45"/>
      <c r="F170" s="45"/>
      <c r="G170" s="62"/>
      <c r="H170" s="62"/>
      <c r="I170" s="45"/>
      <c r="J170" s="45"/>
      <c r="K170" s="45"/>
      <c r="L170" s="45"/>
      <c r="M170" s="45"/>
      <c r="N170" s="133"/>
      <c r="P170" s="120"/>
      <c r="Q170" s="18"/>
    </row>
    <row r="171" spans="2:17" ht="15.95" customHeight="1">
      <c r="B171" s="30"/>
      <c r="C171" s="30"/>
      <c r="D171" s="30"/>
      <c r="E171" s="30"/>
      <c r="F171" s="30"/>
      <c r="G171" s="31"/>
      <c r="H171" s="30"/>
      <c r="I171" s="32"/>
      <c r="J171" s="32"/>
      <c r="K171" s="32"/>
      <c r="L171" s="32"/>
      <c r="M171" s="32"/>
      <c r="P171" s="120"/>
      <c r="Q171" s="18"/>
    </row>
    <row r="172" spans="2:17" ht="15.95" customHeight="1">
      <c r="P172" s="117"/>
      <c r="Q172" s="20"/>
    </row>
    <row r="173" spans="2:17" s="9" customFormat="1" ht="15" customHeight="1">
      <c r="B173" s="27" t="s">
        <v>99</v>
      </c>
      <c r="C173" s="27"/>
      <c r="D173" s="27"/>
      <c r="E173" s="27"/>
      <c r="F173" s="27"/>
      <c r="G173" s="8"/>
      <c r="H173" s="8"/>
      <c r="I173" s="8"/>
      <c r="J173" s="8"/>
      <c r="K173" s="8"/>
      <c r="L173" s="8"/>
      <c r="M173" s="8"/>
      <c r="N173" s="130"/>
      <c r="P173" s="15"/>
      <c r="Q173" s="15"/>
    </row>
    <row r="174" spans="2:17" ht="5.25" customHeight="1">
      <c r="B174" s="10"/>
      <c r="C174" s="10"/>
      <c r="D174" s="10"/>
      <c r="E174" s="10"/>
      <c r="F174" s="10"/>
    </row>
    <row r="175" spans="2:17" s="9" customFormat="1" ht="12.95" customHeight="1">
      <c r="B175" s="3" t="s">
        <v>2</v>
      </c>
      <c r="C175" s="3"/>
      <c r="D175" s="3"/>
      <c r="E175" s="3"/>
      <c r="F175" s="3"/>
      <c r="G175" s="3"/>
      <c r="H175" s="3"/>
      <c r="I175" s="11"/>
      <c r="J175" s="11"/>
      <c r="K175" s="11"/>
      <c r="L175" s="11"/>
      <c r="M175" s="11" t="s">
        <v>3</v>
      </c>
      <c r="N175" s="130"/>
      <c r="P175" s="5"/>
      <c r="Q175" s="5"/>
    </row>
    <row r="176" spans="2:17" s="12" customFormat="1" ht="3" customHeight="1">
      <c r="B176" s="25"/>
      <c r="C176" s="10"/>
      <c r="D176" s="10"/>
      <c r="E176" s="10"/>
      <c r="F176" s="10"/>
      <c r="G176" s="6"/>
      <c r="H176" s="6"/>
      <c r="I176" s="6"/>
      <c r="J176" s="6"/>
      <c r="K176" s="6"/>
      <c r="L176" s="6"/>
      <c r="M176" s="6"/>
      <c r="N176" s="131"/>
      <c r="P176" s="9"/>
      <c r="Q176" s="9"/>
    </row>
    <row r="177" spans="2:17" s="9" customFormat="1" ht="3.75" customHeight="1">
      <c r="B177" s="147" t="str">
        <f>+B10</f>
        <v>Galicia</v>
      </c>
      <c r="C177" s="147" t="str">
        <f t="shared" ref="C177:F177" si="38">+C10</f>
        <v>Madrid</v>
      </c>
      <c r="D177" s="147" t="str">
        <f t="shared" si="38"/>
        <v>Murcia</v>
      </c>
      <c r="E177" s="147" t="str">
        <f t="shared" si="38"/>
        <v>Navarra</v>
      </c>
      <c r="F177" s="147" t="str">
        <f t="shared" si="38"/>
        <v>La Rioja</v>
      </c>
      <c r="G177" s="147" t="s">
        <v>4</v>
      </c>
      <c r="H177" s="144" t="s">
        <v>147</v>
      </c>
      <c r="I177" s="147" t="str">
        <f>+I10</f>
        <v>Galicia</v>
      </c>
      <c r="J177" s="147" t="str">
        <f t="shared" ref="J177:M177" si="39">+J10</f>
        <v>Madrid</v>
      </c>
      <c r="K177" s="147" t="str">
        <f t="shared" si="39"/>
        <v>Murcia</v>
      </c>
      <c r="L177" s="147" t="str">
        <f t="shared" si="39"/>
        <v>Navarra</v>
      </c>
      <c r="M177" s="147" t="str">
        <f t="shared" si="39"/>
        <v>La Rioja</v>
      </c>
      <c r="N177" s="130"/>
      <c r="P177" s="5"/>
      <c r="Q177" s="5"/>
    </row>
    <row r="178" spans="2:17" s="9" customFormat="1" ht="44.1" customHeight="1">
      <c r="B178" s="148"/>
      <c r="C178" s="148"/>
      <c r="D178" s="148"/>
      <c r="E178" s="148"/>
      <c r="F178" s="148"/>
      <c r="G178" s="148"/>
      <c r="H178" s="145"/>
      <c r="I178" s="148"/>
      <c r="J178" s="148"/>
      <c r="K178" s="148"/>
      <c r="L178" s="148"/>
      <c r="M178" s="148"/>
      <c r="N178" s="130"/>
    </row>
    <row r="179" spans="2:17" s="13" customFormat="1" ht="3" customHeight="1">
      <c r="B179" s="148"/>
      <c r="C179" s="148"/>
      <c r="D179" s="148"/>
      <c r="E179" s="148"/>
      <c r="F179" s="148"/>
      <c r="G179" s="148"/>
      <c r="H179" s="145"/>
      <c r="I179" s="148"/>
      <c r="J179" s="148"/>
      <c r="K179" s="148"/>
      <c r="L179" s="148"/>
      <c r="M179" s="148"/>
      <c r="N179" s="132"/>
      <c r="P179" s="12"/>
      <c r="Q179" s="12"/>
    </row>
    <row r="180" spans="2:17" s="9" customFormat="1" ht="13.15" customHeight="1">
      <c r="B180" s="148"/>
      <c r="C180" s="148"/>
      <c r="D180" s="148"/>
      <c r="E180" s="148"/>
      <c r="F180" s="148"/>
      <c r="G180" s="148"/>
      <c r="H180" s="145"/>
      <c r="I180" s="148"/>
      <c r="J180" s="148"/>
      <c r="K180" s="148"/>
      <c r="L180" s="148"/>
      <c r="M180" s="148"/>
      <c r="N180" s="130"/>
    </row>
    <row r="181" spans="2:17" s="9" customFormat="1" ht="3" customHeight="1">
      <c r="B181" s="149"/>
      <c r="C181" s="149"/>
      <c r="D181" s="149"/>
      <c r="E181" s="149"/>
      <c r="F181" s="149"/>
      <c r="G181" s="149"/>
      <c r="H181" s="146"/>
      <c r="I181" s="149"/>
      <c r="J181" s="149"/>
      <c r="K181" s="149"/>
      <c r="L181" s="149"/>
      <c r="M181" s="149"/>
      <c r="N181" s="130"/>
    </row>
    <row r="182" spans="2:17" s="15" customFormat="1" ht="9" customHeight="1">
      <c r="B182" s="36"/>
      <c r="C182" s="36"/>
      <c r="D182" s="36"/>
      <c r="E182" s="36"/>
      <c r="F182" s="36"/>
      <c r="G182" s="78"/>
      <c r="H182" s="63"/>
      <c r="I182" s="36"/>
      <c r="J182" s="36"/>
      <c r="K182" s="36"/>
      <c r="L182" s="36"/>
      <c r="M182" s="36"/>
      <c r="N182" s="133"/>
      <c r="P182" s="13"/>
      <c r="Q182" s="13"/>
    </row>
    <row r="183" spans="2:17" s="15" customFormat="1" ht="5.0999999999999996" customHeight="1">
      <c r="B183" s="38"/>
      <c r="C183" s="38"/>
      <c r="D183" s="38"/>
      <c r="E183" s="38"/>
      <c r="F183" s="38"/>
      <c r="G183" s="79"/>
      <c r="H183" s="64"/>
      <c r="I183" s="39"/>
      <c r="J183" s="39"/>
      <c r="K183" s="39"/>
      <c r="L183" s="39"/>
      <c r="M183" s="39"/>
      <c r="N183" s="133"/>
      <c r="P183" s="9"/>
      <c r="Q183" s="9"/>
    </row>
    <row r="184" spans="2:17" s="20" customFormat="1" ht="16.149999999999999" customHeight="1">
      <c r="B184" s="41"/>
      <c r="C184" s="41"/>
      <c r="D184" s="41"/>
      <c r="E184" s="41"/>
      <c r="F184" s="41"/>
      <c r="G184" s="75" t="s">
        <v>87</v>
      </c>
      <c r="H184" s="59" t="s">
        <v>88</v>
      </c>
      <c r="I184" s="42">
        <f>+B144</f>
        <v>1571</v>
      </c>
      <c r="J184" s="42">
        <f t="shared" ref="J184:M184" si="40">+C144</f>
        <v>4259</v>
      </c>
      <c r="K184" s="42">
        <f t="shared" si="40"/>
        <v>708</v>
      </c>
      <c r="L184" s="42">
        <f t="shared" si="40"/>
        <v>307</v>
      </c>
      <c r="M184" s="42">
        <f t="shared" si="40"/>
        <v>135</v>
      </c>
      <c r="N184" s="137"/>
      <c r="P184" s="9"/>
      <c r="Q184" s="9"/>
    </row>
    <row r="185" spans="2:17" s="18" customFormat="1" ht="5.0999999999999996" customHeight="1">
      <c r="B185" s="38"/>
      <c r="C185" s="38"/>
      <c r="D185" s="38"/>
      <c r="E185" s="38"/>
      <c r="F185" s="38"/>
      <c r="G185" s="73"/>
      <c r="H185" s="28"/>
      <c r="I185" s="38"/>
      <c r="J185" s="38"/>
      <c r="K185" s="38"/>
      <c r="L185" s="38"/>
      <c r="M185" s="38"/>
      <c r="N185" s="135"/>
      <c r="P185" s="15"/>
      <c r="Q185" s="15"/>
    </row>
    <row r="186" spans="2:17" s="16" customFormat="1" ht="16.149999999999999" customHeight="1">
      <c r="B186" s="37">
        <f>+B187</f>
        <v>1362</v>
      </c>
      <c r="C186" s="37">
        <f t="shared" ref="C186:F186" si="41">+C187</f>
        <v>3655</v>
      </c>
      <c r="D186" s="37">
        <f t="shared" si="41"/>
        <v>654</v>
      </c>
      <c r="E186" s="37">
        <f t="shared" si="41"/>
        <v>307</v>
      </c>
      <c r="F186" s="37">
        <f t="shared" si="41"/>
        <v>134</v>
      </c>
      <c r="G186" s="76" t="s">
        <v>100</v>
      </c>
      <c r="H186" s="60" t="s">
        <v>101</v>
      </c>
      <c r="I186" s="37"/>
      <c r="J186" s="37"/>
      <c r="K186" s="37"/>
      <c r="L186" s="37"/>
      <c r="M186" s="37"/>
      <c r="N186" s="134"/>
      <c r="P186" s="15"/>
      <c r="Q186" s="15"/>
    </row>
    <row r="187" spans="2:17" s="18" customFormat="1" ht="16.149999999999999" customHeight="1">
      <c r="B187" s="38">
        <f>+B165</f>
        <v>1362</v>
      </c>
      <c r="C187" s="38">
        <f t="shared" ref="C187:F188" si="42">+C165</f>
        <v>3655</v>
      </c>
      <c r="D187" s="38">
        <f t="shared" si="42"/>
        <v>654</v>
      </c>
      <c r="E187" s="38">
        <f t="shared" si="42"/>
        <v>307</v>
      </c>
      <c r="F187" s="38">
        <f t="shared" si="42"/>
        <v>134</v>
      </c>
      <c r="G187" s="68" t="s">
        <v>102</v>
      </c>
      <c r="H187" s="69" t="s">
        <v>103</v>
      </c>
      <c r="I187" s="38"/>
      <c r="J187" s="38"/>
      <c r="K187" s="38"/>
      <c r="L187" s="38"/>
      <c r="M187" s="38"/>
      <c r="N187" s="135"/>
      <c r="P187" s="117"/>
      <c r="Q187" s="20"/>
    </row>
    <row r="188" spans="2:17" s="18" customFormat="1" ht="16.149999999999999" customHeight="1">
      <c r="B188" s="37">
        <f>+B166</f>
        <v>0</v>
      </c>
      <c r="C188" s="37">
        <f t="shared" si="42"/>
        <v>0</v>
      </c>
      <c r="D188" s="37">
        <f t="shared" si="42"/>
        <v>0</v>
      </c>
      <c r="E188" s="37">
        <f t="shared" si="42"/>
        <v>0</v>
      </c>
      <c r="F188" s="37">
        <f t="shared" si="42"/>
        <v>0</v>
      </c>
      <c r="G188" s="76" t="s">
        <v>122</v>
      </c>
      <c r="H188" s="60" t="s">
        <v>123</v>
      </c>
      <c r="I188" s="38"/>
      <c r="J188" s="38"/>
      <c r="K188" s="38"/>
      <c r="L188" s="38"/>
      <c r="M188" s="38"/>
      <c r="N188" s="135"/>
      <c r="P188" s="117"/>
    </row>
    <row r="189" spans="2:17" s="18" customFormat="1" ht="5.0999999999999996" customHeight="1">
      <c r="B189" s="38"/>
      <c r="C189" s="38"/>
      <c r="D189" s="38"/>
      <c r="E189" s="38"/>
      <c r="F189" s="38"/>
      <c r="G189" s="73"/>
      <c r="H189" s="58"/>
      <c r="I189" s="38"/>
      <c r="J189" s="38"/>
      <c r="K189" s="38"/>
      <c r="L189" s="38"/>
      <c r="M189" s="38"/>
      <c r="N189" s="135"/>
      <c r="P189" s="117"/>
      <c r="Q189" s="16"/>
    </row>
    <row r="190" spans="2:17" s="18" customFormat="1" ht="5.0999999999999996" customHeight="1">
      <c r="B190" s="44"/>
      <c r="C190" s="44"/>
      <c r="D190" s="44"/>
      <c r="E190" s="44"/>
      <c r="F190" s="44"/>
      <c r="G190" s="77"/>
      <c r="H190" s="61"/>
      <c r="I190" s="38"/>
      <c r="J190" s="38"/>
      <c r="K190" s="38"/>
      <c r="L190" s="38"/>
      <c r="M190" s="38"/>
      <c r="N190" s="135"/>
      <c r="P190" s="117"/>
    </row>
    <row r="191" spans="2:17" s="20" customFormat="1" ht="16.149999999999999" customHeight="1">
      <c r="B191" s="40">
        <f>+I184-B186</f>
        <v>209</v>
      </c>
      <c r="C191" s="40">
        <f t="shared" ref="C191:F191" si="43">+J184-C186</f>
        <v>604</v>
      </c>
      <c r="D191" s="40">
        <f t="shared" si="43"/>
        <v>54</v>
      </c>
      <c r="E191" s="40">
        <f t="shared" si="43"/>
        <v>0</v>
      </c>
      <c r="F191" s="40">
        <f t="shared" si="43"/>
        <v>1</v>
      </c>
      <c r="G191" s="70" t="s">
        <v>97</v>
      </c>
      <c r="H191" s="54" t="s">
        <v>98</v>
      </c>
      <c r="I191" s="40"/>
      <c r="J191" s="40"/>
      <c r="K191" s="40"/>
      <c r="L191" s="40"/>
      <c r="M191" s="40"/>
      <c r="N191" s="137"/>
      <c r="P191" s="117"/>
      <c r="Q191" s="18"/>
    </row>
    <row r="192" spans="2:17" s="15" customFormat="1" ht="9" customHeight="1">
      <c r="B192" s="45"/>
      <c r="C192" s="45"/>
      <c r="D192" s="45"/>
      <c r="E192" s="45"/>
      <c r="F192" s="45"/>
      <c r="G192" s="62"/>
      <c r="H192" s="62"/>
      <c r="I192" s="45"/>
      <c r="J192" s="45"/>
      <c r="K192" s="45"/>
      <c r="L192" s="45"/>
      <c r="M192" s="45"/>
      <c r="N192" s="133"/>
      <c r="P192" s="117"/>
      <c r="Q192" s="18"/>
    </row>
    <row r="193" spans="2:17" ht="15.95" customHeight="1">
      <c r="B193" s="30"/>
      <c r="C193" s="30"/>
      <c r="D193" s="30"/>
      <c r="E193" s="30"/>
      <c r="F193" s="30"/>
      <c r="G193" s="31"/>
      <c r="H193" s="30"/>
      <c r="I193" s="32"/>
      <c r="J193" s="32"/>
      <c r="K193" s="32"/>
      <c r="L193" s="32"/>
      <c r="M193" s="32"/>
      <c r="P193" s="117"/>
      <c r="Q193" s="18"/>
    </row>
    <row r="194" spans="2:17" ht="15.95" customHeight="1">
      <c r="P194" s="117"/>
      <c r="Q194" s="20"/>
    </row>
    <row r="195" spans="2:17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130"/>
      <c r="P195" s="15"/>
      <c r="Q195" s="15"/>
    </row>
    <row r="196" spans="2:17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130"/>
      <c r="P196" s="5"/>
      <c r="Q196" s="5"/>
    </row>
    <row r="197" spans="2:17" ht="12.95" customHeight="1"/>
    <row r="198" spans="2:17" s="9" customFormat="1" ht="15.95" customHeight="1">
      <c r="B198" s="27" t="s">
        <v>106</v>
      </c>
      <c r="C198" s="27"/>
      <c r="D198" s="27"/>
      <c r="E198" s="27"/>
      <c r="F198" s="27"/>
      <c r="G198" s="8"/>
      <c r="H198" s="8"/>
      <c r="I198" s="8"/>
      <c r="J198" s="8"/>
      <c r="K198" s="8"/>
      <c r="L198" s="8"/>
      <c r="M198" s="8"/>
      <c r="N198" s="130"/>
    </row>
    <row r="199" spans="2:17" ht="5.25" customHeight="1">
      <c r="B199" s="10"/>
      <c r="C199" s="10"/>
      <c r="D199" s="10"/>
      <c r="E199" s="10"/>
      <c r="F199" s="10"/>
      <c r="P199" s="9"/>
      <c r="Q199" s="9"/>
    </row>
    <row r="200" spans="2:17" s="9" customFormat="1" ht="15.95" customHeight="1">
      <c r="B200" s="3" t="s">
        <v>107</v>
      </c>
      <c r="C200" s="3"/>
      <c r="D200" s="3"/>
      <c r="E200" s="3"/>
      <c r="F200" s="3"/>
      <c r="G200" s="3"/>
      <c r="H200" s="3"/>
      <c r="I200" s="11"/>
      <c r="J200" s="11"/>
      <c r="K200" s="11"/>
      <c r="L200" s="11"/>
      <c r="M200" s="11" t="s">
        <v>108</v>
      </c>
      <c r="N200" s="130"/>
      <c r="P200" s="5"/>
      <c r="Q200" s="5"/>
    </row>
    <row r="201" spans="2:17" s="12" customFormat="1" ht="3" customHeight="1">
      <c r="B201" s="25"/>
      <c r="C201" s="10"/>
      <c r="D201" s="10"/>
      <c r="E201" s="10"/>
      <c r="F201" s="10"/>
      <c r="G201" s="6"/>
      <c r="H201" s="6"/>
      <c r="I201" s="6"/>
      <c r="J201" s="6"/>
      <c r="K201" s="6"/>
      <c r="L201" s="6"/>
      <c r="M201" s="6"/>
      <c r="N201" s="131"/>
      <c r="P201" s="9"/>
      <c r="Q201" s="9"/>
    </row>
    <row r="202" spans="2:17" s="9" customFormat="1" ht="3.75" customHeight="1">
      <c r="B202" s="147" t="str">
        <f>+B10</f>
        <v>Galicia</v>
      </c>
      <c r="C202" s="147" t="str">
        <f t="shared" ref="C202:F202" si="44">+C10</f>
        <v>Madrid</v>
      </c>
      <c r="D202" s="147" t="str">
        <f t="shared" si="44"/>
        <v>Murcia</v>
      </c>
      <c r="E202" s="147" t="str">
        <f t="shared" si="44"/>
        <v>Navarra</v>
      </c>
      <c r="F202" s="147" t="str">
        <f t="shared" si="44"/>
        <v>La Rioja</v>
      </c>
      <c r="G202" s="147" t="s">
        <v>4</v>
      </c>
      <c r="H202" s="144" t="s">
        <v>147</v>
      </c>
      <c r="I202" s="147" t="str">
        <f>+I10</f>
        <v>Galicia</v>
      </c>
      <c r="J202" s="147" t="str">
        <f t="shared" ref="J202:M202" si="45">+J10</f>
        <v>Madrid</v>
      </c>
      <c r="K202" s="147" t="str">
        <f t="shared" si="45"/>
        <v>Murcia</v>
      </c>
      <c r="L202" s="147" t="str">
        <f t="shared" si="45"/>
        <v>Navarra</v>
      </c>
      <c r="M202" s="147" t="str">
        <f t="shared" si="45"/>
        <v>La Rioja</v>
      </c>
      <c r="N202" s="130"/>
      <c r="P202" s="5"/>
      <c r="Q202" s="5"/>
    </row>
    <row r="203" spans="2:17" s="9" customFormat="1" ht="44.1" customHeight="1">
      <c r="B203" s="148"/>
      <c r="C203" s="148"/>
      <c r="D203" s="148"/>
      <c r="E203" s="148"/>
      <c r="F203" s="148"/>
      <c r="G203" s="148"/>
      <c r="H203" s="145"/>
      <c r="I203" s="148"/>
      <c r="J203" s="148"/>
      <c r="K203" s="148"/>
      <c r="L203" s="148"/>
      <c r="M203" s="148"/>
      <c r="N203" s="130"/>
    </row>
    <row r="204" spans="2:17" s="13" customFormat="1" ht="3" customHeight="1">
      <c r="B204" s="148"/>
      <c r="C204" s="148"/>
      <c r="D204" s="148"/>
      <c r="E204" s="148"/>
      <c r="F204" s="148"/>
      <c r="G204" s="148"/>
      <c r="H204" s="145"/>
      <c r="I204" s="148"/>
      <c r="J204" s="148"/>
      <c r="K204" s="148"/>
      <c r="L204" s="148"/>
      <c r="M204" s="148"/>
      <c r="N204" s="132"/>
      <c r="P204" s="12"/>
      <c r="Q204" s="12"/>
    </row>
    <row r="205" spans="2:17" s="9" customFormat="1" ht="13.15" customHeight="1">
      <c r="B205" s="148"/>
      <c r="C205" s="148"/>
      <c r="D205" s="148"/>
      <c r="E205" s="148"/>
      <c r="F205" s="148"/>
      <c r="G205" s="148"/>
      <c r="H205" s="145"/>
      <c r="I205" s="148"/>
      <c r="J205" s="148"/>
      <c r="K205" s="148"/>
      <c r="L205" s="148"/>
      <c r="M205" s="148"/>
      <c r="N205" s="130"/>
    </row>
    <row r="206" spans="2:17" s="9" customFormat="1" ht="3" customHeight="1">
      <c r="B206" s="149"/>
      <c r="C206" s="149"/>
      <c r="D206" s="149"/>
      <c r="E206" s="149"/>
      <c r="F206" s="149"/>
      <c r="G206" s="149"/>
      <c r="H206" s="146"/>
      <c r="I206" s="149"/>
      <c r="J206" s="149"/>
      <c r="K206" s="149"/>
      <c r="L206" s="149"/>
      <c r="M206" s="149"/>
      <c r="N206" s="130"/>
    </row>
    <row r="207" spans="2:17" s="15" customFormat="1" ht="9" customHeight="1">
      <c r="B207" s="36"/>
      <c r="C207" s="36"/>
      <c r="D207" s="36"/>
      <c r="E207" s="36"/>
      <c r="F207" s="36"/>
      <c r="G207" s="63"/>
      <c r="H207" s="63"/>
      <c r="I207" s="36"/>
      <c r="J207" s="36"/>
      <c r="K207" s="36"/>
      <c r="L207" s="36"/>
      <c r="M207" s="36"/>
      <c r="N207" s="133"/>
      <c r="P207" s="13"/>
      <c r="Q207" s="13"/>
    </row>
    <row r="208" spans="2:17" s="15" customFormat="1" ht="5.0999999999999996" customHeight="1">
      <c r="B208" s="38"/>
      <c r="C208" s="38"/>
      <c r="D208" s="38"/>
      <c r="E208" s="38"/>
      <c r="F208" s="38"/>
      <c r="G208" s="64"/>
      <c r="H208" s="64"/>
      <c r="I208" s="39"/>
      <c r="J208" s="39"/>
      <c r="K208" s="39"/>
      <c r="L208" s="39"/>
      <c r="M208" s="39"/>
      <c r="N208" s="133"/>
      <c r="P208" s="9"/>
      <c r="Q208" s="9"/>
    </row>
    <row r="209" spans="2:17" s="20" customFormat="1" ht="16.149999999999999" customHeight="1">
      <c r="B209" s="41"/>
      <c r="C209" s="41"/>
      <c r="D209" s="41"/>
      <c r="E209" s="41"/>
      <c r="F209" s="41"/>
      <c r="G209" s="59" t="s">
        <v>97</v>
      </c>
      <c r="H209" s="59" t="s">
        <v>98</v>
      </c>
      <c r="I209" s="42">
        <f>+B191</f>
        <v>209</v>
      </c>
      <c r="J209" s="42">
        <f t="shared" ref="J209:M209" si="46">+C191</f>
        <v>604</v>
      </c>
      <c r="K209" s="42">
        <f t="shared" si="46"/>
        <v>54</v>
      </c>
      <c r="L209" s="42">
        <f t="shared" si="46"/>
        <v>0</v>
      </c>
      <c r="M209" s="42">
        <f t="shared" si="46"/>
        <v>1</v>
      </c>
      <c r="N209" s="137"/>
      <c r="P209" s="9"/>
      <c r="Q209" s="9"/>
    </row>
    <row r="210" spans="2:17" s="18" customFormat="1" ht="5.0999999999999996" customHeight="1">
      <c r="B210" s="38"/>
      <c r="C210" s="38"/>
      <c r="D210" s="38"/>
      <c r="E210" s="38"/>
      <c r="F210" s="38"/>
      <c r="G210" s="58"/>
      <c r="H210" s="58"/>
      <c r="I210" s="38"/>
      <c r="J210" s="38"/>
      <c r="K210" s="38"/>
      <c r="L210" s="38"/>
      <c r="M210" s="38"/>
      <c r="N210" s="135"/>
      <c r="P210" s="15"/>
      <c r="Q210" s="15"/>
    </row>
    <row r="211" spans="2:17" s="16" customFormat="1" ht="16.149999999999999" customHeight="1">
      <c r="B211" s="37"/>
      <c r="C211" s="37"/>
      <c r="D211" s="37"/>
      <c r="E211" s="37"/>
      <c r="F211" s="37"/>
      <c r="G211" s="60" t="s">
        <v>159</v>
      </c>
      <c r="H211" s="60" t="s">
        <v>109</v>
      </c>
      <c r="I211" s="37">
        <f>+I212+I213+I214</f>
        <v>117</v>
      </c>
      <c r="J211" s="37">
        <f t="shared" ref="J211:M211" si="47">+J212+J213+J214</f>
        <v>1100</v>
      </c>
      <c r="K211" s="37">
        <f t="shared" si="47"/>
        <v>101</v>
      </c>
      <c r="L211" s="37">
        <f t="shared" si="47"/>
        <v>59</v>
      </c>
      <c r="M211" s="37">
        <f t="shared" si="47"/>
        <v>33</v>
      </c>
      <c r="N211" s="134"/>
      <c r="P211" s="15"/>
      <c r="Q211" s="15"/>
    </row>
    <row r="212" spans="2:17" s="18" customFormat="1" ht="16.149999999999999" customHeight="1">
      <c r="B212" s="38"/>
      <c r="C212" s="38"/>
      <c r="D212" s="38"/>
      <c r="E212" s="38"/>
      <c r="F212" s="38"/>
      <c r="G212" s="52" t="s">
        <v>160</v>
      </c>
      <c r="H212" s="69" t="s">
        <v>110</v>
      </c>
      <c r="I212" s="38">
        <v>49</v>
      </c>
      <c r="J212" s="38">
        <v>924</v>
      </c>
      <c r="K212" s="38">
        <v>46</v>
      </c>
      <c r="L212" s="38">
        <v>32</v>
      </c>
      <c r="M212" s="38">
        <v>10</v>
      </c>
      <c r="N212" s="135"/>
      <c r="P212" s="117"/>
      <c r="Q212" s="20"/>
    </row>
    <row r="213" spans="2:17" s="18" customFormat="1" ht="16.149999999999999" customHeight="1">
      <c r="B213" s="38"/>
      <c r="C213" s="38"/>
      <c r="D213" s="38"/>
      <c r="E213" s="38"/>
      <c r="F213" s="38"/>
      <c r="G213" s="52" t="s">
        <v>161</v>
      </c>
      <c r="H213" s="69" t="s">
        <v>111</v>
      </c>
      <c r="I213" s="38">
        <v>8</v>
      </c>
      <c r="J213" s="38">
        <v>21</v>
      </c>
      <c r="K213" s="38">
        <v>12</v>
      </c>
      <c r="L213" s="38">
        <v>3</v>
      </c>
      <c r="M213" s="38">
        <v>1</v>
      </c>
      <c r="N213" s="135"/>
      <c r="P213" s="117"/>
    </row>
    <row r="214" spans="2:17" s="18" customFormat="1" ht="16.149999999999999" customHeight="1">
      <c r="B214" s="38"/>
      <c r="C214" s="38"/>
      <c r="D214" s="38"/>
      <c r="E214" s="38"/>
      <c r="F214" s="38"/>
      <c r="G214" s="52" t="s">
        <v>162</v>
      </c>
      <c r="H214" s="69" t="s">
        <v>112</v>
      </c>
      <c r="I214" s="38">
        <v>60</v>
      </c>
      <c r="J214" s="38">
        <v>155</v>
      </c>
      <c r="K214" s="38">
        <v>43</v>
      </c>
      <c r="L214" s="38">
        <v>24</v>
      </c>
      <c r="M214" s="38">
        <v>22</v>
      </c>
      <c r="N214" s="135"/>
      <c r="P214" s="117"/>
      <c r="Q214" s="16"/>
    </row>
    <row r="215" spans="2:17" s="19" customFormat="1" ht="16.149999999999999" customHeight="1">
      <c r="B215" s="39"/>
      <c r="C215" s="39"/>
      <c r="D215" s="39"/>
      <c r="E215" s="39"/>
      <c r="F215" s="39"/>
      <c r="G215" s="53"/>
      <c r="H215" s="34" t="s">
        <v>113</v>
      </c>
      <c r="I215" s="38"/>
      <c r="J215" s="38"/>
      <c r="K215" s="38"/>
      <c r="L215" s="38"/>
      <c r="M215" s="38"/>
      <c r="N215" s="136"/>
      <c r="P215" s="117"/>
      <c r="Q215" s="18"/>
    </row>
    <row r="216" spans="2:17" s="19" customFormat="1" ht="16.149999999999999" customHeight="1">
      <c r="B216" s="39"/>
      <c r="C216" s="39"/>
      <c r="D216" s="39"/>
      <c r="E216" s="39"/>
      <c r="F216" s="39"/>
      <c r="G216" s="53"/>
      <c r="H216" s="89" t="s">
        <v>128</v>
      </c>
      <c r="I216" s="39">
        <v>55</v>
      </c>
      <c r="J216" s="39">
        <v>126</v>
      </c>
      <c r="K216" s="39">
        <v>42</v>
      </c>
      <c r="L216" s="39">
        <v>19</v>
      </c>
      <c r="M216" s="39">
        <v>22</v>
      </c>
      <c r="N216" s="136"/>
      <c r="P216" s="117"/>
      <c r="Q216" s="18"/>
    </row>
    <row r="217" spans="2:17" s="19" customFormat="1" ht="14.25">
      <c r="B217" s="39"/>
      <c r="C217" s="39"/>
      <c r="D217" s="39"/>
      <c r="E217" s="39"/>
      <c r="F217" s="39"/>
      <c r="G217" s="64"/>
      <c r="H217" s="90" t="s">
        <v>129</v>
      </c>
      <c r="I217" s="39">
        <v>0</v>
      </c>
      <c r="J217" s="39">
        <v>0</v>
      </c>
      <c r="K217" s="39">
        <v>0</v>
      </c>
      <c r="L217" s="39">
        <v>0</v>
      </c>
      <c r="M217" s="39">
        <v>0</v>
      </c>
      <c r="N217" s="136"/>
      <c r="P217" s="117"/>
      <c r="Q217" s="18"/>
    </row>
    <row r="218" spans="2:17" s="16" customFormat="1" ht="16.149999999999999" customHeight="1">
      <c r="B218" s="37"/>
      <c r="C218" s="37"/>
      <c r="D218" s="37"/>
      <c r="E218" s="37"/>
      <c r="F218" s="37"/>
      <c r="G218" s="60" t="s">
        <v>163</v>
      </c>
      <c r="H218" s="60" t="s">
        <v>114</v>
      </c>
      <c r="I218" s="37">
        <f>+I219+I220+I221</f>
        <v>-53</v>
      </c>
      <c r="J218" s="37">
        <f t="shared" ref="J218:M218" si="48">+J219+J220+J221</f>
        <v>-255</v>
      </c>
      <c r="K218" s="37">
        <f t="shared" si="48"/>
        <v>-21</v>
      </c>
      <c r="L218" s="37">
        <f t="shared" si="48"/>
        <v>-9</v>
      </c>
      <c r="M218" s="37">
        <f t="shared" si="48"/>
        <v>-8</v>
      </c>
      <c r="N218" s="134"/>
      <c r="P218" s="117"/>
      <c r="Q218" s="19"/>
    </row>
    <row r="219" spans="2:17" s="16" customFormat="1" ht="16.149999999999999" customHeight="1">
      <c r="B219" s="37"/>
      <c r="C219" s="37"/>
      <c r="D219" s="37"/>
      <c r="E219" s="37"/>
      <c r="F219" s="37"/>
      <c r="G219" s="52" t="s">
        <v>164</v>
      </c>
      <c r="H219" s="69" t="s">
        <v>110</v>
      </c>
      <c r="I219" s="38">
        <v>0</v>
      </c>
      <c r="J219" s="38">
        <v>0</v>
      </c>
      <c r="K219" s="38">
        <v>0</v>
      </c>
      <c r="L219" s="38">
        <v>0</v>
      </c>
      <c r="M219" s="38">
        <v>0</v>
      </c>
      <c r="N219" s="134"/>
      <c r="P219" s="117"/>
      <c r="Q219" s="19"/>
    </row>
    <row r="220" spans="2:17" s="18" customFormat="1" ht="16.149999999999999" customHeight="1">
      <c r="B220" s="38"/>
      <c r="C220" s="38"/>
      <c r="D220" s="38"/>
      <c r="E220" s="38"/>
      <c r="F220" s="38"/>
      <c r="G220" s="52" t="s">
        <v>165</v>
      </c>
      <c r="H220" s="69" t="s">
        <v>111</v>
      </c>
      <c r="I220" s="38">
        <v>-17</v>
      </c>
      <c r="J220" s="38">
        <v>-112</v>
      </c>
      <c r="K220" s="38">
        <v>-4</v>
      </c>
      <c r="L220" s="38">
        <v>-3</v>
      </c>
      <c r="M220" s="38">
        <v>-2</v>
      </c>
      <c r="N220" s="135"/>
      <c r="P220" s="117"/>
      <c r="Q220" s="19"/>
    </row>
    <row r="221" spans="2:17" s="18" customFormat="1" ht="16.149999999999999" customHeight="1">
      <c r="B221" s="38"/>
      <c r="C221" s="38"/>
      <c r="D221" s="38"/>
      <c r="E221" s="38"/>
      <c r="F221" s="38"/>
      <c r="G221" s="52" t="s">
        <v>166</v>
      </c>
      <c r="H221" s="69" t="s">
        <v>112</v>
      </c>
      <c r="I221" s="38">
        <v>-36</v>
      </c>
      <c r="J221" s="38">
        <v>-143</v>
      </c>
      <c r="K221" s="38">
        <v>-17</v>
      </c>
      <c r="L221" s="38">
        <v>-6</v>
      </c>
      <c r="M221" s="38">
        <v>-6</v>
      </c>
      <c r="N221" s="135"/>
      <c r="O221" s="66"/>
      <c r="P221" s="117"/>
      <c r="Q221" s="16"/>
    </row>
    <row r="222" spans="2:17" s="19" customFormat="1" ht="16.149999999999999" customHeight="1">
      <c r="B222" s="39"/>
      <c r="C222" s="39"/>
      <c r="D222" s="39"/>
      <c r="E222" s="39"/>
      <c r="F222" s="39"/>
      <c r="G222" s="53"/>
      <c r="H222" s="34" t="s">
        <v>113</v>
      </c>
      <c r="I222" s="39"/>
      <c r="J222" s="39"/>
      <c r="K222" s="39"/>
      <c r="L222" s="39"/>
      <c r="M222" s="39"/>
      <c r="N222" s="136"/>
      <c r="P222" s="117"/>
      <c r="Q222" s="16"/>
    </row>
    <row r="223" spans="2:17" s="19" customFormat="1" ht="16.149999999999999" customHeight="1">
      <c r="B223" s="39"/>
      <c r="C223" s="39"/>
      <c r="D223" s="39"/>
      <c r="E223" s="39"/>
      <c r="F223" s="39"/>
      <c r="G223" s="53"/>
      <c r="H223" s="89" t="s">
        <v>128</v>
      </c>
      <c r="I223" s="39">
        <v>-4</v>
      </c>
      <c r="J223" s="39">
        <v>-134</v>
      </c>
      <c r="K223" s="39">
        <v>-5</v>
      </c>
      <c r="L223" s="39">
        <v>-1</v>
      </c>
      <c r="M223" s="39">
        <v>-6</v>
      </c>
      <c r="N223" s="136"/>
      <c r="P223" s="117"/>
      <c r="Q223" s="18"/>
    </row>
    <row r="224" spans="2:17" s="18" customFormat="1" ht="5.0999999999999996" customHeight="1">
      <c r="B224" s="38"/>
      <c r="C224" s="38"/>
      <c r="D224" s="38"/>
      <c r="E224" s="38"/>
      <c r="F224" s="38"/>
      <c r="G224" s="58"/>
      <c r="H224" s="65"/>
      <c r="I224" s="38"/>
      <c r="J224" s="38"/>
      <c r="K224" s="38"/>
      <c r="L224" s="38"/>
      <c r="M224" s="38"/>
      <c r="N224" s="135"/>
      <c r="P224" s="117"/>
    </row>
    <row r="225" spans="2:17" s="18" customFormat="1" ht="5.0999999999999996" customHeight="1">
      <c r="B225" s="44"/>
      <c r="C225" s="44"/>
      <c r="D225" s="44"/>
      <c r="E225" s="44"/>
      <c r="F225" s="44"/>
      <c r="G225" s="81"/>
      <c r="H225" s="91"/>
      <c r="I225" s="38"/>
      <c r="J225" s="38"/>
      <c r="K225" s="38"/>
      <c r="L225" s="38"/>
      <c r="M225" s="38"/>
      <c r="N225" s="135"/>
      <c r="P225" s="117"/>
      <c r="Q225" s="19"/>
    </row>
    <row r="226" spans="2:17" s="20" customFormat="1" ht="30.6" customHeight="1">
      <c r="B226" s="40">
        <f>+I209+I211+I218</f>
        <v>273</v>
      </c>
      <c r="C226" s="40">
        <f t="shared" ref="C226:F226" si="49">+J209+J211+J218</f>
        <v>1449</v>
      </c>
      <c r="D226" s="40">
        <f t="shared" si="49"/>
        <v>134</v>
      </c>
      <c r="E226" s="40">
        <f t="shared" si="49"/>
        <v>50</v>
      </c>
      <c r="F226" s="40">
        <f t="shared" si="49"/>
        <v>26</v>
      </c>
      <c r="G226" s="82" t="s">
        <v>145</v>
      </c>
      <c r="H226" s="92" t="s">
        <v>115</v>
      </c>
      <c r="I226" s="48"/>
      <c r="J226" s="48"/>
      <c r="K226" s="48"/>
      <c r="L226" s="48"/>
      <c r="M226" s="48"/>
      <c r="N226" s="137"/>
      <c r="P226" s="117"/>
      <c r="Q226" s="19"/>
    </row>
    <row r="227" spans="2:17" s="15" customFormat="1" ht="9" customHeight="1">
      <c r="B227" s="45"/>
      <c r="C227" s="45"/>
      <c r="D227" s="45"/>
      <c r="E227" s="45"/>
      <c r="F227" s="45"/>
      <c r="G227" s="62"/>
      <c r="H227" s="62"/>
      <c r="I227" s="45"/>
      <c r="J227" s="45"/>
      <c r="K227" s="45"/>
      <c r="L227" s="45"/>
      <c r="M227" s="45"/>
      <c r="N227" s="133"/>
      <c r="P227" s="117"/>
      <c r="Q227" s="18"/>
    </row>
    <row r="228" spans="2:17" ht="15.95" customHeight="1">
      <c r="B228" s="30"/>
      <c r="C228" s="30"/>
      <c r="D228" s="30"/>
      <c r="E228" s="30"/>
      <c r="F228" s="30"/>
      <c r="G228" s="31"/>
      <c r="H228" s="30"/>
      <c r="I228" s="32"/>
      <c r="J228" s="32"/>
      <c r="K228" s="32"/>
      <c r="L228" s="32"/>
      <c r="M228" s="32"/>
      <c r="P228" s="117"/>
      <c r="Q228" s="18"/>
    </row>
    <row r="229" spans="2:17" ht="15.95" customHeight="1">
      <c r="P229" s="117"/>
      <c r="Q229" s="20"/>
    </row>
    <row r="230" spans="2:17" s="9" customFormat="1" ht="15.95" customHeight="1">
      <c r="B230" s="27" t="s">
        <v>116</v>
      </c>
      <c r="C230" s="27"/>
      <c r="D230" s="27"/>
      <c r="E230" s="27"/>
      <c r="F230" s="27"/>
      <c r="G230" s="8"/>
      <c r="H230" s="8"/>
      <c r="I230" s="8"/>
      <c r="J230" s="8"/>
      <c r="K230" s="8"/>
      <c r="L230" s="8"/>
      <c r="M230" s="8"/>
      <c r="N230" s="130"/>
      <c r="P230" s="15"/>
      <c r="Q230" s="15"/>
    </row>
    <row r="231" spans="2:17" ht="5.25" customHeight="1">
      <c r="B231" s="10"/>
      <c r="C231" s="10"/>
      <c r="D231" s="10"/>
      <c r="E231" s="10"/>
      <c r="F231" s="10"/>
    </row>
    <row r="232" spans="2:17" s="9" customFormat="1" ht="15.95" customHeight="1">
      <c r="B232" s="3" t="s">
        <v>107</v>
      </c>
      <c r="C232" s="3"/>
      <c r="D232" s="3"/>
      <c r="E232" s="3"/>
      <c r="F232" s="3"/>
      <c r="G232" s="3"/>
      <c r="H232" s="3"/>
      <c r="I232" s="11"/>
      <c r="J232" s="11"/>
      <c r="K232" s="11"/>
      <c r="L232" s="11"/>
      <c r="M232" s="11" t="s">
        <v>108</v>
      </c>
      <c r="N232" s="130"/>
      <c r="P232" s="5"/>
      <c r="Q232" s="5"/>
    </row>
    <row r="233" spans="2:17" s="12" customFormat="1" ht="3" customHeight="1">
      <c r="B233" s="25"/>
      <c r="C233" s="10"/>
      <c r="D233" s="10"/>
      <c r="E233" s="10"/>
      <c r="F233" s="10"/>
      <c r="G233" s="6"/>
      <c r="H233" s="6"/>
      <c r="I233" s="6"/>
      <c r="J233" s="6"/>
      <c r="K233" s="6"/>
      <c r="L233" s="6"/>
      <c r="M233" s="6"/>
      <c r="N233" s="131"/>
      <c r="P233" s="9"/>
      <c r="Q233" s="9"/>
    </row>
    <row r="234" spans="2:17" s="9" customFormat="1" ht="3.75" customHeight="1">
      <c r="B234" s="147" t="str">
        <f>+B10</f>
        <v>Galicia</v>
      </c>
      <c r="C234" s="147" t="str">
        <f t="shared" ref="C234:F234" si="50">+C10</f>
        <v>Madrid</v>
      </c>
      <c r="D234" s="147" t="str">
        <f t="shared" si="50"/>
        <v>Murcia</v>
      </c>
      <c r="E234" s="147" t="str">
        <f t="shared" si="50"/>
        <v>Navarra</v>
      </c>
      <c r="F234" s="147" t="str">
        <f t="shared" si="50"/>
        <v>La Rioja</v>
      </c>
      <c r="G234" s="147" t="s">
        <v>4</v>
      </c>
      <c r="H234" s="144" t="s">
        <v>147</v>
      </c>
      <c r="I234" s="147" t="str">
        <f>+I10</f>
        <v>Galicia</v>
      </c>
      <c r="J234" s="147" t="str">
        <f t="shared" ref="J234:M234" si="51">+J10</f>
        <v>Madrid</v>
      </c>
      <c r="K234" s="147" t="str">
        <f t="shared" si="51"/>
        <v>Murcia</v>
      </c>
      <c r="L234" s="147" t="str">
        <f t="shared" si="51"/>
        <v>Navarra</v>
      </c>
      <c r="M234" s="147" t="str">
        <f t="shared" si="51"/>
        <v>La Rioja</v>
      </c>
      <c r="N234" s="130"/>
      <c r="P234" s="5"/>
      <c r="Q234" s="5"/>
    </row>
    <row r="235" spans="2:17" s="9" customFormat="1" ht="44.1" customHeight="1">
      <c r="B235" s="148"/>
      <c r="C235" s="148"/>
      <c r="D235" s="148"/>
      <c r="E235" s="148"/>
      <c r="F235" s="148"/>
      <c r="G235" s="148"/>
      <c r="H235" s="145"/>
      <c r="I235" s="148"/>
      <c r="J235" s="148"/>
      <c r="K235" s="148"/>
      <c r="L235" s="148"/>
      <c r="M235" s="148"/>
      <c r="N235" s="130"/>
    </row>
    <row r="236" spans="2:17" s="13" customFormat="1" ht="3" customHeight="1">
      <c r="B236" s="148"/>
      <c r="C236" s="148"/>
      <c r="D236" s="148"/>
      <c r="E236" s="148"/>
      <c r="F236" s="148"/>
      <c r="G236" s="148"/>
      <c r="H236" s="145"/>
      <c r="I236" s="148"/>
      <c r="J236" s="148"/>
      <c r="K236" s="148"/>
      <c r="L236" s="148"/>
      <c r="M236" s="148"/>
      <c r="N236" s="132"/>
      <c r="P236" s="12"/>
      <c r="Q236" s="12"/>
    </row>
    <row r="237" spans="2:17" s="9" customFormat="1" ht="13.15" customHeight="1">
      <c r="B237" s="148"/>
      <c r="C237" s="148"/>
      <c r="D237" s="148"/>
      <c r="E237" s="148"/>
      <c r="F237" s="148"/>
      <c r="G237" s="148"/>
      <c r="H237" s="145"/>
      <c r="I237" s="148"/>
      <c r="J237" s="148"/>
      <c r="K237" s="148"/>
      <c r="L237" s="148"/>
      <c r="M237" s="148"/>
      <c r="N237" s="130"/>
    </row>
    <row r="238" spans="2:17" s="9" customFormat="1" ht="3" customHeight="1">
      <c r="B238" s="149"/>
      <c r="C238" s="149"/>
      <c r="D238" s="149"/>
      <c r="E238" s="149"/>
      <c r="F238" s="149"/>
      <c r="G238" s="149"/>
      <c r="H238" s="146"/>
      <c r="I238" s="149"/>
      <c r="J238" s="149"/>
      <c r="K238" s="149"/>
      <c r="L238" s="149"/>
      <c r="M238" s="149"/>
      <c r="N238" s="130"/>
    </row>
    <row r="239" spans="2:17" s="15" customFormat="1" ht="9" customHeight="1">
      <c r="B239" s="36"/>
      <c r="C239" s="36"/>
      <c r="D239" s="36"/>
      <c r="E239" s="36"/>
      <c r="F239" s="36"/>
      <c r="G239" s="14"/>
      <c r="H239" s="63"/>
      <c r="I239" s="36"/>
      <c r="J239" s="36"/>
      <c r="K239" s="36"/>
      <c r="L239" s="36"/>
      <c r="M239" s="36"/>
      <c r="N239" s="133"/>
      <c r="P239" s="13"/>
      <c r="Q239" s="13"/>
    </row>
    <row r="240" spans="2:17" s="15" customFormat="1" ht="5.0999999999999996" customHeight="1">
      <c r="B240" s="38"/>
      <c r="C240" s="38"/>
      <c r="D240" s="38"/>
      <c r="E240" s="38"/>
      <c r="F240" s="38"/>
      <c r="G240" s="83"/>
      <c r="H240" s="93"/>
      <c r="I240" s="39"/>
      <c r="J240" s="39"/>
      <c r="K240" s="39"/>
      <c r="L240" s="39"/>
      <c r="M240" s="39"/>
      <c r="N240" s="133"/>
      <c r="P240" s="9"/>
      <c r="Q240" s="9"/>
    </row>
    <row r="241" spans="2:17" s="20" customFormat="1" ht="28.5">
      <c r="B241" s="41"/>
      <c r="C241" s="41"/>
      <c r="D241" s="41"/>
      <c r="E241" s="41"/>
      <c r="F241" s="41"/>
      <c r="G241" s="84" t="s">
        <v>145</v>
      </c>
      <c r="H241" s="94" t="s">
        <v>115</v>
      </c>
      <c r="I241" s="42">
        <f>+B226</f>
        <v>273</v>
      </c>
      <c r="J241" s="42">
        <f t="shared" ref="J241:M241" si="52">+C226</f>
        <v>1449</v>
      </c>
      <c r="K241" s="42">
        <f t="shared" si="52"/>
        <v>134</v>
      </c>
      <c r="L241" s="42">
        <f t="shared" si="52"/>
        <v>50</v>
      </c>
      <c r="M241" s="42">
        <f t="shared" si="52"/>
        <v>26</v>
      </c>
      <c r="N241" s="137"/>
      <c r="P241" s="9"/>
      <c r="Q241" s="9"/>
    </row>
    <row r="242" spans="2:17" s="18" customFormat="1" ht="5.0999999999999996" customHeight="1">
      <c r="B242" s="38"/>
      <c r="C242" s="38"/>
      <c r="D242" s="38"/>
      <c r="E242" s="38"/>
      <c r="F242" s="38"/>
      <c r="G242" s="81"/>
      <c r="H242" s="91"/>
      <c r="I242" s="38"/>
      <c r="J242" s="38"/>
      <c r="K242" s="38"/>
      <c r="L242" s="38"/>
      <c r="M242" s="38"/>
      <c r="N242" s="135"/>
      <c r="P242" s="15"/>
      <c r="Q242" s="15"/>
    </row>
    <row r="243" spans="2:17" s="18" customFormat="1" ht="15">
      <c r="B243" s="37">
        <f>B244+B246</f>
        <v>272</v>
      </c>
      <c r="C243" s="37">
        <f t="shared" ref="C243:F243" si="53">C244+C246</f>
        <v>403</v>
      </c>
      <c r="D243" s="37">
        <f t="shared" si="53"/>
        <v>236</v>
      </c>
      <c r="E243" s="37">
        <f t="shared" si="53"/>
        <v>59</v>
      </c>
      <c r="F243" s="37">
        <f t="shared" si="53"/>
        <v>27</v>
      </c>
      <c r="G243" s="60" t="s">
        <v>167</v>
      </c>
      <c r="H243" s="60" t="s">
        <v>168</v>
      </c>
      <c r="I243" s="38"/>
      <c r="J243" s="38"/>
      <c r="K243" s="38"/>
      <c r="L243" s="38"/>
      <c r="M243" s="38"/>
      <c r="N243" s="135"/>
      <c r="P243" s="15"/>
      <c r="Q243" s="15"/>
    </row>
    <row r="244" spans="2:17" s="16" customFormat="1" ht="15">
      <c r="B244" s="41">
        <v>272</v>
      </c>
      <c r="C244" s="41">
        <v>430</v>
      </c>
      <c r="D244" s="41">
        <v>236</v>
      </c>
      <c r="E244" s="41">
        <v>57</v>
      </c>
      <c r="F244" s="41">
        <v>27</v>
      </c>
      <c r="G244" s="121" t="s">
        <v>140</v>
      </c>
      <c r="H244" s="121" t="s">
        <v>141</v>
      </c>
      <c r="I244" s="37"/>
      <c r="J244" s="37"/>
      <c r="K244" s="37"/>
      <c r="L244" s="37"/>
      <c r="M244" s="37"/>
      <c r="N244" s="134"/>
      <c r="Q244" s="20"/>
    </row>
    <row r="245" spans="2:17" s="16" customFormat="1" ht="15">
      <c r="B245" s="37">
        <v>-341</v>
      </c>
      <c r="C245" s="37">
        <v>-522</v>
      </c>
      <c r="D245" s="37">
        <v>-112</v>
      </c>
      <c r="E245" s="37">
        <v>-101</v>
      </c>
      <c r="F245" s="37">
        <v>-48</v>
      </c>
      <c r="G245" s="60" t="s">
        <v>118</v>
      </c>
      <c r="H245" s="60" t="s">
        <v>15</v>
      </c>
      <c r="I245" s="37"/>
      <c r="J245" s="37"/>
      <c r="K245" s="37"/>
      <c r="L245" s="37"/>
      <c r="M245" s="37"/>
      <c r="N245" s="134"/>
      <c r="Q245" s="18"/>
    </row>
    <row r="246" spans="2:17" s="16" customFormat="1" ht="15">
      <c r="B246" s="41">
        <v>0</v>
      </c>
      <c r="C246" s="41">
        <v>-27</v>
      </c>
      <c r="D246" s="41">
        <v>0</v>
      </c>
      <c r="E246" s="41">
        <v>2</v>
      </c>
      <c r="F246" s="41">
        <v>0</v>
      </c>
      <c r="G246" s="121" t="s">
        <v>144</v>
      </c>
      <c r="H246" s="122" t="s">
        <v>124</v>
      </c>
      <c r="I246" s="37"/>
      <c r="J246" s="37"/>
      <c r="K246" s="37"/>
      <c r="L246" s="37"/>
      <c r="M246" s="37"/>
      <c r="N246" s="134"/>
      <c r="Q246" s="18"/>
    </row>
    <row r="247" spans="2:17" s="16" customFormat="1" ht="15">
      <c r="B247" s="37">
        <v>18</v>
      </c>
      <c r="C247" s="37">
        <v>109</v>
      </c>
      <c r="D247" s="37">
        <v>6</v>
      </c>
      <c r="E247" s="37">
        <v>-1</v>
      </c>
      <c r="F247" s="37">
        <v>3</v>
      </c>
      <c r="G247" s="60" t="s">
        <v>142</v>
      </c>
      <c r="H247" s="95" t="s">
        <v>143</v>
      </c>
      <c r="I247" s="37"/>
      <c r="J247" s="37"/>
      <c r="K247" s="37"/>
      <c r="L247" s="37"/>
      <c r="M247" s="37"/>
      <c r="N247" s="134"/>
    </row>
    <row r="248" spans="2:17" s="18" customFormat="1" ht="5.0999999999999996" customHeight="1">
      <c r="B248" s="38"/>
      <c r="C248" s="38"/>
      <c r="D248" s="38"/>
      <c r="E248" s="38"/>
      <c r="F248" s="38"/>
      <c r="G248" s="28"/>
      <c r="H248" s="65"/>
      <c r="I248" s="38"/>
      <c r="J248" s="38"/>
      <c r="K248" s="38"/>
      <c r="L248" s="38"/>
      <c r="M248" s="38"/>
      <c r="N248" s="135"/>
      <c r="P248" s="16"/>
      <c r="Q248" s="16"/>
    </row>
    <row r="249" spans="2:17" s="20" customFormat="1" ht="16.149999999999999" customHeight="1">
      <c r="B249" s="40">
        <f>+I241-B244-B245-B246-B247</f>
        <v>324</v>
      </c>
      <c r="C249" s="40">
        <f t="shared" ref="C249:F249" si="54">+J241-C244-C245-C246-C247</f>
        <v>1459</v>
      </c>
      <c r="D249" s="40">
        <f t="shared" si="54"/>
        <v>4</v>
      </c>
      <c r="E249" s="40">
        <f t="shared" si="54"/>
        <v>93</v>
      </c>
      <c r="F249" s="40">
        <f t="shared" si="54"/>
        <v>44</v>
      </c>
      <c r="G249" s="85" t="s">
        <v>117</v>
      </c>
      <c r="H249" s="85" t="s">
        <v>146</v>
      </c>
      <c r="I249" s="40"/>
      <c r="J249" s="40"/>
      <c r="K249" s="40"/>
      <c r="L249" s="40"/>
      <c r="M249" s="40"/>
      <c r="N249" s="137"/>
      <c r="P249" s="16"/>
      <c r="Q249" s="16"/>
    </row>
    <row r="250" spans="2:17" s="15" customFormat="1" ht="9" customHeight="1">
      <c r="B250" s="43"/>
      <c r="C250" s="43"/>
      <c r="D250" s="43"/>
      <c r="E250" s="43"/>
      <c r="F250" s="43"/>
      <c r="G250" s="74"/>
      <c r="H250" s="74"/>
      <c r="I250" s="43"/>
      <c r="J250" s="43"/>
      <c r="K250" s="43"/>
      <c r="L250" s="43"/>
      <c r="M250" s="43"/>
      <c r="N250" s="133"/>
      <c r="P250" s="16"/>
      <c r="Q250" s="16"/>
    </row>
    <row r="251" spans="2:17" ht="12.75" customHeight="1"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P251" s="119"/>
      <c r="Q251" s="18"/>
    </row>
    <row r="252" spans="2:17" ht="12.75" customHeight="1">
      <c r="B252" s="4"/>
      <c r="C252" s="4"/>
      <c r="D252" s="4"/>
      <c r="E252" s="4"/>
      <c r="F252" s="4"/>
      <c r="P252" s="16"/>
      <c r="Q252" s="20"/>
    </row>
    <row r="253" spans="2:17">
      <c r="B253" s="4"/>
      <c r="C253" s="4"/>
      <c r="D253" s="4"/>
      <c r="E253" s="4"/>
      <c r="F253" s="4"/>
      <c r="P253" s="16"/>
      <c r="Q253" s="16"/>
    </row>
    <row r="254" spans="2:17">
      <c r="B254" s="4"/>
      <c r="C254" s="4"/>
      <c r="D254" s="4"/>
      <c r="E254" s="4"/>
      <c r="F254" s="4"/>
      <c r="P254" s="16"/>
      <c r="Q254" s="16"/>
    </row>
    <row r="255" spans="2:17">
      <c r="B255" s="4"/>
      <c r="C255" s="4"/>
      <c r="D255" s="4"/>
      <c r="E255" s="4"/>
      <c r="F255" s="4"/>
      <c r="P255" s="16"/>
      <c r="Q255" s="16"/>
    </row>
    <row r="256" spans="2:17">
      <c r="B256" s="4"/>
      <c r="C256" s="4"/>
      <c r="D256" s="4"/>
      <c r="E256" s="4"/>
      <c r="F256" s="4"/>
      <c r="P256" s="16"/>
      <c r="Q256" s="16"/>
    </row>
    <row r="257" spans="16:17">
      <c r="P257" s="119"/>
      <c r="Q257" s="18"/>
    </row>
    <row r="258" spans="16:17">
      <c r="P258" s="16"/>
      <c r="Q258" s="20"/>
    </row>
  </sheetData>
  <protectedRanges>
    <protectedRange sqref="B166:F166" name="Cuenta_renta_disponible_2"/>
    <protectedRange sqref="B103:F103 B110:F112 B117:F118 I103:M104 I106:M108 I116:M116" name="Cuenta_renta_secundaria_2"/>
    <protectedRange sqref="B47:F47 B49:F52" name="Cuenta_explotacion_2"/>
    <protectedRange sqref="B21:F21 B25:F25 I17:M18 I20:M20" name="Cuenta_produccion_2"/>
    <protectedRange sqref="B140:F141" name="Cuenta_renta_especie_2"/>
    <protectedRange sqref="I219:M219 I212:M213 I223:M223" name="Cuenta_patrimonio_neto_2"/>
  </protectedRanges>
  <mergeCells count="108">
    <mergeCell ref="H10:H14"/>
    <mergeCell ref="I10:I14"/>
    <mergeCell ref="J10:J14"/>
    <mergeCell ref="K10:K14"/>
    <mergeCell ref="L10:L14"/>
    <mergeCell ref="M10:M14"/>
    <mergeCell ref="B10:B14"/>
    <mergeCell ref="C10:C14"/>
    <mergeCell ref="D10:D14"/>
    <mergeCell ref="E10:E14"/>
    <mergeCell ref="F10:F14"/>
    <mergeCell ref="G10:G14"/>
    <mergeCell ref="H38:H42"/>
    <mergeCell ref="I38:I42"/>
    <mergeCell ref="J38:J42"/>
    <mergeCell ref="K38:K42"/>
    <mergeCell ref="L38:L42"/>
    <mergeCell ref="M38:M42"/>
    <mergeCell ref="B38:B42"/>
    <mergeCell ref="C38:C42"/>
    <mergeCell ref="D38:D42"/>
    <mergeCell ref="E38:E42"/>
    <mergeCell ref="F38:F42"/>
    <mergeCell ref="G38:G42"/>
    <mergeCell ref="H62:H66"/>
    <mergeCell ref="I62:I66"/>
    <mergeCell ref="J62:J66"/>
    <mergeCell ref="K62:K66"/>
    <mergeCell ref="L62:L66"/>
    <mergeCell ref="M62:M66"/>
    <mergeCell ref="B62:B66"/>
    <mergeCell ref="C62:C66"/>
    <mergeCell ref="D62:D66"/>
    <mergeCell ref="E62:E66"/>
    <mergeCell ref="F62:F66"/>
    <mergeCell ref="G62:G66"/>
    <mergeCell ref="H93:H97"/>
    <mergeCell ref="I93:I97"/>
    <mergeCell ref="J93:J97"/>
    <mergeCell ref="K93:K97"/>
    <mergeCell ref="L93:L97"/>
    <mergeCell ref="M93:M97"/>
    <mergeCell ref="B93:B97"/>
    <mergeCell ref="C93:C97"/>
    <mergeCell ref="D93:D97"/>
    <mergeCell ref="E93:E97"/>
    <mergeCell ref="F93:F97"/>
    <mergeCell ref="G93:G97"/>
    <mergeCell ref="H130:H134"/>
    <mergeCell ref="I130:I134"/>
    <mergeCell ref="J130:J134"/>
    <mergeCell ref="K130:K134"/>
    <mergeCell ref="L130:L134"/>
    <mergeCell ref="M130:M134"/>
    <mergeCell ref="B130:B134"/>
    <mergeCell ref="C130:C134"/>
    <mergeCell ref="D130:D134"/>
    <mergeCell ref="E130:E134"/>
    <mergeCell ref="F130:F134"/>
    <mergeCell ref="G130:G134"/>
    <mergeCell ref="H154:H158"/>
    <mergeCell ref="I154:I158"/>
    <mergeCell ref="J154:J158"/>
    <mergeCell ref="K154:K158"/>
    <mergeCell ref="L154:L158"/>
    <mergeCell ref="M154:M158"/>
    <mergeCell ref="B154:B158"/>
    <mergeCell ref="C154:C158"/>
    <mergeCell ref="D154:D158"/>
    <mergeCell ref="E154:E158"/>
    <mergeCell ref="F154:F158"/>
    <mergeCell ref="G154:G158"/>
    <mergeCell ref="H177:H181"/>
    <mergeCell ref="I177:I181"/>
    <mergeCell ref="J177:J181"/>
    <mergeCell ref="K177:K181"/>
    <mergeCell ref="L177:L181"/>
    <mergeCell ref="M177:M181"/>
    <mergeCell ref="B177:B181"/>
    <mergeCell ref="C177:C181"/>
    <mergeCell ref="D177:D181"/>
    <mergeCell ref="E177:E181"/>
    <mergeCell ref="F177:F181"/>
    <mergeCell ref="G177:G181"/>
    <mergeCell ref="H202:H206"/>
    <mergeCell ref="I202:I206"/>
    <mergeCell ref="J202:J206"/>
    <mergeCell ref="K202:K206"/>
    <mergeCell ref="L202:L206"/>
    <mergeCell ref="M202:M206"/>
    <mergeCell ref="B202:B206"/>
    <mergeCell ref="C202:C206"/>
    <mergeCell ref="D202:D206"/>
    <mergeCell ref="E202:E206"/>
    <mergeCell ref="F202:F206"/>
    <mergeCell ref="G202:G206"/>
    <mergeCell ref="H234:H238"/>
    <mergeCell ref="I234:I238"/>
    <mergeCell ref="J234:J238"/>
    <mergeCell ref="K234:K238"/>
    <mergeCell ref="L234:L238"/>
    <mergeCell ref="M234:M238"/>
    <mergeCell ref="B234:B238"/>
    <mergeCell ref="C234:C238"/>
    <mergeCell ref="D234:D238"/>
    <mergeCell ref="E234:E238"/>
    <mergeCell ref="F234:F238"/>
    <mergeCell ref="G234:G238"/>
  </mergeCells>
  <conditionalFormatting sqref="B46:F46">
    <cfRule type="cellIs" dxfId="3" priority="2" operator="notEqual">
      <formula>B47+B48</formula>
    </cfRule>
  </conditionalFormatting>
  <conditionalFormatting sqref="B109:F109">
    <cfRule type="cellIs" dxfId="2" priority="1" operator="notEqual">
      <formula>B110+B111+B112</formula>
    </cfRule>
  </conditionalFormatting>
  <hyperlinks>
    <hyperlink ref="M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9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O258"/>
  <sheetViews>
    <sheetView zoomScaleNormal="100" workbookViewId="0">
      <pane ySplit="4" topLeftCell="A5" activePane="bottomLeft" state="frozen"/>
      <selection activeCell="D273" sqref="D273"/>
      <selection pane="bottomLeft"/>
    </sheetView>
  </sheetViews>
  <sheetFormatPr baseColWidth="10" defaultColWidth="11.42578125" defaultRowHeight="12.75"/>
  <cols>
    <col min="1" max="1" width="2.7109375" style="5" customWidth="1"/>
    <col min="2" max="5" width="15.7109375" style="6" customWidth="1"/>
    <col min="6" max="6" width="12.7109375" style="4" customWidth="1"/>
    <col min="7" max="7" width="76.85546875" style="4" customWidth="1"/>
    <col min="8" max="11" width="15.7109375" style="4" customWidth="1"/>
    <col min="12" max="12" width="11.42578125" style="101"/>
    <col min="13" max="13" width="3" style="5" customWidth="1"/>
    <col min="14" max="16384" width="11.42578125" style="5"/>
  </cols>
  <sheetData>
    <row r="1" spans="1:15" s="2" customFormat="1" ht="11.25" customHeight="1">
      <c r="B1" s="101"/>
      <c r="C1" s="101"/>
      <c r="D1" s="101"/>
      <c r="E1" s="101"/>
      <c r="F1" s="101"/>
      <c r="G1" s="101"/>
      <c r="I1" s="101"/>
      <c r="J1" s="101"/>
      <c r="K1" s="1"/>
      <c r="L1" s="128"/>
    </row>
    <row r="2" spans="1:15" s="115" customFormat="1" ht="18">
      <c r="A2" s="113"/>
      <c r="B2" s="100" t="s">
        <v>195</v>
      </c>
      <c r="C2" s="100"/>
      <c r="D2" s="100"/>
      <c r="E2" s="100"/>
      <c r="F2" s="113"/>
      <c r="G2" s="113"/>
      <c r="I2" s="113"/>
      <c r="J2" s="113"/>
      <c r="K2" s="114"/>
      <c r="L2" s="129"/>
    </row>
    <row r="3" spans="1:15" s="115" customFormat="1" ht="18.75">
      <c r="A3" s="113"/>
      <c r="B3" s="125" t="s">
        <v>211</v>
      </c>
      <c r="C3" s="125"/>
      <c r="D3" s="125"/>
      <c r="E3" s="125"/>
      <c r="F3" s="113"/>
      <c r="G3" s="113"/>
      <c r="I3" s="113"/>
      <c r="J3" s="113"/>
      <c r="K3" s="114"/>
      <c r="L3" s="129"/>
    </row>
    <row r="4" spans="1:15">
      <c r="A4" s="101"/>
      <c r="B4" s="102" t="s">
        <v>0</v>
      </c>
      <c r="C4" s="102"/>
      <c r="D4" s="102"/>
      <c r="E4" s="102"/>
      <c r="F4" s="101"/>
      <c r="G4" s="101"/>
      <c r="I4" s="101"/>
      <c r="J4" s="101"/>
      <c r="K4" s="126" t="s">
        <v>158</v>
      </c>
    </row>
    <row r="5" spans="1:15" ht="12.75" customHeight="1">
      <c r="N5" s="115"/>
      <c r="O5" s="115"/>
    </row>
    <row r="6" spans="1:15" s="9" customFormat="1" ht="15.95" customHeight="1">
      <c r="B6" s="7" t="s">
        <v>1</v>
      </c>
      <c r="C6" s="7"/>
      <c r="D6" s="7"/>
      <c r="E6" s="7"/>
      <c r="F6" s="8"/>
      <c r="G6" s="8"/>
      <c r="I6" s="8"/>
      <c r="J6" s="8"/>
      <c r="K6" s="8"/>
      <c r="L6" s="130"/>
      <c r="N6" s="115"/>
      <c r="O6" s="115"/>
    </row>
    <row r="7" spans="1:15" ht="5.25" customHeight="1">
      <c r="B7" s="10"/>
      <c r="C7" s="10"/>
      <c r="D7" s="10"/>
      <c r="E7" s="10"/>
    </row>
    <row r="8" spans="1:15" s="9" customFormat="1" ht="15.95" customHeight="1">
      <c r="B8" s="3" t="s">
        <v>2</v>
      </c>
      <c r="C8" s="3"/>
      <c r="D8" s="3"/>
      <c r="E8" s="3"/>
      <c r="F8" s="3"/>
      <c r="G8" s="3"/>
      <c r="I8" s="3"/>
      <c r="J8" s="3"/>
      <c r="K8" s="11" t="s">
        <v>3</v>
      </c>
      <c r="L8" s="130"/>
      <c r="N8" s="5"/>
      <c r="O8" s="5"/>
    </row>
    <row r="9" spans="1:15" s="12" customFormat="1" ht="3" customHeight="1">
      <c r="B9" s="10"/>
      <c r="C9" s="10"/>
      <c r="D9" s="10"/>
      <c r="E9" s="10"/>
      <c r="F9" s="6"/>
      <c r="G9" s="6"/>
      <c r="I9" s="6"/>
      <c r="J9" s="6"/>
      <c r="K9" s="6"/>
      <c r="L9" s="131"/>
      <c r="N9" s="9"/>
      <c r="O9" s="9"/>
    </row>
    <row r="10" spans="1:15" s="9" customFormat="1" ht="3.75" customHeight="1">
      <c r="B10" s="150" t="s">
        <v>190</v>
      </c>
      <c r="C10" s="150" t="s">
        <v>191</v>
      </c>
      <c r="D10" s="150" t="s">
        <v>193</v>
      </c>
      <c r="E10" s="150" t="s">
        <v>194</v>
      </c>
      <c r="F10" s="147" t="s">
        <v>4</v>
      </c>
      <c r="G10" s="144" t="s">
        <v>147</v>
      </c>
      <c r="H10" s="147" t="str">
        <f>+B10</f>
        <v>Valencia</v>
      </c>
      <c r="I10" s="147" t="str">
        <f>+C10</f>
        <v>País Vasco</v>
      </c>
      <c r="J10" s="147" t="str">
        <f>+D10</f>
        <v>Ceuta</v>
      </c>
      <c r="K10" s="147" t="str">
        <f>+E10</f>
        <v>Melilla</v>
      </c>
      <c r="L10" s="130"/>
      <c r="N10" s="5"/>
      <c r="O10" s="5"/>
    </row>
    <row r="11" spans="1:15" s="9" customFormat="1" ht="44.1" customHeight="1">
      <c r="B11" s="151"/>
      <c r="C11" s="151"/>
      <c r="D11" s="151"/>
      <c r="E11" s="151"/>
      <c r="F11" s="148"/>
      <c r="G11" s="145"/>
      <c r="H11" s="148"/>
      <c r="I11" s="148"/>
      <c r="J11" s="148"/>
      <c r="K11" s="148"/>
      <c r="L11" s="130"/>
    </row>
    <row r="12" spans="1:15" s="13" customFormat="1" ht="3" customHeight="1">
      <c r="B12" s="151"/>
      <c r="C12" s="151"/>
      <c r="D12" s="151"/>
      <c r="E12" s="151"/>
      <c r="F12" s="148"/>
      <c r="G12" s="145"/>
      <c r="H12" s="148"/>
      <c r="I12" s="148"/>
      <c r="J12" s="148"/>
      <c r="K12" s="148"/>
      <c r="L12" s="132"/>
      <c r="N12" s="12"/>
      <c r="O12" s="12"/>
    </row>
    <row r="13" spans="1:15" s="9" customFormat="1" ht="12.75" customHeight="1">
      <c r="B13" s="151"/>
      <c r="C13" s="151"/>
      <c r="D13" s="151"/>
      <c r="E13" s="151"/>
      <c r="F13" s="148"/>
      <c r="G13" s="145"/>
      <c r="H13" s="148"/>
      <c r="I13" s="148"/>
      <c r="J13" s="148"/>
      <c r="K13" s="148"/>
      <c r="L13" s="130"/>
    </row>
    <row r="14" spans="1:15" s="9" customFormat="1" ht="3" customHeight="1">
      <c r="B14" s="152"/>
      <c r="C14" s="152"/>
      <c r="D14" s="152"/>
      <c r="E14" s="152"/>
      <c r="F14" s="149"/>
      <c r="G14" s="146"/>
      <c r="H14" s="149"/>
      <c r="I14" s="149"/>
      <c r="J14" s="149"/>
      <c r="K14" s="149"/>
      <c r="L14" s="130"/>
    </row>
    <row r="15" spans="1:15" s="15" customFormat="1" ht="9" customHeight="1">
      <c r="B15" s="36"/>
      <c r="C15" s="36"/>
      <c r="D15" s="36"/>
      <c r="E15" s="36"/>
      <c r="F15" s="63"/>
      <c r="G15" s="63"/>
      <c r="H15" s="36"/>
      <c r="I15" s="36"/>
      <c r="J15" s="36"/>
      <c r="K15" s="36"/>
      <c r="L15" s="133"/>
      <c r="N15" s="13"/>
      <c r="O15" s="13"/>
    </row>
    <row r="16" spans="1:15" s="16" customFormat="1" ht="16.149999999999999" customHeight="1">
      <c r="B16" s="37"/>
      <c r="C16" s="37"/>
      <c r="D16" s="37"/>
      <c r="E16" s="37"/>
      <c r="F16" s="51" t="s">
        <v>5</v>
      </c>
      <c r="G16" s="51" t="s">
        <v>6</v>
      </c>
      <c r="H16" s="37">
        <f>+B46+B51+B52+B21+B25</f>
        <v>4198</v>
      </c>
      <c r="I16" s="37">
        <f>+C46+C51+C52+C21+C25</f>
        <v>4130</v>
      </c>
      <c r="J16" s="37">
        <f>+D46+D51+D52+D21+D25</f>
        <v>203</v>
      </c>
      <c r="K16" s="37">
        <f>+E46+E51+E52+E21+E25</f>
        <v>198</v>
      </c>
      <c r="L16" s="134"/>
      <c r="N16" s="9"/>
      <c r="O16" s="9"/>
    </row>
    <row r="17" spans="2:15" s="18" customFormat="1" ht="16.149999999999999" customHeight="1">
      <c r="B17" s="38"/>
      <c r="C17" s="38"/>
      <c r="D17" s="38"/>
      <c r="E17" s="38"/>
      <c r="F17" s="52" t="s">
        <v>7</v>
      </c>
      <c r="G17" s="69" t="s">
        <v>8</v>
      </c>
      <c r="H17" s="38">
        <v>484</v>
      </c>
      <c r="I17" s="38">
        <v>565</v>
      </c>
      <c r="J17" s="38">
        <v>14</v>
      </c>
      <c r="K17" s="38">
        <v>13</v>
      </c>
      <c r="L17" s="135"/>
      <c r="N17" s="9"/>
      <c r="O17" s="9"/>
    </row>
    <row r="18" spans="2:15" s="18" customFormat="1" ht="16.149999999999999" customHeight="1">
      <c r="B18" s="38"/>
      <c r="C18" s="38"/>
      <c r="D18" s="38"/>
      <c r="E18" s="38"/>
      <c r="F18" s="52" t="s">
        <v>9</v>
      </c>
      <c r="G18" s="69" t="s">
        <v>10</v>
      </c>
      <c r="H18" s="38">
        <v>16</v>
      </c>
      <c r="I18" s="38">
        <v>16</v>
      </c>
      <c r="J18" s="38">
        <v>0</v>
      </c>
      <c r="K18" s="38">
        <v>0</v>
      </c>
      <c r="L18" s="135"/>
      <c r="N18" s="15"/>
      <c r="O18" s="15"/>
    </row>
    <row r="19" spans="2:15" s="18" customFormat="1" ht="16.149999999999999" customHeight="1">
      <c r="B19" s="38"/>
      <c r="C19" s="38"/>
      <c r="D19" s="38"/>
      <c r="E19" s="38"/>
      <c r="F19" s="52" t="s">
        <v>11</v>
      </c>
      <c r="G19" s="69" t="s">
        <v>131</v>
      </c>
      <c r="H19" s="38">
        <f>+H16-H17-H18</f>
        <v>3698</v>
      </c>
      <c r="I19" s="38">
        <f t="shared" ref="I19:K19" si="0">+I16-I17-I18</f>
        <v>3549</v>
      </c>
      <c r="J19" s="38">
        <f t="shared" si="0"/>
        <v>189</v>
      </c>
      <c r="K19" s="38">
        <f t="shared" si="0"/>
        <v>185</v>
      </c>
      <c r="L19" s="135"/>
      <c r="N19" s="117"/>
      <c r="O19" s="16"/>
    </row>
    <row r="20" spans="2:15" s="19" customFormat="1" ht="16.149999999999999" customHeight="1">
      <c r="B20" s="39"/>
      <c r="C20" s="39"/>
      <c r="D20" s="39"/>
      <c r="E20" s="39"/>
      <c r="F20" s="53"/>
      <c r="G20" s="86" t="s">
        <v>132</v>
      </c>
      <c r="H20" s="46">
        <v>69</v>
      </c>
      <c r="I20" s="46">
        <v>166</v>
      </c>
      <c r="J20" s="46">
        <v>4</v>
      </c>
      <c r="K20" s="46">
        <v>1</v>
      </c>
      <c r="L20" s="136"/>
      <c r="N20" s="117"/>
      <c r="O20" s="18"/>
    </row>
    <row r="21" spans="2:15" s="16" customFormat="1" ht="16.149999999999999" customHeight="1">
      <c r="B21" s="37">
        <v>1678</v>
      </c>
      <c r="C21" s="37">
        <v>1821</v>
      </c>
      <c r="D21" s="37">
        <v>75</v>
      </c>
      <c r="E21" s="37">
        <v>102</v>
      </c>
      <c r="F21" s="51" t="s">
        <v>12</v>
      </c>
      <c r="G21" s="51" t="s">
        <v>13</v>
      </c>
      <c r="H21" s="37"/>
      <c r="I21" s="37"/>
      <c r="J21" s="37"/>
      <c r="K21" s="37"/>
      <c r="L21" s="134"/>
      <c r="N21" s="117"/>
      <c r="O21" s="18"/>
    </row>
    <row r="22" spans="2:15" s="18" customFormat="1" ht="5.0999999999999996" customHeight="1">
      <c r="B22" s="38"/>
      <c r="C22" s="38"/>
      <c r="D22" s="38"/>
      <c r="E22" s="38"/>
      <c r="F22" s="17"/>
      <c r="G22" s="17"/>
      <c r="H22" s="38"/>
      <c r="I22" s="38"/>
      <c r="J22" s="38"/>
      <c r="K22" s="38"/>
      <c r="L22" s="135"/>
      <c r="N22" s="117"/>
    </row>
    <row r="23" spans="2:15" s="20" customFormat="1" ht="16.149999999999999" customHeight="1">
      <c r="B23" s="40">
        <f>+H16-B21</f>
        <v>2520</v>
      </c>
      <c r="C23" s="40">
        <f>+I16-C21</f>
        <v>2309</v>
      </c>
      <c r="D23" s="40">
        <f>+J16-D21</f>
        <v>128</v>
      </c>
      <c r="E23" s="40">
        <f>+K16-E21</f>
        <v>96</v>
      </c>
      <c r="F23" s="54" t="s">
        <v>133</v>
      </c>
      <c r="G23" s="54" t="s">
        <v>14</v>
      </c>
      <c r="H23" s="40"/>
      <c r="I23" s="40"/>
      <c r="J23" s="40"/>
      <c r="K23" s="40"/>
      <c r="L23" s="137"/>
      <c r="N23" s="117"/>
      <c r="O23" s="19"/>
    </row>
    <row r="24" spans="2:15" s="20" customFormat="1" ht="5.0999999999999996" customHeight="1">
      <c r="B24" s="41"/>
      <c r="C24" s="41"/>
      <c r="D24" s="41"/>
      <c r="E24" s="41"/>
      <c r="F24" s="55"/>
      <c r="G24" s="55"/>
      <c r="H24" s="41"/>
      <c r="I24" s="41"/>
      <c r="J24" s="41"/>
      <c r="K24" s="41"/>
      <c r="L24" s="137"/>
      <c r="N24" s="117"/>
      <c r="O24" s="16"/>
    </row>
    <row r="25" spans="2:15" s="16" customFormat="1" ht="16.149999999999999" customHeight="1">
      <c r="B25" s="37">
        <v>536</v>
      </c>
      <c r="C25" s="37">
        <v>651</v>
      </c>
      <c r="D25" s="37">
        <v>10</v>
      </c>
      <c r="E25" s="37">
        <v>10</v>
      </c>
      <c r="F25" s="51" t="s">
        <v>118</v>
      </c>
      <c r="G25" s="51" t="s">
        <v>15</v>
      </c>
      <c r="H25" s="37"/>
      <c r="I25" s="37"/>
      <c r="J25" s="37"/>
      <c r="K25" s="37"/>
      <c r="L25" s="134"/>
      <c r="N25" s="117"/>
      <c r="O25" s="18"/>
    </row>
    <row r="26" spans="2:15" s="20" customFormat="1" ht="5.0999999999999996" customHeight="1">
      <c r="B26" s="41"/>
      <c r="C26" s="41"/>
      <c r="D26" s="41"/>
      <c r="E26" s="41"/>
      <c r="F26" s="55"/>
      <c r="G26" s="55"/>
      <c r="H26" s="41"/>
      <c r="I26" s="41"/>
      <c r="J26" s="41"/>
      <c r="K26" s="41"/>
      <c r="L26" s="137"/>
      <c r="N26" s="117"/>
    </row>
    <row r="27" spans="2:15" s="20" customFormat="1" ht="16.149999999999999" customHeight="1">
      <c r="B27" s="40">
        <f>+B23-B25</f>
        <v>1984</v>
      </c>
      <c r="C27" s="40">
        <f>+C23-C25</f>
        <v>1658</v>
      </c>
      <c r="D27" s="40">
        <f>+D23-D25</f>
        <v>118</v>
      </c>
      <c r="E27" s="40">
        <f>+E23-E25</f>
        <v>86</v>
      </c>
      <c r="F27" s="54" t="s">
        <v>16</v>
      </c>
      <c r="G27" s="54" t="s">
        <v>17</v>
      </c>
      <c r="H27" s="40"/>
      <c r="I27" s="40"/>
      <c r="J27" s="40"/>
      <c r="K27" s="40"/>
      <c r="L27" s="137"/>
      <c r="N27" s="117"/>
    </row>
    <row r="28" spans="2:15" s="15" customFormat="1" ht="9" customHeight="1">
      <c r="B28" s="45"/>
      <c r="C28" s="45"/>
      <c r="D28" s="45"/>
      <c r="E28" s="45"/>
      <c r="F28" s="62"/>
      <c r="G28" s="62"/>
      <c r="H28" s="45"/>
      <c r="I28" s="45"/>
      <c r="J28" s="45"/>
      <c r="K28" s="45"/>
      <c r="L28" s="133"/>
      <c r="N28" s="117"/>
      <c r="O28" s="16"/>
    </row>
    <row r="29" spans="2:15" ht="15.95" customHeight="1">
      <c r="B29" s="30"/>
      <c r="C29" s="30"/>
      <c r="D29" s="30"/>
      <c r="E29" s="30"/>
      <c r="F29" s="31"/>
      <c r="G29" s="30"/>
      <c r="H29" s="32"/>
      <c r="I29" s="30"/>
      <c r="J29" s="30"/>
      <c r="K29" s="30"/>
      <c r="N29" s="117"/>
      <c r="O29" s="20"/>
    </row>
    <row r="30" spans="2:15" ht="15.95" customHeight="1">
      <c r="N30" s="117"/>
      <c r="O30" s="20"/>
    </row>
    <row r="31" spans="2:15" s="9" customFormat="1" ht="15.95" customHeight="1">
      <c r="B31" s="7" t="s">
        <v>18</v>
      </c>
      <c r="C31" s="7"/>
      <c r="D31" s="7"/>
      <c r="E31" s="7"/>
      <c r="F31" s="21"/>
      <c r="G31" s="21"/>
      <c r="H31" s="21"/>
      <c r="I31" s="21"/>
      <c r="J31" s="21"/>
      <c r="K31" s="21"/>
      <c r="L31" s="130"/>
      <c r="N31" s="15"/>
      <c r="O31" s="15"/>
    </row>
    <row r="32" spans="2:15" s="9" customFormat="1" ht="15.95" customHeight="1">
      <c r="B32" s="22" t="s">
        <v>19</v>
      </c>
      <c r="C32" s="22"/>
      <c r="D32" s="22"/>
      <c r="E32" s="22"/>
      <c r="F32" s="23"/>
      <c r="G32" s="23"/>
      <c r="H32" s="23"/>
      <c r="I32" s="23"/>
      <c r="J32" s="23"/>
      <c r="K32" s="23"/>
      <c r="L32" s="130"/>
      <c r="N32" s="5"/>
      <c r="O32" s="5"/>
    </row>
    <row r="33" spans="2:15" ht="15.95" customHeight="1"/>
    <row r="34" spans="2:15" s="9" customFormat="1" ht="15.95" customHeight="1">
      <c r="B34" s="24" t="s">
        <v>20</v>
      </c>
      <c r="C34" s="24"/>
      <c r="D34" s="24"/>
      <c r="E34" s="24"/>
      <c r="F34" s="8"/>
      <c r="G34" s="8"/>
      <c r="H34" s="8"/>
      <c r="I34" s="8"/>
      <c r="J34" s="8"/>
      <c r="K34" s="8"/>
      <c r="L34" s="130"/>
    </row>
    <row r="35" spans="2:15" ht="5.25" customHeight="1">
      <c r="B35" s="10"/>
      <c r="C35" s="10"/>
      <c r="D35" s="10"/>
      <c r="E35" s="10"/>
      <c r="N35" s="9"/>
      <c r="O35" s="9"/>
    </row>
    <row r="36" spans="2:15" s="9" customFormat="1" ht="15.95" customHeight="1">
      <c r="B36" s="3" t="s">
        <v>2</v>
      </c>
      <c r="C36" s="3"/>
      <c r="D36" s="3"/>
      <c r="E36" s="3"/>
      <c r="F36" s="3"/>
      <c r="G36" s="3"/>
      <c r="I36" s="3"/>
      <c r="J36" s="3"/>
      <c r="K36" s="11" t="s">
        <v>3</v>
      </c>
      <c r="L36" s="130"/>
      <c r="N36" s="5"/>
      <c r="O36" s="5"/>
    </row>
    <row r="37" spans="2:15" s="12" customFormat="1" ht="3" customHeight="1">
      <c r="B37" s="25"/>
      <c r="C37" s="10"/>
      <c r="D37" s="10"/>
      <c r="E37" s="10"/>
      <c r="F37" s="6"/>
      <c r="G37" s="6"/>
      <c r="H37" s="6"/>
      <c r="I37" s="6"/>
      <c r="J37" s="6"/>
      <c r="K37" s="6"/>
      <c r="L37" s="131"/>
      <c r="N37" s="9"/>
      <c r="O37" s="9"/>
    </row>
    <row r="38" spans="2:15" s="9" customFormat="1" ht="3.75" customHeight="1">
      <c r="B38" s="147" t="str">
        <f>+B10</f>
        <v>Valencia</v>
      </c>
      <c r="C38" s="147" t="str">
        <f t="shared" ref="C38:E38" si="1">+C10</f>
        <v>País Vasco</v>
      </c>
      <c r="D38" s="147" t="str">
        <f t="shared" si="1"/>
        <v>Ceuta</v>
      </c>
      <c r="E38" s="147" t="str">
        <f t="shared" si="1"/>
        <v>Melilla</v>
      </c>
      <c r="F38" s="147" t="s">
        <v>4</v>
      </c>
      <c r="G38" s="144" t="s">
        <v>147</v>
      </c>
      <c r="H38" s="147" t="str">
        <f>+H10</f>
        <v>Valencia</v>
      </c>
      <c r="I38" s="147" t="str">
        <f t="shared" ref="I38:K38" si="2">+I10</f>
        <v>País Vasco</v>
      </c>
      <c r="J38" s="147" t="str">
        <f t="shared" si="2"/>
        <v>Ceuta</v>
      </c>
      <c r="K38" s="147" t="str">
        <f t="shared" si="2"/>
        <v>Melilla</v>
      </c>
      <c r="L38" s="130"/>
      <c r="N38" s="5"/>
      <c r="O38" s="5"/>
    </row>
    <row r="39" spans="2:15" s="9" customFormat="1" ht="44.1" customHeight="1">
      <c r="B39" s="148"/>
      <c r="C39" s="148"/>
      <c r="D39" s="148"/>
      <c r="E39" s="148"/>
      <c r="F39" s="148"/>
      <c r="G39" s="145"/>
      <c r="H39" s="148"/>
      <c r="I39" s="148"/>
      <c r="J39" s="148"/>
      <c r="K39" s="148"/>
      <c r="L39" s="130"/>
    </row>
    <row r="40" spans="2:15" s="13" customFormat="1" ht="3" customHeight="1">
      <c r="B40" s="148"/>
      <c r="C40" s="148"/>
      <c r="D40" s="148"/>
      <c r="E40" s="148"/>
      <c r="F40" s="148"/>
      <c r="G40" s="145"/>
      <c r="H40" s="148"/>
      <c r="I40" s="148"/>
      <c r="J40" s="148"/>
      <c r="K40" s="148"/>
      <c r="L40" s="132"/>
      <c r="N40" s="12"/>
      <c r="O40" s="12"/>
    </row>
    <row r="41" spans="2:15" s="9" customFormat="1" ht="13.15" customHeight="1">
      <c r="B41" s="148"/>
      <c r="C41" s="148"/>
      <c r="D41" s="148"/>
      <c r="E41" s="148"/>
      <c r="F41" s="148"/>
      <c r="G41" s="145"/>
      <c r="H41" s="148"/>
      <c r="I41" s="148"/>
      <c r="J41" s="148"/>
      <c r="K41" s="148"/>
      <c r="L41" s="130"/>
    </row>
    <row r="42" spans="2:15" s="9" customFormat="1" ht="3" customHeight="1">
      <c r="B42" s="149"/>
      <c r="C42" s="149"/>
      <c r="D42" s="149"/>
      <c r="E42" s="149"/>
      <c r="F42" s="149"/>
      <c r="G42" s="146"/>
      <c r="H42" s="149"/>
      <c r="I42" s="149"/>
      <c r="J42" s="149"/>
      <c r="K42" s="149"/>
      <c r="L42" s="130"/>
    </row>
    <row r="43" spans="2:15" s="15" customFormat="1" ht="9" customHeight="1">
      <c r="B43" s="36"/>
      <c r="C43" s="36"/>
      <c r="D43" s="36"/>
      <c r="E43" s="36"/>
      <c r="F43" s="63"/>
      <c r="G43" s="63"/>
      <c r="H43" s="36"/>
      <c r="I43" s="36"/>
      <c r="J43" s="36"/>
      <c r="K43" s="36"/>
      <c r="L43" s="133"/>
      <c r="N43" s="13"/>
      <c r="O43" s="13"/>
    </row>
    <row r="44" spans="2:15" s="20" customFormat="1" ht="16.149999999999999" customHeight="1">
      <c r="B44" s="42"/>
      <c r="C44" s="42"/>
      <c r="D44" s="42"/>
      <c r="E44" s="42"/>
      <c r="F44" s="71" t="s">
        <v>16</v>
      </c>
      <c r="G44" s="56" t="s">
        <v>17</v>
      </c>
      <c r="H44" s="42">
        <f>+B27</f>
        <v>1984</v>
      </c>
      <c r="I44" s="42">
        <f>+C27</f>
        <v>1658</v>
      </c>
      <c r="J44" s="42">
        <f>+D27</f>
        <v>118</v>
      </c>
      <c r="K44" s="42">
        <f>+E27</f>
        <v>86</v>
      </c>
      <c r="L44" s="137"/>
      <c r="N44" s="9"/>
      <c r="O44" s="9"/>
    </row>
    <row r="45" spans="2:15" s="18" customFormat="1" ht="5.0999999999999996" customHeight="1">
      <c r="B45" s="38"/>
      <c r="C45" s="38"/>
      <c r="D45" s="38"/>
      <c r="E45" s="38"/>
      <c r="F45" s="72"/>
      <c r="G45" s="57"/>
      <c r="H45" s="38"/>
      <c r="I45" s="38"/>
      <c r="J45" s="38"/>
      <c r="K45" s="38"/>
      <c r="L45" s="135"/>
      <c r="N45" s="9"/>
      <c r="O45" s="9"/>
    </row>
    <row r="46" spans="2:15" s="16" customFormat="1" ht="16.149999999999999" customHeight="1">
      <c r="B46" s="37">
        <v>1983</v>
      </c>
      <c r="C46" s="37">
        <v>1656</v>
      </c>
      <c r="D46" s="37">
        <v>118</v>
      </c>
      <c r="E46" s="37">
        <v>86</v>
      </c>
      <c r="F46" s="67" t="s">
        <v>21</v>
      </c>
      <c r="G46" s="51" t="s">
        <v>22</v>
      </c>
      <c r="H46" s="37"/>
      <c r="I46" s="37"/>
      <c r="J46" s="37"/>
      <c r="K46" s="37"/>
      <c r="L46" s="134"/>
      <c r="N46" s="15"/>
      <c r="O46" s="15"/>
    </row>
    <row r="47" spans="2:15" s="18" customFormat="1" ht="16.149999999999999" customHeight="1">
      <c r="B47" s="38">
        <v>1554</v>
      </c>
      <c r="C47" s="38">
        <v>1290</v>
      </c>
      <c r="D47" s="38">
        <v>95</v>
      </c>
      <c r="E47" s="38">
        <v>67</v>
      </c>
      <c r="F47" s="68" t="s">
        <v>23</v>
      </c>
      <c r="G47" s="69" t="s">
        <v>24</v>
      </c>
      <c r="H47" s="38"/>
      <c r="I47" s="38"/>
      <c r="J47" s="38"/>
      <c r="K47" s="38"/>
      <c r="L47" s="135"/>
      <c r="N47" s="117"/>
      <c r="O47" s="20"/>
    </row>
    <row r="48" spans="2:15" s="18" customFormat="1" ht="16.149999999999999" customHeight="1">
      <c r="B48" s="38">
        <f>SUM(B49:B50)</f>
        <v>429</v>
      </c>
      <c r="C48" s="38">
        <f t="shared" ref="C48:E48" si="3">SUM(C49:C50)</f>
        <v>366</v>
      </c>
      <c r="D48" s="38">
        <f t="shared" si="3"/>
        <v>23</v>
      </c>
      <c r="E48" s="38">
        <f t="shared" si="3"/>
        <v>19</v>
      </c>
      <c r="F48" s="68" t="s">
        <v>25</v>
      </c>
      <c r="G48" s="69" t="s">
        <v>148</v>
      </c>
      <c r="H48" s="38"/>
      <c r="I48" s="38"/>
      <c r="J48" s="38"/>
      <c r="K48" s="38"/>
      <c r="L48" s="135"/>
      <c r="N48" s="118"/>
    </row>
    <row r="49" spans="2:15" s="18" customFormat="1" ht="16.149999999999999" customHeight="1">
      <c r="B49" s="96">
        <v>416</v>
      </c>
      <c r="C49" s="96">
        <v>345</v>
      </c>
      <c r="D49" s="96">
        <v>22</v>
      </c>
      <c r="E49" s="96">
        <v>18</v>
      </c>
      <c r="F49" s="97" t="s">
        <v>26</v>
      </c>
      <c r="G49" s="98" t="s">
        <v>27</v>
      </c>
      <c r="H49" s="47"/>
      <c r="I49" s="47"/>
      <c r="J49" s="47"/>
      <c r="K49" s="47"/>
      <c r="L49" s="135"/>
      <c r="N49" s="117"/>
      <c r="O49" s="16"/>
    </row>
    <row r="50" spans="2:15" s="18" customFormat="1" ht="16.149999999999999" customHeight="1">
      <c r="B50" s="96">
        <v>13</v>
      </c>
      <c r="C50" s="96">
        <v>21</v>
      </c>
      <c r="D50" s="96">
        <v>1</v>
      </c>
      <c r="E50" s="96">
        <v>1</v>
      </c>
      <c r="F50" s="99" t="s">
        <v>28</v>
      </c>
      <c r="G50" s="98" t="s">
        <v>29</v>
      </c>
      <c r="H50" s="47"/>
      <c r="I50" s="47"/>
      <c r="J50" s="47"/>
      <c r="K50" s="47"/>
      <c r="L50" s="135"/>
      <c r="N50" s="117"/>
    </row>
    <row r="51" spans="2:15" s="16" customFormat="1" ht="16.149999999999999" customHeight="1">
      <c r="B51" s="37">
        <v>1</v>
      </c>
      <c r="C51" s="37">
        <v>2</v>
      </c>
      <c r="D51" s="37">
        <v>0</v>
      </c>
      <c r="E51" s="37">
        <v>0</v>
      </c>
      <c r="F51" s="67" t="s">
        <v>30</v>
      </c>
      <c r="G51" s="51" t="s">
        <v>31</v>
      </c>
      <c r="H51" s="37"/>
      <c r="I51" s="37"/>
      <c r="J51" s="37"/>
      <c r="K51" s="37"/>
      <c r="L51" s="134"/>
      <c r="N51" s="117"/>
      <c r="O51" s="18"/>
    </row>
    <row r="52" spans="2:15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67" t="s">
        <v>32</v>
      </c>
      <c r="G52" s="51" t="s">
        <v>33</v>
      </c>
      <c r="H52" s="37"/>
      <c r="I52" s="37"/>
      <c r="J52" s="37"/>
      <c r="K52" s="37"/>
      <c r="L52" s="134"/>
      <c r="N52" s="117"/>
      <c r="O52" s="18"/>
    </row>
    <row r="53" spans="2:15" s="18" customFormat="1" ht="5.0999999999999996" customHeight="1">
      <c r="B53" s="38"/>
      <c r="C53" s="38"/>
      <c r="D53" s="38"/>
      <c r="E53" s="38"/>
      <c r="F53" s="26"/>
      <c r="G53" s="28"/>
      <c r="H53" s="38"/>
      <c r="I53" s="38"/>
      <c r="J53" s="38"/>
      <c r="K53" s="38"/>
      <c r="L53" s="135"/>
      <c r="N53" s="117"/>
    </row>
    <row r="54" spans="2:15" s="20" customFormat="1" ht="15.95" customHeight="1">
      <c r="B54" s="40">
        <f>+H44-(+B46+B51+B52)</f>
        <v>0</v>
      </c>
      <c r="C54" s="40">
        <f>+I44-(+C46+C51+C52)</f>
        <v>0</v>
      </c>
      <c r="D54" s="40">
        <f>+J44-(+D46+D51+D52)</f>
        <v>0</v>
      </c>
      <c r="E54" s="40">
        <f>+K44-(+E46+E51+E52)</f>
        <v>0</v>
      </c>
      <c r="F54" s="70" t="s">
        <v>34</v>
      </c>
      <c r="G54" s="54" t="s">
        <v>35</v>
      </c>
      <c r="H54" s="40"/>
      <c r="I54" s="40"/>
      <c r="J54" s="40"/>
      <c r="K54" s="40"/>
      <c r="L54" s="137"/>
      <c r="N54" s="16"/>
      <c r="O54" s="16"/>
    </row>
    <row r="55" spans="2:15" s="15" customFormat="1" ht="9" customHeight="1">
      <c r="B55" s="45"/>
      <c r="C55" s="45"/>
      <c r="D55" s="45"/>
      <c r="E55" s="45"/>
      <c r="F55" s="62"/>
      <c r="G55" s="62"/>
      <c r="H55" s="45"/>
      <c r="I55" s="45"/>
      <c r="J55" s="45"/>
      <c r="K55" s="45"/>
      <c r="L55" s="133"/>
      <c r="N55" s="16"/>
      <c r="O55" s="16"/>
    </row>
    <row r="56" spans="2:15" ht="15.95" customHeight="1">
      <c r="B56" s="30"/>
      <c r="C56" s="30"/>
      <c r="D56" s="30"/>
      <c r="E56" s="30"/>
      <c r="F56" s="31"/>
      <c r="G56" s="30"/>
      <c r="H56" s="32"/>
      <c r="I56" s="32"/>
      <c r="J56" s="32"/>
      <c r="K56" s="32"/>
      <c r="N56" s="18"/>
      <c r="O56" s="18"/>
    </row>
    <row r="57" spans="2:15" ht="15.95" customHeight="1">
      <c r="N57" s="16"/>
      <c r="O57" s="20"/>
    </row>
    <row r="58" spans="2:15" s="9" customFormat="1" ht="15.95" customHeight="1">
      <c r="B58" s="27" t="s">
        <v>36</v>
      </c>
      <c r="C58" s="27"/>
      <c r="D58" s="27"/>
      <c r="E58" s="27"/>
      <c r="F58" s="8"/>
      <c r="G58" s="8"/>
      <c r="H58" s="8"/>
      <c r="I58" s="8"/>
      <c r="J58" s="8"/>
      <c r="K58" s="8"/>
      <c r="L58" s="130"/>
      <c r="N58" s="15"/>
      <c r="O58" s="15"/>
    </row>
    <row r="59" spans="2:15" ht="5.25" customHeight="1">
      <c r="B59" s="10"/>
      <c r="C59" s="10"/>
      <c r="D59" s="10"/>
      <c r="E59" s="10"/>
    </row>
    <row r="60" spans="2:15" s="9" customFormat="1" ht="15.95" customHeight="1">
      <c r="B60" s="3" t="s">
        <v>2</v>
      </c>
      <c r="C60" s="3"/>
      <c r="D60" s="3"/>
      <c r="E60" s="3"/>
      <c r="F60" s="3"/>
      <c r="G60" s="3"/>
      <c r="H60" s="11"/>
      <c r="I60" s="11"/>
      <c r="J60" s="11"/>
      <c r="K60" s="11" t="s">
        <v>3</v>
      </c>
      <c r="L60" s="130"/>
      <c r="N60" s="5"/>
      <c r="O60" s="5"/>
    </row>
    <row r="61" spans="2:15" s="12" customFormat="1" ht="3" customHeight="1">
      <c r="B61" s="25"/>
      <c r="C61" s="10"/>
      <c r="D61" s="10"/>
      <c r="E61" s="10"/>
      <c r="F61" s="6"/>
      <c r="G61" s="6"/>
      <c r="H61" s="6"/>
      <c r="I61" s="6"/>
      <c r="J61" s="6"/>
      <c r="K61" s="6"/>
      <c r="L61" s="131"/>
      <c r="N61" s="9"/>
      <c r="O61" s="9"/>
    </row>
    <row r="62" spans="2:15" s="9" customFormat="1" ht="3.75" customHeight="1">
      <c r="B62" s="147" t="str">
        <f>+B10</f>
        <v>Valencia</v>
      </c>
      <c r="C62" s="147" t="str">
        <f t="shared" ref="C62:E62" si="4">+C10</f>
        <v>País Vasco</v>
      </c>
      <c r="D62" s="147" t="str">
        <f t="shared" si="4"/>
        <v>Ceuta</v>
      </c>
      <c r="E62" s="147" t="str">
        <f t="shared" si="4"/>
        <v>Melilla</v>
      </c>
      <c r="F62" s="147" t="s">
        <v>4</v>
      </c>
      <c r="G62" s="144" t="s">
        <v>147</v>
      </c>
      <c r="H62" s="147" t="str">
        <f>+H10</f>
        <v>Valencia</v>
      </c>
      <c r="I62" s="147" t="str">
        <f t="shared" ref="I62:K62" si="5">+I10</f>
        <v>País Vasco</v>
      </c>
      <c r="J62" s="147" t="str">
        <f t="shared" si="5"/>
        <v>Ceuta</v>
      </c>
      <c r="K62" s="147" t="str">
        <f t="shared" si="5"/>
        <v>Melilla</v>
      </c>
      <c r="L62" s="130"/>
      <c r="N62" s="5"/>
      <c r="O62" s="5"/>
    </row>
    <row r="63" spans="2:15" s="9" customFormat="1" ht="44.1" customHeight="1">
      <c r="B63" s="148"/>
      <c r="C63" s="148"/>
      <c r="D63" s="148"/>
      <c r="E63" s="148"/>
      <c r="F63" s="148"/>
      <c r="G63" s="145"/>
      <c r="H63" s="148"/>
      <c r="I63" s="148"/>
      <c r="J63" s="148"/>
      <c r="K63" s="148"/>
      <c r="L63" s="130"/>
    </row>
    <row r="64" spans="2:15" s="13" customFormat="1" ht="3" customHeight="1">
      <c r="B64" s="148"/>
      <c r="C64" s="148"/>
      <c r="D64" s="148"/>
      <c r="E64" s="148"/>
      <c r="F64" s="148"/>
      <c r="G64" s="145"/>
      <c r="H64" s="148"/>
      <c r="I64" s="148"/>
      <c r="J64" s="148"/>
      <c r="K64" s="148"/>
      <c r="L64" s="132"/>
      <c r="N64" s="12"/>
      <c r="O64" s="12"/>
    </row>
    <row r="65" spans="2:15" s="9" customFormat="1" ht="13.15" customHeight="1">
      <c r="B65" s="148"/>
      <c r="C65" s="148"/>
      <c r="D65" s="148"/>
      <c r="E65" s="148"/>
      <c r="F65" s="148"/>
      <c r="G65" s="145"/>
      <c r="H65" s="148"/>
      <c r="I65" s="148"/>
      <c r="J65" s="148"/>
      <c r="K65" s="148"/>
      <c r="L65" s="130"/>
    </row>
    <row r="66" spans="2:15" s="9" customFormat="1" ht="3" customHeight="1">
      <c r="B66" s="149"/>
      <c r="C66" s="149"/>
      <c r="D66" s="149"/>
      <c r="E66" s="149"/>
      <c r="F66" s="149"/>
      <c r="G66" s="146"/>
      <c r="H66" s="149"/>
      <c r="I66" s="149"/>
      <c r="J66" s="149"/>
      <c r="K66" s="149"/>
      <c r="L66" s="130"/>
    </row>
    <row r="67" spans="2:15" s="15" customFormat="1" ht="9" customHeight="1">
      <c r="B67" s="36"/>
      <c r="C67" s="36"/>
      <c r="D67" s="36"/>
      <c r="E67" s="36"/>
      <c r="F67" s="63"/>
      <c r="G67" s="63"/>
      <c r="H67" s="36"/>
      <c r="I67" s="36"/>
      <c r="J67" s="36"/>
      <c r="K67" s="36"/>
      <c r="L67" s="133"/>
      <c r="N67" s="13"/>
      <c r="O67" s="13"/>
    </row>
    <row r="68" spans="2:15" s="20" customFormat="1" ht="16.149999999999999" customHeight="1">
      <c r="B68" s="41"/>
      <c r="C68" s="41"/>
      <c r="D68" s="41"/>
      <c r="E68" s="41"/>
      <c r="F68" s="75" t="s">
        <v>34</v>
      </c>
      <c r="G68" s="59" t="s">
        <v>35</v>
      </c>
      <c r="H68" s="42">
        <f>+B54</f>
        <v>0</v>
      </c>
      <c r="I68" s="42">
        <f t="shared" ref="I68:K68" si="6">+C54</f>
        <v>0</v>
      </c>
      <c r="J68" s="42">
        <f t="shared" si="6"/>
        <v>0</v>
      </c>
      <c r="K68" s="42">
        <f t="shared" si="6"/>
        <v>0</v>
      </c>
      <c r="L68" s="137"/>
      <c r="N68" s="9"/>
      <c r="O68" s="9"/>
    </row>
    <row r="69" spans="2:15" s="18" customFormat="1" ht="5.0999999999999996" customHeight="1">
      <c r="B69" s="38"/>
      <c r="C69" s="38"/>
      <c r="D69" s="38"/>
      <c r="E69" s="38"/>
      <c r="F69" s="73"/>
      <c r="G69" s="58"/>
      <c r="H69" s="38"/>
      <c r="I69" s="38"/>
      <c r="J69" s="38"/>
      <c r="K69" s="38"/>
      <c r="L69" s="135"/>
      <c r="N69" s="9"/>
      <c r="O69" s="9"/>
    </row>
    <row r="70" spans="2:15" s="16" customFormat="1" ht="16.149999999999999" customHeight="1">
      <c r="B70" s="37"/>
      <c r="C70" s="37"/>
      <c r="D70" s="37"/>
      <c r="E70" s="37"/>
      <c r="F70" s="76" t="s">
        <v>37</v>
      </c>
      <c r="G70" s="60" t="s">
        <v>149</v>
      </c>
      <c r="H70" s="37">
        <f>+H71+H75</f>
        <v>1966</v>
      </c>
      <c r="I70" s="37">
        <f t="shared" ref="I70:K70" si="7">+I71+I75</f>
        <v>7588</v>
      </c>
      <c r="J70" s="37">
        <f t="shared" si="7"/>
        <v>90</v>
      </c>
      <c r="K70" s="37">
        <f t="shared" si="7"/>
        <v>84</v>
      </c>
      <c r="L70" s="134"/>
      <c r="N70" s="15"/>
      <c r="O70" s="15"/>
    </row>
    <row r="71" spans="2:15" s="18" customFormat="1" ht="16.149999999999999" customHeight="1">
      <c r="B71" s="38"/>
      <c r="C71" s="38"/>
      <c r="D71" s="38"/>
      <c r="E71" s="38"/>
      <c r="F71" s="73" t="s">
        <v>38</v>
      </c>
      <c r="G71" s="26" t="s">
        <v>39</v>
      </c>
      <c r="H71" s="38">
        <f>+H72+H73+H74</f>
        <v>46</v>
      </c>
      <c r="I71" s="38">
        <f t="shared" ref="I71:K71" si="8">+I72+I73+I74</f>
        <v>7014</v>
      </c>
      <c r="J71" s="38">
        <f t="shared" si="8"/>
        <v>81</v>
      </c>
      <c r="K71" s="38">
        <f t="shared" si="8"/>
        <v>74</v>
      </c>
      <c r="L71" s="135"/>
      <c r="N71" s="117"/>
      <c r="O71" s="20"/>
    </row>
    <row r="72" spans="2:15" s="18" customFormat="1" ht="16.149999999999999" customHeight="1">
      <c r="B72" s="38"/>
      <c r="C72" s="38"/>
      <c r="D72" s="38"/>
      <c r="E72" s="38"/>
      <c r="F72" s="26" t="s">
        <v>40</v>
      </c>
      <c r="G72" s="87" t="s">
        <v>41</v>
      </c>
      <c r="H72" s="38">
        <v>0</v>
      </c>
      <c r="I72" s="38">
        <v>5205</v>
      </c>
      <c r="J72" s="38">
        <v>0</v>
      </c>
      <c r="K72" s="38">
        <v>0</v>
      </c>
      <c r="L72" s="135"/>
      <c r="N72" s="117"/>
    </row>
    <row r="73" spans="2:15" s="18" customFormat="1" ht="16.149999999999999" customHeight="1">
      <c r="B73" s="38"/>
      <c r="C73" s="38"/>
      <c r="D73" s="38"/>
      <c r="E73" s="38"/>
      <c r="F73" s="26" t="s">
        <v>42</v>
      </c>
      <c r="G73" s="87" t="s">
        <v>150</v>
      </c>
      <c r="H73" s="38">
        <v>0</v>
      </c>
      <c r="I73" s="38">
        <v>1</v>
      </c>
      <c r="J73" s="38">
        <v>22</v>
      </c>
      <c r="K73" s="38">
        <v>20</v>
      </c>
      <c r="L73" s="135"/>
      <c r="N73" s="117"/>
      <c r="O73" s="16"/>
    </row>
    <row r="74" spans="2:15" s="18" customFormat="1" ht="16.149999999999999" customHeight="1">
      <c r="B74" s="38"/>
      <c r="C74" s="38"/>
      <c r="D74" s="38"/>
      <c r="E74" s="38"/>
      <c r="F74" s="26" t="s">
        <v>43</v>
      </c>
      <c r="G74" s="26" t="s">
        <v>151</v>
      </c>
      <c r="H74" s="38">
        <v>46</v>
      </c>
      <c r="I74" s="38">
        <v>1808</v>
      </c>
      <c r="J74" s="38">
        <v>59</v>
      </c>
      <c r="K74" s="38">
        <v>54</v>
      </c>
      <c r="L74" s="135"/>
      <c r="N74" s="117"/>
    </row>
    <row r="75" spans="2:15" s="18" customFormat="1" ht="16.149999999999999" customHeight="1">
      <c r="B75" s="38"/>
      <c r="C75" s="38"/>
      <c r="D75" s="38"/>
      <c r="E75" s="38"/>
      <c r="F75" s="26" t="s">
        <v>30</v>
      </c>
      <c r="G75" s="26" t="s">
        <v>31</v>
      </c>
      <c r="H75" s="38">
        <v>1920</v>
      </c>
      <c r="I75" s="38">
        <v>574</v>
      </c>
      <c r="J75" s="38">
        <v>9</v>
      </c>
      <c r="K75" s="38">
        <v>10</v>
      </c>
      <c r="L75" s="135"/>
      <c r="N75" s="117"/>
    </row>
    <row r="76" spans="2:15" s="16" customFormat="1" ht="16.149999999999999" customHeight="1">
      <c r="B76" s="37"/>
      <c r="C76" s="37"/>
      <c r="D76" s="37"/>
      <c r="E76" s="37"/>
      <c r="F76" s="76" t="s">
        <v>44</v>
      </c>
      <c r="G76" s="60" t="s">
        <v>45</v>
      </c>
      <c r="H76" s="37">
        <f>+H77+H78</f>
        <v>-115</v>
      </c>
      <c r="I76" s="37">
        <f t="shared" ref="I76:K76" si="9">+I77+I78</f>
        <v>-198</v>
      </c>
      <c r="J76" s="37">
        <f t="shared" si="9"/>
        <v>-1</v>
      </c>
      <c r="K76" s="37">
        <f t="shared" si="9"/>
        <v>-2</v>
      </c>
      <c r="L76" s="134"/>
      <c r="N76" s="117"/>
      <c r="O76" s="18"/>
    </row>
    <row r="77" spans="2:15" s="18" customFormat="1" ht="16.149999999999999" customHeight="1">
      <c r="B77" s="38"/>
      <c r="C77" s="38"/>
      <c r="D77" s="38"/>
      <c r="E77" s="38"/>
      <c r="F77" s="26" t="s">
        <v>46</v>
      </c>
      <c r="G77" s="26" t="s">
        <v>47</v>
      </c>
      <c r="H77" s="38">
        <v>-113</v>
      </c>
      <c r="I77" s="38">
        <v>-190</v>
      </c>
      <c r="J77" s="38">
        <v>-1</v>
      </c>
      <c r="K77" s="38">
        <v>-2</v>
      </c>
      <c r="L77" s="135"/>
      <c r="N77" s="117"/>
    </row>
    <row r="78" spans="2:15" s="18" customFormat="1" ht="16.149999999999999" customHeight="1">
      <c r="B78" s="38"/>
      <c r="C78" s="38"/>
      <c r="D78" s="38"/>
      <c r="E78" s="38"/>
      <c r="F78" s="26" t="s">
        <v>32</v>
      </c>
      <c r="G78" s="26" t="s">
        <v>33</v>
      </c>
      <c r="H78" s="38">
        <v>-2</v>
      </c>
      <c r="I78" s="38">
        <v>-8</v>
      </c>
      <c r="J78" s="38">
        <v>0</v>
      </c>
      <c r="K78" s="38">
        <v>0</v>
      </c>
      <c r="L78" s="135"/>
      <c r="N78" s="117"/>
    </row>
    <row r="79" spans="2:15" s="16" customFormat="1" ht="16.149999999999999" customHeight="1">
      <c r="B79" s="37">
        <f>+B80+B81+B82</f>
        <v>49</v>
      </c>
      <c r="C79" s="37">
        <f t="shared" ref="C79:E79" si="10">+C80+C81+C82</f>
        <v>99</v>
      </c>
      <c r="D79" s="37">
        <f t="shared" si="10"/>
        <v>3</v>
      </c>
      <c r="E79" s="37">
        <f t="shared" si="10"/>
        <v>1</v>
      </c>
      <c r="F79" s="76" t="s">
        <v>48</v>
      </c>
      <c r="G79" s="60" t="s">
        <v>49</v>
      </c>
      <c r="H79" s="37">
        <f>+H80+H81+H82</f>
        <v>43</v>
      </c>
      <c r="I79" s="37">
        <f t="shared" ref="I79:K79" si="11">+I80+I81+I82</f>
        <v>60</v>
      </c>
      <c r="J79" s="37">
        <f t="shared" si="11"/>
        <v>1</v>
      </c>
      <c r="K79" s="37">
        <f t="shared" si="11"/>
        <v>1</v>
      </c>
      <c r="L79" s="134"/>
      <c r="N79" s="117"/>
    </row>
    <row r="80" spans="2:15" s="18" customFormat="1" ht="16.149999999999999" customHeight="1">
      <c r="B80" s="47">
        <v>49</v>
      </c>
      <c r="C80" s="47">
        <v>98</v>
      </c>
      <c r="D80" s="47">
        <v>3</v>
      </c>
      <c r="E80" s="47">
        <v>1</v>
      </c>
      <c r="F80" s="26" t="s">
        <v>50</v>
      </c>
      <c r="G80" s="26" t="s">
        <v>134</v>
      </c>
      <c r="H80" s="47">
        <v>32</v>
      </c>
      <c r="I80" s="47">
        <v>52</v>
      </c>
      <c r="J80" s="47">
        <v>1</v>
      </c>
      <c r="K80" s="47">
        <v>1</v>
      </c>
      <c r="L80" s="135"/>
      <c r="N80" s="117"/>
    </row>
    <row r="81" spans="2:15" s="18" customFormat="1" ht="16.149999999999999" customHeight="1">
      <c r="B81" s="47"/>
      <c r="C81" s="47"/>
      <c r="D81" s="47"/>
      <c r="E81" s="47"/>
      <c r="F81" s="26" t="s">
        <v>51</v>
      </c>
      <c r="G81" s="26" t="s">
        <v>52</v>
      </c>
      <c r="H81" s="47">
        <v>9</v>
      </c>
      <c r="I81" s="47">
        <v>7</v>
      </c>
      <c r="J81" s="47">
        <v>0</v>
      </c>
      <c r="K81" s="47">
        <v>0</v>
      </c>
      <c r="L81" s="135"/>
      <c r="N81" s="117"/>
    </row>
    <row r="82" spans="2:15" s="18" customFormat="1" ht="16.149999999999999" customHeight="1">
      <c r="B82" s="47">
        <v>0</v>
      </c>
      <c r="C82" s="47">
        <v>1</v>
      </c>
      <c r="D82" s="47">
        <v>0</v>
      </c>
      <c r="E82" s="47">
        <v>0</v>
      </c>
      <c r="F82" s="26" t="s">
        <v>53</v>
      </c>
      <c r="G82" s="26" t="s">
        <v>54</v>
      </c>
      <c r="H82" s="47">
        <v>2</v>
      </c>
      <c r="I82" s="47">
        <v>1</v>
      </c>
      <c r="J82" s="47">
        <v>0</v>
      </c>
      <c r="K82" s="47">
        <v>0</v>
      </c>
      <c r="L82" s="135"/>
      <c r="N82" s="117"/>
      <c r="O82" s="16"/>
    </row>
    <row r="83" spans="2:15" s="18" customFormat="1" ht="5.0999999999999996" customHeight="1">
      <c r="B83" s="38"/>
      <c r="C83" s="38"/>
      <c r="D83" s="38"/>
      <c r="E83" s="38"/>
      <c r="F83" s="26"/>
      <c r="G83" s="28"/>
      <c r="H83" s="47"/>
      <c r="I83" s="47"/>
      <c r="J83" s="47"/>
      <c r="K83" s="47"/>
      <c r="L83" s="135"/>
      <c r="N83" s="117"/>
    </row>
    <row r="84" spans="2:15" s="18" customFormat="1" ht="5.0999999999999996" customHeight="1">
      <c r="B84" s="44"/>
      <c r="C84" s="44"/>
      <c r="D84" s="44"/>
      <c r="E84" s="44"/>
      <c r="F84" s="77"/>
      <c r="G84" s="61"/>
      <c r="H84" s="47"/>
      <c r="I84" s="47"/>
      <c r="J84" s="47"/>
      <c r="K84" s="47"/>
      <c r="L84" s="135"/>
      <c r="N84" s="117"/>
    </row>
    <row r="85" spans="2:15" s="20" customFormat="1" ht="16.149999999999999" customHeight="1">
      <c r="B85" s="40">
        <f>+H68+H70+H76+H79-B79</f>
        <v>1845</v>
      </c>
      <c r="C85" s="40">
        <f>+I68+I70+I76+I79-C79</f>
        <v>7351</v>
      </c>
      <c r="D85" s="40">
        <f>+J68+J70+J76+J79-D79</f>
        <v>87</v>
      </c>
      <c r="E85" s="40">
        <f>+K68+K70+K76+K79-E79</f>
        <v>82</v>
      </c>
      <c r="F85" s="70" t="s">
        <v>55</v>
      </c>
      <c r="G85" s="54" t="s">
        <v>56</v>
      </c>
      <c r="H85" s="40"/>
      <c r="I85" s="40"/>
      <c r="J85" s="40"/>
      <c r="K85" s="40"/>
      <c r="L85" s="137"/>
      <c r="N85" s="117"/>
      <c r="O85" s="18"/>
    </row>
    <row r="86" spans="2:15" s="15" customFormat="1" ht="9" customHeight="1">
      <c r="B86" s="45"/>
      <c r="C86" s="45"/>
      <c r="D86" s="45"/>
      <c r="E86" s="45"/>
      <c r="F86" s="62"/>
      <c r="G86" s="62"/>
      <c r="H86" s="45"/>
      <c r="I86" s="45"/>
      <c r="J86" s="45"/>
      <c r="K86" s="45"/>
      <c r="L86" s="133"/>
      <c r="N86" s="117"/>
      <c r="O86" s="18"/>
    </row>
    <row r="87" spans="2:15" ht="15.95" customHeight="1">
      <c r="B87" s="30"/>
      <c r="C87" s="30"/>
      <c r="D87" s="30"/>
      <c r="E87" s="30"/>
      <c r="F87" s="31"/>
      <c r="G87" s="30"/>
      <c r="H87" s="32"/>
      <c r="I87" s="32"/>
      <c r="J87" s="32"/>
      <c r="K87" s="32"/>
      <c r="N87" s="117"/>
      <c r="O87" s="18"/>
    </row>
    <row r="88" spans="2:15" ht="15.95" customHeight="1">
      <c r="N88" s="117"/>
      <c r="O88" s="20"/>
    </row>
    <row r="89" spans="2:15" s="9" customFormat="1" ht="15.95" customHeight="1">
      <c r="B89" s="33" t="s">
        <v>57</v>
      </c>
      <c r="C89" s="33"/>
      <c r="D89" s="33"/>
      <c r="E89" s="33"/>
      <c r="F89" s="8"/>
      <c r="G89" s="8"/>
      <c r="H89" s="8"/>
      <c r="I89" s="8"/>
      <c r="J89" s="8"/>
      <c r="K89" s="8"/>
      <c r="L89" s="130"/>
      <c r="N89" s="15"/>
      <c r="O89" s="15"/>
    </row>
    <row r="90" spans="2:15" ht="5.25" customHeight="1">
      <c r="B90" s="10"/>
      <c r="C90" s="10"/>
      <c r="D90" s="10"/>
      <c r="E90" s="10"/>
    </row>
    <row r="91" spans="2:15" s="9" customFormat="1" ht="15.95" customHeight="1">
      <c r="B91" s="3" t="s">
        <v>2</v>
      </c>
      <c r="C91" s="3"/>
      <c r="D91" s="3"/>
      <c r="E91" s="3"/>
      <c r="F91" s="3"/>
      <c r="G91" s="3"/>
      <c r="H91" s="11"/>
      <c r="I91" s="11"/>
      <c r="J91" s="11"/>
      <c r="K91" s="11" t="s">
        <v>3</v>
      </c>
      <c r="L91" s="130"/>
      <c r="N91" s="5"/>
      <c r="O91" s="5"/>
    </row>
    <row r="92" spans="2:15" s="12" customFormat="1" ht="3" customHeight="1">
      <c r="B92" s="25"/>
      <c r="C92" s="10"/>
      <c r="D92" s="10"/>
      <c r="E92" s="10"/>
      <c r="F92" s="6"/>
      <c r="G92" s="6"/>
      <c r="H92" s="6"/>
      <c r="I92" s="6"/>
      <c r="J92" s="6"/>
      <c r="K92" s="6"/>
      <c r="L92" s="131"/>
      <c r="N92" s="9"/>
      <c r="O92" s="9"/>
    </row>
    <row r="93" spans="2:15" s="9" customFormat="1" ht="3.75" customHeight="1">
      <c r="B93" s="147" t="str">
        <f>+B10</f>
        <v>Valencia</v>
      </c>
      <c r="C93" s="147" t="str">
        <f t="shared" ref="C93:E93" si="12">+C10</f>
        <v>País Vasco</v>
      </c>
      <c r="D93" s="147" t="str">
        <f t="shared" si="12"/>
        <v>Ceuta</v>
      </c>
      <c r="E93" s="147" t="str">
        <f t="shared" si="12"/>
        <v>Melilla</v>
      </c>
      <c r="F93" s="147" t="s">
        <v>4</v>
      </c>
      <c r="G93" s="144" t="s">
        <v>147</v>
      </c>
      <c r="H93" s="147" t="str">
        <f>+H10</f>
        <v>Valencia</v>
      </c>
      <c r="I93" s="147" t="str">
        <f t="shared" ref="I93:K93" si="13">+I10</f>
        <v>País Vasco</v>
      </c>
      <c r="J93" s="147" t="str">
        <f t="shared" si="13"/>
        <v>Ceuta</v>
      </c>
      <c r="K93" s="147" t="str">
        <f t="shared" si="13"/>
        <v>Melilla</v>
      </c>
      <c r="L93" s="130"/>
      <c r="N93" s="5"/>
      <c r="O93" s="5"/>
    </row>
    <row r="94" spans="2:15" s="9" customFormat="1" ht="44.1" customHeight="1">
      <c r="B94" s="148"/>
      <c r="C94" s="148"/>
      <c r="D94" s="148"/>
      <c r="E94" s="148"/>
      <c r="F94" s="148"/>
      <c r="G94" s="145"/>
      <c r="H94" s="148"/>
      <c r="I94" s="148"/>
      <c r="J94" s="148"/>
      <c r="K94" s="148"/>
      <c r="L94" s="130"/>
    </row>
    <row r="95" spans="2:15" s="13" customFormat="1" ht="3" customHeight="1">
      <c r="B95" s="148"/>
      <c r="C95" s="148"/>
      <c r="D95" s="148"/>
      <c r="E95" s="148"/>
      <c r="F95" s="148"/>
      <c r="G95" s="145"/>
      <c r="H95" s="148"/>
      <c r="I95" s="148"/>
      <c r="J95" s="148"/>
      <c r="K95" s="148"/>
      <c r="L95" s="132"/>
      <c r="N95" s="12"/>
      <c r="O95" s="12"/>
    </row>
    <row r="96" spans="2:15" s="9" customFormat="1" ht="13.15" customHeight="1">
      <c r="B96" s="148"/>
      <c r="C96" s="148"/>
      <c r="D96" s="148"/>
      <c r="E96" s="148"/>
      <c r="F96" s="148"/>
      <c r="G96" s="145"/>
      <c r="H96" s="148"/>
      <c r="I96" s="148"/>
      <c r="J96" s="148"/>
      <c r="K96" s="148"/>
      <c r="L96" s="130"/>
    </row>
    <row r="97" spans="2:15" s="9" customFormat="1" ht="3" customHeight="1">
      <c r="B97" s="149"/>
      <c r="C97" s="149"/>
      <c r="D97" s="149"/>
      <c r="E97" s="149"/>
      <c r="F97" s="149"/>
      <c r="G97" s="146"/>
      <c r="H97" s="149"/>
      <c r="I97" s="149"/>
      <c r="J97" s="149"/>
      <c r="K97" s="149"/>
      <c r="L97" s="130"/>
    </row>
    <row r="98" spans="2:15" s="15" customFormat="1" ht="9" customHeight="1">
      <c r="B98" s="36"/>
      <c r="C98" s="36"/>
      <c r="D98" s="36"/>
      <c r="E98" s="36"/>
      <c r="F98" s="14"/>
      <c r="G98" s="14"/>
      <c r="H98" s="36"/>
      <c r="I98" s="36"/>
      <c r="J98" s="36"/>
      <c r="K98" s="36"/>
      <c r="L98" s="133"/>
      <c r="N98" s="13"/>
      <c r="O98" s="13"/>
    </row>
    <row r="99" spans="2:15" s="15" customFormat="1" ht="5.0999999999999996" customHeight="1">
      <c r="B99" s="38"/>
      <c r="C99" s="38"/>
      <c r="D99" s="38"/>
      <c r="E99" s="38"/>
      <c r="F99" s="64"/>
      <c r="G99" s="64"/>
      <c r="H99" s="39"/>
      <c r="I99" s="39"/>
      <c r="J99" s="39"/>
      <c r="K99" s="39"/>
      <c r="L99" s="133"/>
      <c r="N99" s="9"/>
      <c r="O99" s="9"/>
    </row>
    <row r="100" spans="2:15" s="20" customFormat="1" ht="16.149999999999999" customHeight="1">
      <c r="B100" s="41"/>
      <c r="C100" s="41"/>
      <c r="D100" s="41"/>
      <c r="E100" s="41"/>
      <c r="F100" s="75" t="s">
        <v>55</v>
      </c>
      <c r="G100" s="59" t="s">
        <v>56</v>
      </c>
      <c r="H100" s="42">
        <f>+B85</f>
        <v>1845</v>
      </c>
      <c r="I100" s="42">
        <f t="shared" ref="I100:K100" si="14">+C85</f>
        <v>7351</v>
      </c>
      <c r="J100" s="42">
        <f t="shared" si="14"/>
        <v>87</v>
      </c>
      <c r="K100" s="42">
        <f t="shared" si="14"/>
        <v>82</v>
      </c>
      <c r="L100" s="137"/>
      <c r="N100" s="9"/>
      <c r="O100" s="9"/>
    </row>
    <row r="101" spans="2:15" s="18" customFormat="1" ht="5.0999999999999996" customHeight="1">
      <c r="B101" s="38"/>
      <c r="C101" s="38"/>
      <c r="D101" s="38"/>
      <c r="E101" s="38"/>
      <c r="F101" s="73"/>
      <c r="G101" s="58"/>
      <c r="H101" s="38"/>
      <c r="I101" s="38"/>
      <c r="J101" s="38"/>
      <c r="K101" s="38"/>
      <c r="L101" s="135"/>
      <c r="N101" s="15"/>
      <c r="O101" s="15"/>
    </row>
    <row r="102" spans="2:15" s="16" customFormat="1" ht="16.149999999999999" customHeight="1">
      <c r="B102" s="37">
        <f>+B103+B104</f>
        <v>0</v>
      </c>
      <c r="C102" s="37">
        <f t="shared" ref="C102:E102" si="15">+C103+C104</f>
        <v>0</v>
      </c>
      <c r="D102" s="37">
        <f t="shared" si="15"/>
        <v>0</v>
      </c>
      <c r="E102" s="37">
        <f t="shared" si="15"/>
        <v>0</v>
      </c>
      <c r="F102" s="76" t="s">
        <v>58</v>
      </c>
      <c r="G102" s="60" t="s">
        <v>59</v>
      </c>
      <c r="H102" s="37">
        <f>+H103+H104</f>
        <v>290</v>
      </c>
      <c r="I102" s="37">
        <f t="shared" ref="I102:K102" si="16">+I103+I104</f>
        <v>6124</v>
      </c>
      <c r="J102" s="37">
        <f t="shared" si="16"/>
        <v>2</v>
      </c>
      <c r="K102" s="37">
        <f t="shared" si="16"/>
        <v>1</v>
      </c>
      <c r="L102" s="134"/>
      <c r="N102" s="15"/>
      <c r="O102" s="15"/>
    </row>
    <row r="103" spans="2:15" s="18" customFormat="1" ht="16.149999999999999" customHeight="1">
      <c r="B103" s="38">
        <v>0</v>
      </c>
      <c r="C103" s="38">
        <v>0</v>
      </c>
      <c r="D103" s="38">
        <v>0</v>
      </c>
      <c r="E103" s="38">
        <v>0</v>
      </c>
      <c r="F103" s="68" t="s">
        <v>60</v>
      </c>
      <c r="G103" s="69" t="s">
        <v>61</v>
      </c>
      <c r="H103" s="38">
        <v>0</v>
      </c>
      <c r="I103" s="38">
        <v>5840</v>
      </c>
      <c r="J103" s="38">
        <v>0</v>
      </c>
      <c r="K103" s="38">
        <v>0</v>
      </c>
      <c r="L103" s="135"/>
      <c r="N103" s="117"/>
      <c r="O103" s="20"/>
    </row>
    <row r="104" spans="2:15" s="18" customFormat="1" ht="16.149999999999999" customHeight="1">
      <c r="B104" s="38"/>
      <c r="C104" s="38"/>
      <c r="D104" s="38"/>
      <c r="E104" s="38"/>
      <c r="F104" s="68" t="s">
        <v>62</v>
      </c>
      <c r="G104" s="69" t="s">
        <v>63</v>
      </c>
      <c r="H104" s="38">
        <v>290</v>
      </c>
      <c r="I104" s="38">
        <v>284</v>
      </c>
      <c r="J104" s="38">
        <v>2</v>
      </c>
      <c r="K104" s="38">
        <v>1</v>
      </c>
      <c r="L104" s="135"/>
      <c r="N104" s="117"/>
    </row>
    <row r="105" spans="2:15" s="16" customFormat="1" ht="16.149999999999999" customHeight="1">
      <c r="B105" s="37"/>
      <c r="C105" s="37"/>
      <c r="D105" s="37"/>
      <c r="E105" s="37"/>
      <c r="F105" s="76" t="s">
        <v>64</v>
      </c>
      <c r="G105" s="60" t="s">
        <v>135</v>
      </c>
      <c r="H105" s="37">
        <f>+H106+H107+H108</f>
        <v>13</v>
      </c>
      <c r="I105" s="37">
        <f t="shared" ref="I105:K105" si="17">+I106+I107+I108</f>
        <v>21</v>
      </c>
      <c r="J105" s="37">
        <f t="shared" si="17"/>
        <v>1</v>
      </c>
      <c r="K105" s="37">
        <f t="shared" si="17"/>
        <v>1</v>
      </c>
      <c r="L105" s="134"/>
      <c r="N105" s="117"/>
    </row>
    <row r="106" spans="2:15" s="18" customFormat="1" ht="16.149999999999999" customHeight="1">
      <c r="B106" s="38"/>
      <c r="C106" s="38"/>
      <c r="D106" s="38"/>
      <c r="E106" s="38"/>
      <c r="F106" s="68" t="s">
        <v>65</v>
      </c>
      <c r="G106" s="69" t="s">
        <v>125</v>
      </c>
      <c r="H106" s="38">
        <v>0</v>
      </c>
      <c r="I106" s="38">
        <v>0</v>
      </c>
      <c r="J106" s="38">
        <v>0</v>
      </c>
      <c r="K106" s="38">
        <v>0</v>
      </c>
      <c r="L106" s="135"/>
      <c r="N106" s="117"/>
    </row>
    <row r="107" spans="2:15" s="18" customFormat="1" ht="16.149999999999999" customHeight="1">
      <c r="B107" s="38"/>
      <c r="C107" s="38"/>
      <c r="D107" s="38"/>
      <c r="E107" s="38"/>
      <c r="F107" s="68" t="s">
        <v>66</v>
      </c>
      <c r="G107" s="69" t="s">
        <v>126</v>
      </c>
      <c r="H107" s="38">
        <v>13</v>
      </c>
      <c r="I107" s="38">
        <v>21</v>
      </c>
      <c r="J107" s="38">
        <v>1</v>
      </c>
      <c r="K107" s="38">
        <v>1</v>
      </c>
      <c r="L107" s="135"/>
      <c r="N107" s="117"/>
    </row>
    <row r="108" spans="2:15" s="18" customFormat="1" ht="16.149999999999999" customHeight="1">
      <c r="B108" s="38"/>
      <c r="C108" s="38"/>
      <c r="D108" s="38"/>
      <c r="E108" s="38"/>
      <c r="F108" s="68" t="s">
        <v>127</v>
      </c>
      <c r="G108" s="69" t="s">
        <v>130</v>
      </c>
      <c r="H108" s="38">
        <v>0</v>
      </c>
      <c r="I108" s="38">
        <v>0</v>
      </c>
      <c r="J108" s="38">
        <v>0</v>
      </c>
      <c r="K108" s="38">
        <v>0</v>
      </c>
      <c r="L108" s="135"/>
      <c r="N108" s="117"/>
      <c r="O108" s="16"/>
    </row>
    <row r="109" spans="2:15" s="16" customFormat="1" ht="15">
      <c r="B109" s="37">
        <v>17</v>
      </c>
      <c r="C109" s="37">
        <v>230</v>
      </c>
      <c r="D109" s="37">
        <v>1</v>
      </c>
      <c r="E109" s="37">
        <v>1</v>
      </c>
      <c r="F109" s="76" t="s">
        <v>67</v>
      </c>
      <c r="G109" s="88" t="s">
        <v>152</v>
      </c>
      <c r="H109" s="37"/>
      <c r="I109" s="37"/>
      <c r="J109" s="37"/>
      <c r="K109" s="37"/>
      <c r="L109" s="134"/>
      <c r="N109" s="117"/>
      <c r="O109" s="18"/>
    </row>
    <row r="110" spans="2:15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68" t="s">
        <v>68</v>
      </c>
      <c r="G110" s="69" t="s">
        <v>153</v>
      </c>
      <c r="H110" s="38"/>
      <c r="I110" s="38"/>
      <c r="J110" s="38"/>
      <c r="K110" s="38"/>
      <c r="L110" s="135"/>
      <c r="N110" s="117"/>
    </row>
    <row r="111" spans="2:15" s="18" customFormat="1" ht="16.149999999999999" customHeight="1">
      <c r="B111" s="38">
        <v>13</v>
      </c>
      <c r="C111" s="38">
        <v>21</v>
      </c>
      <c r="D111" s="38">
        <v>1</v>
      </c>
      <c r="E111" s="38">
        <v>1</v>
      </c>
      <c r="F111" s="68" t="s">
        <v>136</v>
      </c>
      <c r="G111" s="69" t="s">
        <v>119</v>
      </c>
      <c r="H111" s="38"/>
      <c r="I111" s="38"/>
      <c r="J111" s="38"/>
      <c r="K111" s="38"/>
      <c r="L111" s="135"/>
      <c r="N111" s="117"/>
    </row>
    <row r="112" spans="2:15" s="18" customFormat="1" ht="16.149999999999999" customHeight="1">
      <c r="B112" s="38">
        <v>4</v>
      </c>
      <c r="C112" s="38">
        <v>209</v>
      </c>
      <c r="D112" s="38">
        <v>0</v>
      </c>
      <c r="E112" s="38">
        <v>0</v>
      </c>
      <c r="F112" s="68" t="s">
        <v>137</v>
      </c>
      <c r="G112" s="69" t="s">
        <v>154</v>
      </c>
      <c r="H112" s="38"/>
      <c r="I112" s="38"/>
      <c r="J112" s="38"/>
      <c r="K112" s="38"/>
      <c r="L112" s="135"/>
      <c r="N112" s="117"/>
      <c r="O112" s="16"/>
    </row>
    <row r="113" spans="2:15" s="16" customFormat="1" ht="16.149999999999999" customHeight="1">
      <c r="B113" s="37">
        <f>+B114+B115+B116+B117+B118+B119</f>
        <v>487</v>
      </c>
      <c r="C113" s="37">
        <f t="shared" ref="C113:E113" si="18">+C114+C115+C116+C117+C118+C119</f>
        <v>11154</v>
      </c>
      <c r="D113" s="37">
        <f t="shared" si="18"/>
        <v>49</v>
      </c>
      <c r="E113" s="37">
        <f t="shared" si="18"/>
        <v>29</v>
      </c>
      <c r="F113" s="76" t="s">
        <v>69</v>
      </c>
      <c r="G113" s="60" t="s">
        <v>70</v>
      </c>
      <c r="H113" s="37">
        <f>+H114+H115+H116+H117+H118+H119</f>
        <v>2527</v>
      </c>
      <c r="I113" s="37">
        <f t="shared" ref="I113:K113" si="19">+I114+I115+I116+I117+I118+I119</f>
        <v>1571</v>
      </c>
      <c r="J113" s="37">
        <f t="shared" si="19"/>
        <v>157</v>
      </c>
      <c r="K113" s="37">
        <f t="shared" si="19"/>
        <v>142</v>
      </c>
      <c r="L113" s="134"/>
      <c r="N113" s="18"/>
      <c r="O113" s="18"/>
    </row>
    <row r="114" spans="2:15" s="18" customFormat="1" ht="16.149999999999999" customHeight="1">
      <c r="B114" s="38">
        <v>10</v>
      </c>
      <c r="C114" s="38">
        <v>8</v>
      </c>
      <c r="D114" s="38">
        <v>0</v>
      </c>
      <c r="E114" s="38">
        <v>0</v>
      </c>
      <c r="F114" s="68" t="s">
        <v>71</v>
      </c>
      <c r="G114" s="69" t="s">
        <v>72</v>
      </c>
      <c r="H114" s="38"/>
      <c r="I114" s="38"/>
      <c r="J114" s="38"/>
      <c r="K114" s="38"/>
      <c r="L114" s="135"/>
    </row>
    <row r="115" spans="2:15" s="18" customFormat="1" ht="16.149999999999999" customHeight="1">
      <c r="B115" s="38"/>
      <c r="C115" s="38"/>
      <c r="D115" s="38"/>
      <c r="E115" s="38"/>
      <c r="F115" s="68" t="s">
        <v>73</v>
      </c>
      <c r="G115" s="69" t="s">
        <v>74</v>
      </c>
      <c r="H115" s="38">
        <v>9</v>
      </c>
      <c r="I115" s="38">
        <v>7</v>
      </c>
      <c r="J115" s="38">
        <v>0</v>
      </c>
      <c r="K115" s="38">
        <v>0</v>
      </c>
      <c r="L115" s="135"/>
    </row>
    <row r="116" spans="2:15" s="18" customFormat="1" ht="16.149999999999999" customHeight="1">
      <c r="B116" s="38">
        <v>307</v>
      </c>
      <c r="C116" s="38">
        <v>10967</v>
      </c>
      <c r="D116" s="38">
        <v>32</v>
      </c>
      <c r="E116" s="38">
        <v>8</v>
      </c>
      <c r="F116" s="68" t="s">
        <v>75</v>
      </c>
      <c r="G116" s="69" t="s">
        <v>155</v>
      </c>
      <c r="H116" s="38">
        <v>2376</v>
      </c>
      <c r="I116" s="38">
        <v>1416</v>
      </c>
      <c r="J116" s="38">
        <v>153</v>
      </c>
      <c r="K116" s="38">
        <v>137</v>
      </c>
      <c r="L116" s="135"/>
      <c r="N116" s="117"/>
      <c r="O116" s="16"/>
    </row>
    <row r="117" spans="2:15" s="18" customFormat="1" ht="16.149999999999999" customHeight="1">
      <c r="B117" s="38">
        <v>1</v>
      </c>
      <c r="C117" s="38">
        <v>7</v>
      </c>
      <c r="D117" s="38">
        <v>0</v>
      </c>
      <c r="E117" s="38">
        <v>0</v>
      </c>
      <c r="F117" s="68" t="s">
        <v>76</v>
      </c>
      <c r="G117" s="69" t="s">
        <v>77</v>
      </c>
      <c r="H117" s="38">
        <v>0</v>
      </c>
      <c r="I117" s="38">
        <v>0</v>
      </c>
      <c r="J117" s="38">
        <v>2</v>
      </c>
      <c r="K117" s="38">
        <v>0</v>
      </c>
      <c r="L117" s="135"/>
      <c r="N117" s="117"/>
    </row>
    <row r="118" spans="2:15" s="18" customFormat="1" ht="16.149999999999999" customHeight="1">
      <c r="B118" s="38">
        <v>169</v>
      </c>
      <c r="C118" s="38">
        <v>172</v>
      </c>
      <c r="D118" s="38">
        <v>17</v>
      </c>
      <c r="E118" s="38">
        <v>21</v>
      </c>
      <c r="F118" s="26" t="s">
        <v>78</v>
      </c>
      <c r="G118" s="26" t="s">
        <v>79</v>
      </c>
      <c r="H118" s="38">
        <v>142</v>
      </c>
      <c r="I118" s="38">
        <v>148</v>
      </c>
      <c r="J118" s="38">
        <v>2</v>
      </c>
      <c r="K118" s="38">
        <v>5</v>
      </c>
      <c r="L118" s="135"/>
      <c r="N118" s="117"/>
    </row>
    <row r="119" spans="2:15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26" t="s">
        <v>120</v>
      </c>
      <c r="G119" s="26" t="s">
        <v>121</v>
      </c>
      <c r="H119" s="49"/>
      <c r="I119" s="49"/>
      <c r="J119" s="49"/>
      <c r="K119" s="49"/>
      <c r="L119" s="138"/>
      <c r="M119" s="18"/>
      <c r="N119" s="117"/>
      <c r="O119" s="18"/>
    </row>
    <row r="120" spans="2:15" s="18" customFormat="1" ht="5.0999999999999996" customHeight="1">
      <c r="B120" s="38"/>
      <c r="C120" s="38"/>
      <c r="D120" s="38"/>
      <c r="E120" s="38"/>
      <c r="F120" s="73"/>
      <c r="G120" s="58"/>
      <c r="H120" s="38"/>
      <c r="I120" s="38"/>
      <c r="J120" s="38"/>
      <c r="K120" s="38"/>
      <c r="L120" s="135"/>
      <c r="N120" s="117"/>
    </row>
    <row r="121" spans="2:15" s="18" customFormat="1" ht="5.0999999999999996" customHeight="1">
      <c r="B121" s="44"/>
      <c r="C121" s="44"/>
      <c r="D121" s="44"/>
      <c r="E121" s="44"/>
      <c r="F121" s="77"/>
      <c r="G121" s="61"/>
      <c r="H121" s="38"/>
      <c r="I121" s="38"/>
      <c r="J121" s="38"/>
      <c r="K121" s="38"/>
      <c r="L121" s="135"/>
      <c r="N121" s="117"/>
    </row>
    <row r="122" spans="2:15" s="20" customFormat="1" ht="16.149999999999999" customHeight="1">
      <c r="B122" s="40">
        <f>+H100+H102+H105+H113-B102-B109-B113</f>
        <v>4171</v>
      </c>
      <c r="C122" s="40">
        <f t="shared" ref="C122:E122" si="20">+I100+I102+I105+I113-C102-C109-C113</f>
        <v>3683</v>
      </c>
      <c r="D122" s="40">
        <f t="shared" si="20"/>
        <v>197</v>
      </c>
      <c r="E122" s="40">
        <f t="shared" si="20"/>
        <v>196</v>
      </c>
      <c r="F122" s="70" t="s">
        <v>80</v>
      </c>
      <c r="G122" s="54" t="s">
        <v>81</v>
      </c>
      <c r="H122" s="40"/>
      <c r="I122" s="40"/>
      <c r="J122" s="40"/>
      <c r="K122" s="40"/>
      <c r="L122" s="137"/>
      <c r="N122" s="117"/>
      <c r="O122" s="50"/>
    </row>
    <row r="123" spans="2:15" s="15" customFormat="1" ht="9" customHeight="1">
      <c r="B123" s="45"/>
      <c r="C123" s="45"/>
      <c r="D123" s="45"/>
      <c r="E123" s="45"/>
      <c r="F123" s="62"/>
      <c r="G123" s="62"/>
      <c r="H123" s="45"/>
      <c r="I123" s="45"/>
      <c r="J123" s="45"/>
      <c r="K123" s="45"/>
      <c r="L123" s="133"/>
      <c r="N123" s="18"/>
      <c r="O123" s="18"/>
    </row>
    <row r="124" spans="2:15" ht="15.95" customHeight="1">
      <c r="B124" s="30"/>
      <c r="C124" s="30"/>
      <c r="D124" s="30"/>
      <c r="E124" s="30"/>
      <c r="F124" s="31"/>
      <c r="G124" s="30"/>
      <c r="H124" s="32"/>
      <c r="I124" s="32"/>
      <c r="J124" s="32"/>
      <c r="K124" s="32"/>
      <c r="N124" s="18"/>
      <c r="O124" s="18"/>
    </row>
    <row r="125" spans="2:15" ht="15.95" customHeight="1">
      <c r="N125" s="117"/>
      <c r="O125" s="20"/>
    </row>
    <row r="126" spans="2:15" s="9" customFormat="1" ht="15.95" customHeight="1">
      <c r="B126" s="33" t="s">
        <v>82</v>
      </c>
      <c r="C126" s="33"/>
      <c r="D126" s="33"/>
      <c r="E126" s="33"/>
      <c r="F126" s="8"/>
      <c r="G126" s="8"/>
      <c r="H126" s="8"/>
      <c r="I126" s="8"/>
      <c r="J126" s="8"/>
      <c r="K126" s="8"/>
      <c r="L126" s="130"/>
      <c r="N126" s="15"/>
      <c r="O126" s="15"/>
    </row>
    <row r="127" spans="2:15" ht="5.25" customHeight="1">
      <c r="B127" s="10"/>
      <c r="C127" s="10"/>
      <c r="D127" s="10"/>
      <c r="E127" s="10"/>
    </row>
    <row r="128" spans="2:15" s="9" customFormat="1" ht="15.95" customHeight="1">
      <c r="B128" s="3" t="s">
        <v>2</v>
      </c>
      <c r="C128" s="3"/>
      <c r="D128" s="3"/>
      <c r="E128" s="3"/>
      <c r="F128" s="3"/>
      <c r="G128" s="3"/>
      <c r="H128" s="11"/>
      <c r="I128" s="11"/>
      <c r="J128" s="11"/>
      <c r="K128" s="11" t="s">
        <v>3</v>
      </c>
      <c r="L128" s="130"/>
      <c r="N128" s="5"/>
      <c r="O128" s="5"/>
    </row>
    <row r="129" spans="2:15" s="12" customFormat="1" ht="3" customHeight="1">
      <c r="B129" s="25"/>
      <c r="C129" s="10"/>
      <c r="D129" s="10"/>
      <c r="E129" s="10"/>
      <c r="F129" s="6"/>
      <c r="G129" s="6"/>
      <c r="H129" s="6"/>
      <c r="I129" s="6"/>
      <c r="J129" s="6"/>
      <c r="K129" s="6"/>
      <c r="L129" s="131"/>
      <c r="N129" s="9"/>
      <c r="O129" s="9"/>
    </row>
    <row r="130" spans="2:15" s="9" customFormat="1" ht="3.75" customHeight="1">
      <c r="B130" s="147" t="str">
        <f>+B10</f>
        <v>Valencia</v>
      </c>
      <c r="C130" s="147" t="str">
        <f t="shared" ref="C130:E130" si="21">+C10</f>
        <v>País Vasco</v>
      </c>
      <c r="D130" s="147" t="str">
        <f t="shared" si="21"/>
        <v>Ceuta</v>
      </c>
      <c r="E130" s="147" t="str">
        <f t="shared" si="21"/>
        <v>Melilla</v>
      </c>
      <c r="F130" s="147" t="s">
        <v>4</v>
      </c>
      <c r="G130" s="144" t="s">
        <v>147</v>
      </c>
      <c r="H130" s="147" t="str">
        <f>+H10</f>
        <v>Valencia</v>
      </c>
      <c r="I130" s="147" t="str">
        <f t="shared" ref="I130:K130" si="22">+I10</f>
        <v>País Vasco</v>
      </c>
      <c r="J130" s="147" t="str">
        <f t="shared" si="22"/>
        <v>Ceuta</v>
      </c>
      <c r="K130" s="147" t="str">
        <f t="shared" si="22"/>
        <v>Melilla</v>
      </c>
      <c r="L130" s="130"/>
      <c r="N130" s="5"/>
      <c r="O130" s="5"/>
    </row>
    <row r="131" spans="2:15" s="9" customFormat="1" ht="44.1" customHeight="1">
      <c r="B131" s="148"/>
      <c r="C131" s="148"/>
      <c r="D131" s="148"/>
      <c r="E131" s="148"/>
      <c r="F131" s="148"/>
      <c r="G131" s="145"/>
      <c r="H131" s="148"/>
      <c r="I131" s="148"/>
      <c r="J131" s="148"/>
      <c r="K131" s="148"/>
      <c r="L131" s="130"/>
    </row>
    <row r="132" spans="2:15" s="13" customFormat="1" ht="3" customHeight="1">
      <c r="B132" s="148"/>
      <c r="C132" s="148"/>
      <c r="D132" s="148"/>
      <c r="E132" s="148"/>
      <c r="F132" s="148"/>
      <c r="G132" s="145"/>
      <c r="H132" s="148"/>
      <c r="I132" s="148"/>
      <c r="J132" s="148"/>
      <c r="K132" s="148"/>
      <c r="L132" s="132"/>
      <c r="N132" s="12"/>
      <c r="O132" s="12"/>
    </row>
    <row r="133" spans="2:15" s="9" customFormat="1" ht="13.15" customHeight="1">
      <c r="B133" s="148"/>
      <c r="C133" s="148"/>
      <c r="D133" s="148"/>
      <c r="E133" s="148"/>
      <c r="F133" s="148"/>
      <c r="G133" s="145"/>
      <c r="H133" s="148"/>
      <c r="I133" s="148"/>
      <c r="J133" s="148"/>
      <c r="K133" s="148"/>
      <c r="L133" s="130"/>
    </row>
    <row r="134" spans="2:15" s="9" customFormat="1" ht="3" customHeight="1">
      <c r="B134" s="149"/>
      <c r="C134" s="149"/>
      <c r="D134" s="149"/>
      <c r="E134" s="149"/>
      <c r="F134" s="149"/>
      <c r="G134" s="146"/>
      <c r="H134" s="149"/>
      <c r="I134" s="149"/>
      <c r="J134" s="149"/>
      <c r="K134" s="149"/>
      <c r="L134" s="130"/>
    </row>
    <row r="135" spans="2:15" s="15" customFormat="1" ht="9" customHeight="1">
      <c r="B135" s="36"/>
      <c r="C135" s="36"/>
      <c r="D135" s="36"/>
      <c r="E135" s="36"/>
      <c r="F135" s="78"/>
      <c r="G135" s="63"/>
      <c r="H135" s="36"/>
      <c r="I135" s="36"/>
      <c r="J135" s="36"/>
      <c r="K135" s="36"/>
      <c r="L135" s="133"/>
      <c r="N135" s="13"/>
      <c r="O135" s="13"/>
    </row>
    <row r="136" spans="2:15" s="15" customFormat="1" ht="5.0999999999999996" customHeight="1">
      <c r="B136" s="38"/>
      <c r="C136" s="38"/>
      <c r="D136" s="38"/>
      <c r="E136" s="38"/>
      <c r="F136" s="79"/>
      <c r="G136" s="64"/>
      <c r="H136" s="39"/>
      <c r="I136" s="39"/>
      <c r="J136" s="39"/>
      <c r="K136" s="39"/>
      <c r="L136" s="133"/>
      <c r="N136" s="9"/>
      <c r="O136" s="9"/>
    </row>
    <row r="137" spans="2:15" s="20" customFormat="1" ht="16.149999999999999" customHeight="1">
      <c r="B137" s="41"/>
      <c r="C137" s="41"/>
      <c r="D137" s="41"/>
      <c r="E137" s="41"/>
      <c r="F137" s="75" t="s">
        <v>80</v>
      </c>
      <c r="G137" s="59" t="s">
        <v>81</v>
      </c>
      <c r="H137" s="42">
        <f>+B122</f>
        <v>4171</v>
      </c>
      <c r="I137" s="42">
        <f>+C122</f>
        <v>3683</v>
      </c>
      <c r="J137" s="42">
        <f>+D122</f>
        <v>197</v>
      </c>
      <c r="K137" s="42">
        <f>+E122</f>
        <v>196</v>
      </c>
      <c r="L137" s="137"/>
      <c r="N137" s="9"/>
      <c r="O137" s="9"/>
    </row>
    <row r="138" spans="2:15" s="18" customFormat="1" ht="5.0999999999999996" customHeight="1">
      <c r="B138" s="38"/>
      <c r="C138" s="38"/>
      <c r="D138" s="38"/>
      <c r="E138" s="38"/>
      <c r="F138" s="73"/>
      <c r="G138" s="58"/>
      <c r="H138" s="38"/>
      <c r="I138" s="38"/>
      <c r="J138" s="38"/>
      <c r="K138" s="38"/>
      <c r="L138" s="135"/>
      <c r="N138" s="15"/>
      <c r="O138" s="15"/>
    </row>
    <row r="139" spans="2:15" s="16" customFormat="1" ht="16.149999999999999" customHeight="1">
      <c r="B139" s="37">
        <f>+B140+B141</f>
        <v>1003</v>
      </c>
      <c r="C139" s="37">
        <f t="shared" ref="C139:E139" si="23">+C140+C141</f>
        <v>1636</v>
      </c>
      <c r="D139" s="37">
        <f t="shared" si="23"/>
        <v>41</v>
      </c>
      <c r="E139" s="37">
        <f t="shared" si="23"/>
        <v>54</v>
      </c>
      <c r="F139" s="76" t="s">
        <v>83</v>
      </c>
      <c r="G139" s="60" t="s">
        <v>84</v>
      </c>
      <c r="H139" s="37"/>
      <c r="I139" s="37"/>
      <c r="J139" s="37"/>
      <c r="K139" s="37"/>
      <c r="L139" s="134"/>
      <c r="N139" s="15"/>
      <c r="O139" s="15"/>
    </row>
    <row r="140" spans="2:15" s="18" customFormat="1" ht="15" customHeight="1">
      <c r="B140" s="38">
        <v>967</v>
      </c>
      <c r="C140" s="38">
        <v>1169</v>
      </c>
      <c r="D140" s="38">
        <v>41</v>
      </c>
      <c r="E140" s="38">
        <v>51</v>
      </c>
      <c r="F140" s="68" t="s">
        <v>85</v>
      </c>
      <c r="G140" s="69" t="s">
        <v>138</v>
      </c>
      <c r="H140" s="38"/>
      <c r="I140" s="38"/>
      <c r="J140" s="38"/>
      <c r="K140" s="38"/>
      <c r="L140" s="135"/>
      <c r="N140" s="117"/>
      <c r="O140" s="20"/>
    </row>
    <row r="141" spans="2:15" s="18" customFormat="1" ht="27.6" customHeight="1">
      <c r="B141" s="38">
        <v>36</v>
      </c>
      <c r="C141" s="38">
        <v>467</v>
      </c>
      <c r="D141" s="38">
        <v>0</v>
      </c>
      <c r="E141" s="38">
        <v>3</v>
      </c>
      <c r="F141" s="80" t="s">
        <v>86</v>
      </c>
      <c r="G141" s="29" t="s">
        <v>139</v>
      </c>
      <c r="H141" s="38"/>
      <c r="I141" s="38"/>
      <c r="J141" s="38"/>
      <c r="K141" s="38"/>
      <c r="L141" s="135"/>
      <c r="N141" s="117"/>
    </row>
    <row r="142" spans="2:15" s="18" customFormat="1" ht="5.0999999999999996" customHeight="1">
      <c r="B142" s="38"/>
      <c r="C142" s="38"/>
      <c r="D142" s="38"/>
      <c r="E142" s="38"/>
      <c r="F142" s="73"/>
      <c r="G142" s="58"/>
      <c r="H142" s="38"/>
      <c r="I142" s="38"/>
      <c r="J142" s="38"/>
      <c r="K142" s="38"/>
      <c r="L142" s="135"/>
      <c r="N142" s="117"/>
    </row>
    <row r="143" spans="2:15" s="18" customFormat="1" ht="5.0999999999999996" customHeight="1">
      <c r="B143" s="44"/>
      <c r="C143" s="44"/>
      <c r="D143" s="44"/>
      <c r="E143" s="44"/>
      <c r="F143" s="77"/>
      <c r="G143" s="61"/>
      <c r="H143" s="44"/>
      <c r="I143" s="44"/>
      <c r="J143" s="44"/>
      <c r="K143" s="44"/>
      <c r="L143" s="135"/>
      <c r="N143" s="117"/>
    </row>
    <row r="144" spans="2:15" s="20" customFormat="1" ht="15.95" customHeight="1">
      <c r="B144" s="40">
        <f>+H137-B139</f>
        <v>3168</v>
      </c>
      <c r="C144" s="40">
        <f t="shared" ref="C144:E144" si="24">+I137-C139</f>
        <v>2047</v>
      </c>
      <c r="D144" s="40">
        <f t="shared" si="24"/>
        <v>156</v>
      </c>
      <c r="E144" s="40">
        <f t="shared" si="24"/>
        <v>142</v>
      </c>
      <c r="F144" s="70" t="s">
        <v>87</v>
      </c>
      <c r="G144" s="54" t="s">
        <v>88</v>
      </c>
      <c r="H144" s="40"/>
      <c r="I144" s="40"/>
      <c r="J144" s="40"/>
      <c r="K144" s="40"/>
      <c r="L144" s="137"/>
      <c r="N144" s="117"/>
      <c r="O144" s="18"/>
    </row>
    <row r="145" spans="2:15" s="15" customFormat="1" ht="9" customHeight="1">
      <c r="B145" s="45"/>
      <c r="C145" s="45"/>
      <c r="D145" s="45"/>
      <c r="E145" s="45"/>
      <c r="F145" s="62"/>
      <c r="G145" s="62"/>
      <c r="H145" s="45"/>
      <c r="I145" s="45"/>
      <c r="J145" s="45"/>
      <c r="K145" s="45"/>
      <c r="L145" s="133"/>
      <c r="N145" s="117"/>
      <c r="O145" s="18"/>
    </row>
    <row r="146" spans="2:15" ht="15.95" customHeight="1">
      <c r="B146" s="30"/>
      <c r="C146" s="30"/>
      <c r="D146" s="30"/>
      <c r="E146" s="30"/>
      <c r="F146" s="31"/>
      <c r="G146" s="30"/>
      <c r="H146" s="32"/>
      <c r="I146" s="32"/>
      <c r="J146" s="32"/>
      <c r="K146" s="32"/>
      <c r="N146" s="117"/>
      <c r="O146" s="18"/>
    </row>
    <row r="147" spans="2:15" ht="15.95" customHeight="1">
      <c r="N147" s="117"/>
      <c r="O147" s="20"/>
    </row>
    <row r="148" spans="2:15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130"/>
      <c r="N148" s="15"/>
      <c r="O148" s="15"/>
    </row>
    <row r="149" spans="2:15" ht="15.95" customHeight="1"/>
    <row r="150" spans="2:15" s="9" customFormat="1" ht="15.95" customHeight="1">
      <c r="B150" s="27" t="s">
        <v>90</v>
      </c>
      <c r="C150" s="27"/>
      <c r="D150" s="27"/>
      <c r="E150" s="27"/>
      <c r="F150" s="8"/>
      <c r="G150" s="8"/>
      <c r="H150" s="8"/>
      <c r="I150" s="8"/>
      <c r="J150" s="8"/>
      <c r="K150" s="8"/>
      <c r="L150" s="130"/>
      <c r="N150" s="5"/>
      <c r="O150" s="5"/>
    </row>
    <row r="151" spans="2:15" ht="5.25" customHeight="1">
      <c r="B151" s="10"/>
      <c r="C151" s="10"/>
      <c r="D151" s="10"/>
      <c r="E151" s="10"/>
      <c r="N151" s="9"/>
      <c r="O151" s="9"/>
    </row>
    <row r="152" spans="2:15" s="9" customFormat="1" ht="12.75" customHeight="1">
      <c r="B152" s="3" t="s">
        <v>2</v>
      </c>
      <c r="C152" s="3"/>
      <c r="D152" s="3"/>
      <c r="E152" s="3"/>
      <c r="F152" s="3"/>
      <c r="G152" s="3"/>
      <c r="H152" s="11"/>
      <c r="I152" s="11"/>
      <c r="J152" s="11"/>
      <c r="K152" s="11" t="s">
        <v>3</v>
      </c>
      <c r="L152" s="130"/>
      <c r="N152" s="5"/>
      <c r="O152" s="5"/>
    </row>
    <row r="153" spans="2:15" s="12" customFormat="1" ht="3" customHeight="1">
      <c r="B153" s="25"/>
      <c r="C153" s="10"/>
      <c r="D153" s="10"/>
      <c r="E153" s="10"/>
      <c r="F153" s="6"/>
      <c r="G153" s="6"/>
      <c r="H153" s="6"/>
      <c r="I153" s="6"/>
      <c r="J153" s="6"/>
      <c r="K153" s="6"/>
      <c r="L153" s="131"/>
      <c r="N153" s="9"/>
      <c r="O153" s="9"/>
    </row>
    <row r="154" spans="2:15" s="9" customFormat="1" ht="3.75" customHeight="1">
      <c r="B154" s="147" t="str">
        <f>+B10</f>
        <v>Valencia</v>
      </c>
      <c r="C154" s="147" t="str">
        <f t="shared" ref="C154:E154" si="25">+C10</f>
        <v>País Vasco</v>
      </c>
      <c r="D154" s="147" t="str">
        <f t="shared" si="25"/>
        <v>Ceuta</v>
      </c>
      <c r="E154" s="147" t="str">
        <f t="shared" si="25"/>
        <v>Melilla</v>
      </c>
      <c r="F154" s="147" t="s">
        <v>4</v>
      </c>
      <c r="G154" s="144" t="s">
        <v>147</v>
      </c>
      <c r="H154" s="147" t="str">
        <f>+H10</f>
        <v>Valencia</v>
      </c>
      <c r="I154" s="147" t="str">
        <f t="shared" ref="I154:K154" si="26">+I10</f>
        <v>País Vasco</v>
      </c>
      <c r="J154" s="147" t="str">
        <f t="shared" si="26"/>
        <v>Ceuta</v>
      </c>
      <c r="K154" s="147" t="str">
        <f t="shared" si="26"/>
        <v>Melilla</v>
      </c>
      <c r="L154" s="130"/>
      <c r="N154" s="5"/>
      <c r="O154" s="5"/>
    </row>
    <row r="155" spans="2:15" s="9" customFormat="1" ht="44.1" customHeight="1">
      <c r="B155" s="148"/>
      <c r="C155" s="148"/>
      <c r="D155" s="148"/>
      <c r="E155" s="148"/>
      <c r="F155" s="148"/>
      <c r="G155" s="145"/>
      <c r="H155" s="148"/>
      <c r="I155" s="148"/>
      <c r="J155" s="148"/>
      <c r="K155" s="148"/>
      <c r="L155" s="130"/>
    </row>
    <row r="156" spans="2:15" s="13" customFormat="1" ht="3" customHeight="1">
      <c r="B156" s="148"/>
      <c r="C156" s="148"/>
      <c r="D156" s="148"/>
      <c r="E156" s="148"/>
      <c r="F156" s="148"/>
      <c r="G156" s="145"/>
      <c r="H156" s="148"/>
      <c r="I156" s="148"/>
      <c r="J156" s="148"/>
      <c r="K156" s="148"/>
      <c r="L156" s="132"/>
      <c r="N156" s="12"/>
      <c r="O156" s="12"/>
    </row>
    <row r="157" spans="2:15" s="9" customFormat="1" ht="13.15" customHeight="1">
      <c r="B157" s="148"/>
      <c r="C157" s="148"/>
      <c r="D157" s="148"/>
      <c r="E157" s="148"/>
      <c r="F157" s="148"/>
      <c r="G157" s="145"/>
      <c r="H157" s="148"/>
      <c r="I157" s="148"/>
      <c r="J157" s="148"/>
      <c r="K157" s="148"/>
      <c r="L157" s="130"/>
    </row>
    <row r="158" spans="2:15" s="9" customFormat="1" ht="3" customHeight="1">
      <c r="B158" s="149"/>
      <c r="C158" s="149"/>
      <c r="D158" s="149"/>
      <c r="E158" s="149"/>
      <c r="F158" s="149"/>
      <c r="G158" s="146"/>
      <c r="H158" s="149"/>
      <c r="I158" s="149"/>
      <c r="J158" s="149"/>
      <c r="K158" s="149"/>
      <c r="L158" s="130"/>
    </row>
    <row r="159" spans="2:15" s="15" customFormat="1" ht="9" customHeight="1">
      <c r="B159" s="36"/>
      <c r="C159" s="36"/>
      <c r="D159" s="36"/>
      <c r="E159" s="36"/>
      <c r="F159" s="78"/>
      <c r="G159" s="14"/>
      <c r="H159" s="36"/>
      <c r="I159" s="36"/>
      <c r="J159" s="36"/>
      <c r="K159" s="36"/>
      <c r="L159" s="133"/>
      <c r="N159" s="13"/>
      <c r="O159" s="13"/>
    </row>
    <row r="160" spans="2:15" s="15" customFormat="1" ht="5.0999999999999996" customHeight="1">
      <c r="B160" s="38"/>
      <c r="C160" s="38"/>
      <c r="D160" s="38"/>
      <c r="E160" s="38"/>
      <c r="F160" s="79"/>
      <c r="G160" s="64"/>
      <c r="H160" s="38"/>
      <c r="I160" s="38"/>
      <c r="J160" s="38"/>
      <c r="K160" s="38"/>
      <c r="L160" s="133"/>
      <c r="N160" s="9"/>
      <c r="O160" s="9"/>
    </row>
    <row r="161" spans="2:15" s="20" customFormat="1" ht="16.149999999999999" customHeight="1">
      <c r="B161" s="41"/>
      <c r="C161" s="41"/>
      <c r="D161" s="41"/>
      <c r="E161" s="41"/>
      <c r="F161" s="75" t="s">
        <v>80</v>
      </c>
      <c r="G161" s="59" t="s">
        <v>81</v>
      </c>
      <c r="H161" s="42">
        <f>+B122</f>
        <v>4171</v>
      </c>
      <c r="I161" s="42">
        <f>+C122</f>
        <v>3683</v>
      </c>
      <c r="J161" s="42">
        <f>+D122</f>
        <v>197</v>
      </c>
      <c r="K161" s="42">
        <f>+E122</f>
        <v>196</v>
      </c>
      <c r="L161" s="137"/>
      <c r="N161" s="9"/>
      <c r="O161" s="9"/>
    </row>
    <row r="162" spans="2:15" s="18" customFormat="1" ht="5.0999999999999996" customHeight="1">
      <c r="B162" s="38"/>
      <c r="C162" s="38"/>
      <c r="D162" s="38"/>
      <c r="E162" s="38"/>
      <c r="F162" s="73"/>
      <c r="G162" s="58"/>
      <c r="H162" s="38"/>
      <c r="I162" s="38"/>
      <c r="J162" s="38"/>
      <c r="K162" s="38"/>
      <c r="L162" s="135"/>
      <c r="N162" s="15"/>
      <c r="O162" s="15"/>
    </row>
    <row r="163" spans="2:15" s="16" customFormat="1" ht="16.149999999999999" customHeight="1">
      <c r="B163" s="37">
        <f>+H16-H17-H18+B141-H20</f>
        <v>3665</v>
      </c>
      <c r="C163" s="37">
        <f>+I16-I17-I18+C141-I20</f>
        <v>3850</v>
      </c>
      <c r="D163" s="37">
        <f>+J16-J17-J18+D141-J20</f>
        <v>185</v>
      </c>
      <c r="E163" s="37">
        <f>+K16-K17-K18+E141-K20</f>
        <v>187</v>
      </c>
      <c r="F163" s="76" t="s">
        <v>91</v>
      </c>
      <c r="G163" s="60" t="s">
        <v>92</v>
      </c>
      <c r="H163" s="37"/>
      <c r="I163" s="37"/>
      <c r="J163" s="37"/>
      <c r="K163" s="37"/>
      <c r="L163" s="134"/>
      <c r="N163" s="15"/>
      <c r="O163" s="15"/>
    </row>
    <row r="164" spans="2:15" s="18" customFormat="1" ht="16.149999999999999" customHeight="1">
      <c r="B164" s="38">
        <f>+B139</f>
        <v>1003</v>
      </c>
      <c r="C164" s="38">
        <f t="shared" ref="C164:E164" si="27">+C139</f>
        <v>1636</v>
      </c>
      <c r="D164" s="38">
        <f t="shared" si="27"/>
        <v>41</v>
      </c>
      <c r="E164" s="38">
        <f t="shared" si="27"/>
        <v>54</v>
      </c>
      <c r="F164" s="68" t="s">
        <v>93</v>
      </c>
      <c r="G164" s="69" t="s">
        <v>94</v>
      </c>
      <c r="H164" s="38"/>
      <c r="I164" s="38"/>
      <c r="J164" s="38"/>
      <c r="K164" s="38"/>
      <c r="L164" s="135"/>
      <c r="N164" s="117"/>
      <c r="O164" s="20"/>
    </row>
    <row r="165" spans="2:15" s="18" customFormat="1" ht="16.149999999999999" customHeight="1">
      <c r="B165" s="38">
        <f>+B163-B164</f>
        <v>2662</v>
      </c>
      <c r="C165" s="38">
        <f t="shared" ref="C165:E165" si="28">+C163-C164</f>
        <v>2214</v>
      </c>
      <c r="D165" s="38">
        <f t="shared" si="28"/>
        <v>144</v>
      </c>
      <c r="E165" s="38">
        <f t="shared" si="28"/>
        <v>133</v>
      </c>
      <c r="F165" s="68" t="s">
        <v>95</v>
      </c>
      <c r="G165" s="69" t="s">
        <v>96</v>
      </c>
      <c r="H165" s="38"/>
      <c r="I165" s="38"/>
      <c r="J165" s="38"/>
      <c r="K165" s="38"/>
      <c r="L165" s="135"/>
      <c r="N165" s="117"/>
    </row>
    <row r="166" spans="2:15" s="18" customFormat="1" ht="16.149999999999999" customHeight="1">
      <c r="B166" s="37">
        <v>0</v>
      </c>
      <c r="C166" s="37">
        <v>0</v>
      </c>
      <c r="D166" s="37">
        <v>0</v>
      </c>
      <c r="E166" s="37">
        <v>0</v>
      </c>
      <c r="F166" s="76" t="s">
        <v>122</v>
      </c>
      <c r="G166" s="60" t="s">
        <v>123</v>
      </c>
      <c r="H166" s="38"/>
      <c r="I166" s="38"/>
      <c r="J166" s="38"/>
      <c r="K166" s="38"/>
      <c r="L166" s="135"/>
      <c r="N166" s="117"/>
      <c r="O166" s="16"/>
    </row>
    <row r="167" spans="2:15" s="18" customFormat="1" ht="5.0999999999999996" customHeight="1">
      <c r="B167" s="38"/>
      <c r="C167" s="38"/>
      <c r="D167" s="38"/>
      <c r="E167" s="38"/>
      <c r="F167" s="73"/>
      <c r="G167" s="58"/>
      <c r="H167" s="38"/>
      <c r="I167" s="38"/>
      <c r="J167" s="38"/>
      <c r="K167" s="38"/>
      <c r="L167" s="135"/>
      <c r="N167" s="117"/>
    </row>
    <row r="168" spans="2:15" s="18" customFormat="1" ht="5.0999999999999996" customHeight="1">
      <c r="B168" s="44"/>
      <c r="C168" s="44"/>
      <c r="D168" s="44"/>
      <c r="E168" s="44"/>
      <c r="F168" s="77"/>
      <c r="G168" s="61"/>
      <c r="H168" s="38"/>
      <c r="I168" s="38"/>
      <c r="J168" s="38"/>
      <c r="K168" s="38"/>
      <c r="L168" s="135"/>
      <c r="N168" s="117"/>
    </row>
    <row r="169" spans="2:15" s="20" customFormat="1" ht="16.149999999999999" customHeight="1">
      <c r="B169" s="40">
        <f>+H161-B163-B166</f>
        <v>506</v>
      </c>
      <c r="C169" s="40">
        <f>+I161-C163-C166</f>
        <v>-167</v>
      </c>
      <c r="D169" s="40">
        <f>+J161-D163-D166</f>
        <v>12</v>
      </c>
      <c r="E169" s="40">
        <f>+K161-E163-E166</f>
        <v>9</v>
      </c>
      <c r="F169" s="70" t="s">
        <v>97</v>
      </c>
      <c r="G169" s="54" t="s">
        <v>98</v>
      </c>
      <c r="H169" s="40"/>
      <c r="I169" s="40"/>
      <c r="J169" s="40"/>
      <c r="K169" s="40"/>
      <c r="L169" s="137"/>
      <c r="N169" s="120"/>
      <c r="O169" s="18"/>
    </row>
    <row r="170" spans="2:15" s="15" customFormat="1" ht="9" customHeight="1">
      <c r="B170" s="45"/>
      <c r="C170" s="45"/>
      <c r="D170" s="45"/>
      <c r="E170" s="45"/>
      <c r="F170" s="62"/>
      <c r="G170" s="62"/>
      <c r="H170" s="45"/>
      <c r="I170" s="45"/>
      <c r="J170" s="45"/>
      <c r="K170" s="45"/>
      <c r="L170" s="133"/>
      <c r="N170" s="120"/>
      <c r="O170" s="18"/>
    </row>
    <row r="171" spans="2:15" ht="15.95" customHeight="1">
      <c r="B171" s="30"/>
      <c r="C171" s="30"/>
      <c r="D171" s="30"/>
      <c r="E171" s="30"/>
      <c r="F171" s="31"/>
      <c r="G171" s="30"/>
      <c r="H171" s="32"/>
      <c r="I171" s="32"/>
      <c r="J171" s="32"/>
      <c r="K171" s="32"/>
      <c r="N171" s="120"/>
      <c r="O171" s="18"/>
    </row>
    <row r="172" spans="2:15" ht="15.95" customHeight="1">
      <c r="N172" s="117"/>
      <c r="O172" s="20"/>
    </row>
    <row r="173" spans="2:15" s="9" customFormat="1" ht="15" customHeight="1">
      <c r="B173" s="27" t="s">
        <v>99</v>
      </c>
      <c r="C173" s="27"/>
      <c r="D173" s="27"/>
      <c r="E173" s="27"/>
      <c r="F173" s="8"/>
      <c r="G173" s="8"/>
      <c r="H173" s="8"/>
      <c r="I173" s="8"/>
      <c r="J173" s="8"/>
      <c r="K173" s="8"/>
      <c r="L173" s="130"/>
      <c r="N173" s="15"/>
      <c r="O173" s="15"/>
    </row>
    <row r="174" spans="2:15" ht="5.25" customHeight="1">
      <c r="B174" s="10"/>
      <c r="C174" s="10"/>
      <c r="D174" s="10"/>
      <c r="E174" s="10"/>
    </row>
    <row r="175" spans="2:15" s="9" customFormat="1" ht="12.95" customHeight="1">
      <c r="B175" s="3" t="s">
        <v>2</v>
      </c>
      <c r="C175" s="3"/>
      <c r="D175" s="3"/>
      <c r="E175" s="3"/>
      <c r="F175" s="3"/>
      <c r="G175" s="3"/>
      <c r="H175" s="11"/>
      <c r="I175" s="11"/>
      <c r="J175" s="11"/>
      <c r="K175" s="11" t="s">
        <v>3</v>
      </c>
      <c r="L175" s="130"/>
      <c r="N175" s="5"/>
      <c r="O175" s="5"/>
    </row>
    <row r="176" spans="2:15" s="12" customFormat="1" ht="3" customHeight="1">
      <c r="B176" s="25"/>
      <c r="C176" s="10"/>
      <c r="D176" s="10"/>
      <c r="E176" s="10"/>
      <c r="F176" s="6"/>
      <c r="G176" s="6"/>
      <c r="H176" s="6"/>
      <c r="I176" s="6"/>
      <c r="J176" s="6"/>
      <c r="K176" s="6"/>
      <c r="L176" s="131"/>
      <c r="N176" s="9"/>
      <c r="O176" s="9"/>
    </row>
    <row r="177" spans="2:15" s="9" customFormat="1" ht="3.75" customHeight="1">
      <c r="B177" s="147" t="str">
        <f>+B10</f>
        <v>Valencia</v>
      </c>
      <c r="C177" s="147" t="str">
        <f t="shared" ref="C177:E177" si="29">+C10</f>
        <v>País Vasco</v>
      </c>
      <c r="D177" s="147" t="str">
        <f t="shared" si="29"/>
        <v>Ceuta</v>
      </c>
      <c r="E177" s="147" t="str">
        <f t="shared" si="29"/>
        <v>Melilla</v>
      </c>
      <c r="F177" s="147" t="s">
        <v>4</v>
      </c>
      <c r="G177" s="144" t="s">
        <v>147</v>
      </c>
      <c r="H177" s="147" t="str">
        <f>+H10</f>
        <v>Valencia</v>
      </c>
      <c r="I177" s="147" t="str">
        <f t="shared" ref="I177:K177" si="30">+I10</f>
        <v>País Vasco</v>
      </c>
      <c r="J177" s="147" t="str">
        <f t="shared" si="30"/>
        <v>Ceuta</v>
      </c>
      <c r="K177" s="147" t="str">
        <f t="shared" si="30"/>
        <v>Melilla</v>
      </c>
      <c r="L177" s="130"/>
      <c r="N177" s="5"/>
      <c r="O177" s="5"/>
    </row>
    <row r="178" spans="2:15" s="9" customFormat="1" ht="44.1" customHeight="1">
      <c r="B178" s="148"/>
      <c r="C178" s="148"/>
      <c r="D178" s="148"/>
      <c r="E178" s="148"/>
      <c r="F178" s="148"/>
      <c r="G178" s="145"/>
      <c r="H178" s="148"/>
      <c r="I178" s="148"/>
      <c r="J178" s="148"/>
      <c r="K178" s="148"/>
      <c r="L178" s="130"/>
    </row>
    <row r="179" spans="2:15" s="13" customFormat="1" ht="3" customHeight="1">
      <c r="B179" s="148"/>
      <c r="C179" s="148"/>
      <c r="D179" s="148"/>
      <c r="E179" s="148"/>
      <c r="F179" s="148"/>
      <c r="G179" s="145"/>
      <c r="H179" s="148"/>
      <c r="I179" s="148"/>
      <c r="J179" s="148"/>
      <c r="K179" s="148"/>
      <c r="L179" s="132"/>
      <c r="N179" s="12"/>
      <c r="O179" s="12"/>
    </row>
    <row r="180" spans="2:15" s="9" customFormat="1" ht="13.15" customHeight="1">
      <c r="B180" s="148"/>
      <c r="C180" s="148"/>
      <c r="D180" s="148"/>
      <c r="E180" s="148"/>
      <c r="F180" s="148"/>
      <c r="G180" s="145"/>
      <c r="H180" s="148"/>
      <c r="I180" s="148"/>
      <c r="J180" s="148"/>
      <c r="K180" s="148"/>
      <c r="L180" s="130"/>
    </row>
    <row r="181" spans="2:15" s="9" customFormat="1" ht="3" customHeight="1">
      <c r="B181" s="149"/>
      <c r="C181" s="149"/>
      <c r="D181" s="149"/>
      <c r="E181" s="149"/>
      <c r="F181" s="149"/>
      <c r="G181" s="146"/>
      <c r="H181" s="149"/>
      <c r="I181" s="149"/>
      <c r="J181" s="149"/>
      <c r="K181" s="149"/>
      <c r="L181" s="130"/>
    </row>
    <row r="182" spans="2:15" s="15" customFormat="1" ht="9" customHeight="1">
      <c r="B182" s="36"/>
      <c r="C182" s="36"/>
      <c r="D182" s="36"/>
      <c r="E182" s="36"/>
      <c r="F182" s="78"/>
      <c r="G182" s="63"/>
      <c r="H182" s="36"/>
      <c r="I182" s="36"/>
      <c r="J182" s="36"/>
      <c r="K182" s="36"/>
      <c r="L182" s="133"/>
      <c r="N182" s="13"/>
      <c r="O182" s="13"/>
    </row>
    <row r="183" spans="2:15" s="15" customFormat="1" ht="5.0999999999999996" customHeight="1">
      <c r="B183" s="38"/>
      <c r="C183" s="38"/>
      <c r="D183" s="38"/>
      <c r="E183" s="38"/>
      <c r="F183" s="79"/>
      <c r="G183" s="64"/>
      <c r="H183" s="39"/>
      <c r="I183" s="39"/>
      <c r="J183" s="39"/>
      <c r="K183" s="39"/>
      <c r="L183" s="133"/>
      <c r="N183" s="9"/>
      <c r="O183" s="9"/>
    </row>
    <row r="184" spans="2:15" s="20" customFormat="1" ht="16.149999999999999" customHeight="1">
      <c r="B184" s="41"/>
      <c r="C184" s="41"/>
      <c r="D184" s="41"/>
      <c r="E184" s="41"/>
      <c r="F184" s="75" t="s">
        <v>87</v>
      </c>
      <c r="G184" s="59" t="s">
        <v>88</v>
      </c>
      <c r="H184" s="42">
        <f>+B144</f>
        <v>3168</v>
      </c>
      <c r="I184" s="42">
        <f>+C144</f>
        <v>2047</v>
      </c>
      <c r="J184" s="42">
        <f>+D144</f>
        <v>156</v>
      </c>
      <c r="K184" s="42">
        <f>+E144</f>
        <v>142</v>
      </c>
      <c r="L184" s="137"/>
      <c r="N184" s="9"/>
      <c r="O184" s="9"/>
    </row>
    <row r="185" spans="2:15" s="18" customFormat="1" ht="5.0999999999999996" customHeight="1">
      <c r="B185" s="38"/>
      <c r="C185" s="38"/>
      <c r="D185" s="38"/>
      <c r="E185" s="38"/>
      <c r="F185" s="73"/>
      <c r="G185" s="28"/>
      <c r="H185" s="38"/>
      <c r="I185" s="38"/>
      <c r="J185" s="38"/>
      <c r="K185" s="38"/>
      <c r="L185" s="135"/>
      <c r="N185" s="15"/>
      <c r="O185" s="15"/>
    </row>
    <row r="186" spans="2:15" s="16" customFormat="1" ht="16.149999999999999" customHeight="1">
      <c r="B186" s="37">
        <f>+B187</f>
        <v>2662</v>
      </c>
      <c r="C186" s="37">
        <f t="shared" ref="C186:E186" si="31">+C187</f>
        <v>2214</v>
      </c>
      <c r="D186" s="37">
        <f t="shared" si="31"/>
        <v>144</v>
      </c>
      <c r="E186" s="37">
        <f t="shared" si="31"/>
        <v>133</v>
      </c>
      <c r="F186" s="76" t="s">
        <v>100</v>
      </c>
      <c r="G186" s="60" t="s">
        <v>101</v>
      </c>
      <c r="H186" s="37"/>
      <c r="I186" s="37"/>
      <c r="J186" s="37"/>
      <c r="K186" s="37"/>
      <c r="L186" s="134"/>
      <c r="N186" s="15"/>
      <c r="O186" s="15"/>
    </row>
    <row r="187" spans="2:15" s="18" customFormat="1" ht="16.149999999999999" customHeight="1">
      <c r="B187" s="38">
        <f>+B165</f>
        <v>2662</v>
      </c>
      <c r="C187" s="38">
        <f t="shared" ref="C187:E188" si="32">+C165</f>
        <v>2214</v>
      </c>
      <c r="D187" s="38">
        <f t="shared" si="32"/>
        <v>144</v>
      </c>
      <c r="E187" s="38">
        <f t="shared" si="32"/>
        <v>133</v>
      </c>
      <c r="F187" s="68" t="s">
        <v>102</v>
      </c>
      <c r="G187" s="69" t="s">
        <v>103</v>
      </c>
      <c r="H187" s="38"/>
      <c r="I187" s="38"/>
      <c r="J187" s="38"/>
      <c r="K187" s="38"/>
      <c r="L187" s="135"/>
      <c r="N187" s="117"/>
      <c r="O187" s="20"/>
    </row>
    <row r="188" spans="2:15" s="18" customFormat="1" ht="16.149999999999999" customHeight="1">
      <c r="B188" s="37">
        <f>+B166</f>
        <v>0</v>
      </c>
      <c r="C188" s="37">
        <f t="shared" si="32"/>
        <v>0</v>
      </c>
      <c r="D188" s="37">
        <f t="shared" si="32"/>
        <v>0</v>
      </c>
      <c r="E188" s="37">
        <f t="shared" si="32"/>
        <v>0</v>
      </c>
      <c r="F188" s="76" t="s">
        <v>122</v>
      </c>
      <c r="G188" s="60" t="s">
        <v>123</v>
      </c>
      <c r="H188" s="38"/>
      <c r="I188" s="38"/>
      <c r="J188" s="38"/>
      <c r="K188" s="38"/>
      <c r="L188" s="135"/>
      <c r="N188" s="117"/>
    </row>
    <row r="189" spans="2:15" s="18" customFormat="1" ht="5.0999999999999996" customHeight="1">
      <c r="B189" s="38"/>
      <c r="C189" s="38"/>
      <c r="D189" s="38"/>
      <c r="E189" s="38"/>
      <c r="F189" s="73"/>
      <c r="G189" s="58"/>
      <c r="H189" s="38"/>
      <c r="I189" s="38"/>
      <c r="J189" s="38"/>
      <c r="K189" s="38"/>
      <c r="L189" s="135"/>
      <c r="N189" s="117"/>
      <c r="O189" s="16"/>
    </row>
    <row r="190" spans="2:15" s="18" customFormat="1" ht="5.0999999999999996" customHeight="1">
      <c r="B190" s="44"/>
      <c r="C190" s="44"/>
      <c r="D190" s="44"/>
      <c r="E190" s="44"/>
      <c r="F190" s="77"/>
      <c r="G190" s="61"/>
      <c r="H190" s="38"/>
      <c r="I190" s="38"/>
      <c r="J190" s="38"/>
      <c r="K190" s="38"/>
      <c r="L190" s="135"/>
      <c r="N190" s="117"/>
    </row>
    <row r="191" spans="2:15" s="20" customFormat="1" ht="16.149999999999999" customHeight="1">
      <c r="B191" s="40">
        <f>+H184-B186</f>
        <v>506</v>
      </c>
      <c r="C191" s="40">
        <f>+I184-C186</f>
        <v>-167</v>
      </c>
      <c r="D191" s="40">
        <f>+J184-D186</f>
        <v>12</v>
      </c>
      <c r="E191" s="40">
        <f>+K184-E186</f>
        <v>9</v>
      </c>
      <c r="F191" s="70" t="s">
        <v>97</v>
      </c>
      <c r="G191" s="54" t="s">
        <v>98</v>
      </c>
      <c r="H191" s="40"/>
      <c r="I191" s="40"/>
      <c r="J191" s="40"/>
      <c r="K191" s="40"/>
      <c r="L191" s="137"/>
      <c r="N191" s="117"/>
      <c r="O191" s="18"/>
    </row>
    <row r="192" spans="2:15" s="15" customFormat="1" ht="9" customHeight="1">
      <c r="B192" s="45"/>
      <c r="C192" s="45"/>
      <c r="D192" s="45"/>
      <c r="E192" s="45"/>
      <c r="F192" s="62"/>
      <c r="G192" s="62"/>
      <c r="H192" s="45"/>
      <c r="I192" s="45"/>
      <c r="J192" s="45"/>
      <c r="K192" s="45"/>
      <c r="L192" s="133"/>
      <c r="N192" s="117"/>
      <c r="O192" s="18"/>
    </row>
    <row r="193" spans="2:15" ht="15.95" customHeight="1">
      <c r="B193" s="30"/>
      <c r="C193" s="30"/>
      <c r="D193" s="30"/>
      <c r="E193" s="30"/>
      <c r="F193" s="31"/>
      <c r="G193" s="30"/>
      <c r="H193" s="32"/>
      <c r="I193" s="32"/>
      <c r="J193" s="32"/>
      <c r="K193" s="32"/>
      <c r="N193" s="117"/>
      <c r="O193" s="18"/>
    </row>
    <row r="194" spans="2:15" ht="15.95" customHeight="1">
      <c r="N194" s="117"/>
      <c r="O194" s="20"/>
    </row>
    <row r="195" spans="2:15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  <c r="L195" s="130"/>
      <c r="N195" s="15"/>
      <c r="O195" s="15"/>
    </row>
    <row r="196" spans="2:15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  <c r="L196" s="130"/>
      <c r="N196" s="5"/>
      <c r="O196" s="5"/>
    </row>
    <row r="197" spans="2:15" ht="12.95" customHeight="1"/>
    <row r="198" spans="2:15" s="9" customFormat="1" ht="15.95" customHeight="1">
      <c r="B198" s="27" t="s">
        <v>106</v>
      </c>
      <c r="C198" s="27"/>
      <c r="D198" s="27"/>
      <c r="E198" s="27"/>
      <c r="F198" s="8"/>
      <c r="G198" s="8"/>
      <c r="H198" s="8"/>
      <c r="I198" s="8"/>
      <c r="J198" s="8"/>
      <c r="K198" s="8"/>
      <c r="L198" s="130"/>
    </row>
    <row r="199" spans="2:15" ht="5.25" customHeight="1">
      <c r="B199" s="10"/>
      <c r="C199" s="10"/>
      <c r="D199" s="10"/>
      <c r="E199" s="10"/>
      <c r="N199" s="9"/>
      <c r="O199" s="9"/>
    </row>
    <row r="200" spans="2:15" s="9" customFormat="1" ht="15.95" customHeight="1">
      <c r="B200" s="3" t="s">
        <v>107</v>
      </c>
      <c r="C200" s="3"/>
      <c r="D200" s="3"/>
      <c r="E200" s="3"/>
      <c r="F200" s="3"/>
      <c r="G200" s="3"/>
      <c r="H200" s="11"/>
      <c r="I200" s="11"/>
      <c r="J200" s="11"/>
      <c r="K200" s="11" t="s">
        <v>108</v>
      </c>
      <c r="L200" s="130"/>
      <c r="N200" s="5"/>
      <c r="O200" s="5"/>
    </row>
    <row r="201" spans="2:15" s="12" customFormat="1" ht="3" customHeight="1">
      <c r="B201" s="25"/>
      <c r="C201" s="10"/>
      <c r="D201" s="10"/>
      <c r="E201" s="10"/>
      <c r="F201" s="6"/>
      <c r="G201" s="6"/>
      <c r="H201" s="6"/>
      <c r="I201" s="6"/>
      <c r="J201" s="6"/>
      <c r="K201" s="6"/>
      <c r="L201" s="131"/>
      <c r="N201" s="9"/>
      <c r="O201" s="9"/>
    </row>
    <row r="202" spans="2:15" s="9" customFormat="1" ht="3.75" customHeight="1">
      <c r="B202" s="147" t="str">
        <f>+B10</f>
        <v>Valencia</v>
      </c>
      <c r="C202" s="147" t="str">
        <f t="shared" ref="C202:E202" si="33">+C10</f>
        <v>País Vasco</v>
      </c>
      <c r="D202" s="147" t="str">
        <f t="shared" si="33"/>
        <v>Ceuta</v>
      </c>
      <c r="E202" s="147" t="str">
        <f t="shared" si="33"/>
        <v>Melilla</v>
      </c>
      <c r="F202" s="147" t="s">
        <v>4</v>
      </c>
      <c r="G202" s="144" t="s">
        <v>147</v>
      </c>
      <c r="H202" s="147" t="str">
        <f>+H10</f>
        <v>Valencia</v>
      </c>
      <c r="I202" s="147" t="str">
        <f t="shared" ref="I202:K202" si="34">+I10</f>
        <v>País Vasco</v>
      </c>
      <c r="J202" s="147" t="str">
        <f t="shared" si="34"/>
        <v>Ceuta</v>
      </c>
      <c r="K202" s="147" t="str">
        <f t="shared" si="34"/>
        <v>Melilla</v>
      </c>
      <c r="L202" s="130"/>
      <c r="N202" s="5"/>
      <c r="O202" s="5"/>
    </row>
    <row r="203" spans="2:15" s="9" customFormat="1" ht="44.1" customHeight="1">
      <c r="B203" s="148"/>
      <c r="C203" s="148"/>
      <c r="D203" s="148"/>
      <c r="E203" s="148"/>
      <c r="F203" s="148"/>
      <c r="G203" s="145"/>
      <c r="H203" s="148"/>
      <c r="I203" s="148"/>
      <c r="J203" s="148"/>
      <c r="K203" s="148"/>
      <c r="L203" s="130"/>
    </row>
    <row r="204" spans="2:15" s="13" customFormat="1" ht="3" customHeight="1">
      <c r="B204" s="148"/>
      <c r="C204" s="148"/>
      <c r="D204" s="148"/>
      <c r="E204" s="148"/>
      <c r="F204" s="148"/>
      <c r="G204" s="145"/>
      <c r="H204" s="148"/>
      <c r="I204" s="148"/>
      <c r="J204" s="148"/>
      <c r="K204" s="148"/>
      <c r="L204" s="132"/>
      <c r="N204" s="12"/>
      <c r="O204" s="12"/>
    </row>
    <row r="205" spans="2:15" s="9" customFormat="1" ht="13.15" customHeight="1">
      <c r="B205" s="148"/>
      <c r="C205" s="148"/>
      <c r="D205" s="148"/>
      <c r="E205" s="148"/>
      <c r="F205" s="148"/>
      <c r="G205" s="145"/>
      <c r="H205" s="148"/>
      <c r="I205" s="148"/>
      <c r="J205" s="148"/>
      <c r="K205" s="148"/>
      <c r="L205" s="130"/>
    </row>
    <row r="206" spans="2:15" s="9" customFormat="1" ht="3" customHeight="1">
      <c r="B206" s="149"/>
      <c r="C206" s="149"/>
      <c r="D206" s="149"/>
      <c r="E206" s="149"/>
      <c r="F206" s="149"/>
      <c r="G206" s="146"/>
      <c r="H206" s="149"/>
      <c r="I206" s="149"/>
      <c r="J206" s="149"/>
      <c r="K206" s="149"/>
      <c r="L206" s="130"/>
    </row>
    <row r="207" spans="2:15" s="15" customFormat="1" ht="9" customHeight="1">
      <c r="B207" s="36"/>
      <c r="C207" s="36"/>
      <c r="D207" s="36"/>
      <c r="E207" s="36"/>
      <c r="F207" s="63"/>
      <c r="G207" s="63"/>
      <c r="H207" s="36"/>
      <c r="I207" s="36"/>
      <c r="J207" s="36"/>
      <c r="K207" s="36"/>
      <c r="L207" s="133"/>
      <c r="N207" s="13"/>
      <c r="O207" s="13"/>
    </row>
    <row r="208" spans="2:15" s="15" customFormat="1" ht="5.0999999999999996" customHeight="1">
      <c r="B208" s="38"/>
      <c r="C208" s="38"/>
      <c r="D208" s="38"/>
      <c r="E208" s="38"/>
      <c r="F208" s="64"/>
      <c r="G208" s="64"/>
      <c r="H208" s="39"/>
      <c r="I208" s="39"/>
      <c r="J208" s="39"/>
      <c r="K208" s="39"/>
      <c r="L208" s="133"/>
      <c r="N208" s="9"/>
      <c r="O208" s="9"/>
    </row>
    <row r="209" spans="2:15" s="20" customFormat="1" ht="16.149999999999999" customHeight="1">
      <c r="B209" s="41"/>
      <c r="C209" s="41"/>
      <c r="D209" s="41"/>
      <c r="E209" s="41"/>
      <c r="F209" s="59" t="s">
        <v>97</v>
      </c>
      <c r="G209" s="59" t="s">
        <v>98</v>
      </c>
      <c r="H209" s="42">
        <f>+B191</f>
        <v>506</v>
      </c>
      <c r="I209" s="42">
        <f t="shared" ref="I209:K209" si="35">+C191</f>
        <v>-167</v>
      </c>
      <c r="J209" s="42">
        <f t="shared" si="35"/>
        <v>12</v>
      </c>
      <c r="K209" s="42">
        <f t="shared" si="35"/>
        <v>9</v>
      </c>
      <c r="L209" s="137"/>
      <c r="N209" s="9"/>
      <c r="O209" s="9"/>
    </row>
    <row r="210" spans="2:15" s="18" customFormat="1" ht="5.0999999999999996" customHeight="1">
      <c r="B210" s="38"/>
      <c r="C210" s="38"/>
      <c r="D210" s="38"/>
      <c r="E210" s="38"/>
      <c r="F210" s="58"/>
      <c r="G210" s="58"/>
      <c r="H210" s="38"/>
      <c r="I210" s="38"/>
      <c r="J210" s="38"/>
      <c r="K210" s="38"/>
      <c r="L210" s="135"/>
      <c r="N210" s="15"/>
      <c r="O210" s="15"/>
    </row>
    <row r="211" spans="2:15" s="16" customFormat="1" ht="16.149999999999999" customHeight="1">
      <c r="B211" s="37"/>
      <c r="C211" s="37"/>
      <c r="D211" s="37"/>
      <c r="E211" s="37"/>
      <c r="F211" s="60" t="s">
        <v>159</v>
      </c>
      <c r="G211" s="60" t="s">
        <v>109</v>
      </c>
      <c r="H211" s="37">
        <f>+H212+H213+H214</f>
        <v>275</v>
      </c>
      <c r="I211" s="37">
        <f t="shared" ref="I211:K211" si="36">+I212+I213+I214</f>
        <v>464</v>
      </c>
      <c r="J211" s="37">
        <f t="shared" si="36"/>
        <v>11</v>
      </c>
      <c r="K211" s="37">
        <f t="shared" si="36"/>
        <v>10</v>
      </c>
      <c r="L211" s="134"/>
      <c r="N211" s="15"/>
      <c r="O211" s="15"/>
    </row>
    <row r="212" spans="2:15" s="18" customFormat="1" ht="16.149999999999999" customHeight="1">
      <c r="B212" s="38"/>
      <c r="C212" s="38"/>
      <c r="D212" s="38"/>
      <c r="E212" s="38"/>
      <c r="F212" s="52" t="s">
        <v>160</v>
      </c>
      <c r="G212" s="69" t="s">
        <v>110</v>
      </c>
      <c r="H212" s="38">
        <v>222</v>
      </c>
      <c r="I212" s="38">
        <v>199</v>
      </c>
      <c r="J212" s="38">
        <v>1</v>
      </c>
      <c r="K212" s="38">
        <v>1</v>
      </c>
      <c r="L212" s="135"/>
      <c r="N212" s="117"/>
      <c r="O212" s="20"/>
    </row>
    <row r="213" spans="2:15" s="18" customFormat="1" ht="16.149999999999999" customHeight="1">
      <c r="B213" s="38"/>
      <c r="C213" s="38"/>
      <c r="D213" s="38"/>
      <c r="E213" s="38"/>
      <c r="F213" s="52" t="s">
        <v>161</v>
      </c>
      <c r="G213" s="69" t="s">
        <v>111</v>
      </c>
      <c r="H213" s="38">
        <v>3</v>
      </c>
      <c r="I213" s="38">
        <v>24</v>
      </c>
      <c r="J213" s="38">
        <v>3</v>
      </c>
      <c r="K213" s="38">
        <v>0</v>
      </c>
      <c r="L213" s="135"/>
      <c r="N213" s="117"/>
    </row>
    <row r="214" spans="2:15" s="18" customFormat="1" ht="16.149999999999999" customHeight="1">
      <c r="B214" s="38"/>
      <c r="C214" s="38"/>
      <c r="D214" s="38"/>
      <c r="E214" s="38"/>
      <c r="F214" s="52" t="s">
        <v>162</v>
      </c>
      <c r="G214" s="69" t="s">
        <v>112</v>
      </c>
      <c r="H214" s="38">
        <v>50</v>
      </c>
      <c r="I214" s="38">
        <v>241</v>
      </c>
      <c r="J214" s="38">
        <v>7</v>
      </c>
      <c r="K214" s="38">
        <v>9</v>
      </c>
      <c r="L214" s="135"/>
      <c r="N214" s="117"/>
      <c r="O214" s="16"/>
    </row>
    <row r="215" spans="2:15" s="19" customFormat="1" ht="16.149999999999999" customHeight="1">
      <c r="B215" s="39"/>
      <c r="C215" s="39"/>
      <c r="D215" s="39"/>
      <c r="E215" s="39"/>
      <c r="F215" s="53"/>
      <c r="G215" s="34" t="s">
        <v>113</v>
      </c>
      <c r="H215" s="38"/>
      <c r="I215" s="38"/>
      <c r="J215" s="38"/>
      <c r="K215" s="38"/>
      <c r="L215" s="136"/>
      <c r="N215" s="117"/>
      <c r="O215" s="18"/>
    </row>
    <row r="216" spans="2:15" s="19" customFormat="1" ht="16.149999999999999" customHeight="1">
      <c r="B216" s="39"/>
      <c r="C216" s="39"/>
      <c r="D216" s="39"/>
      <c r="E216" s="39"/>
      <c r="F216" s="53"/>
      <c r="G216" s="89" t="s">
        <v>128</v>
      </c>
      <c r="H216" s="39">
        <v>42</v>
      </c>
      <c r="I216" s="39">
        <v>234</v>
      </c>
      <c r="J216" s="39">
        <v>7</v>
      </c>
      <c r="K216" s="39">
        <v>9</v>
      </c>
      <c r="L216" s="136"/>
      <c r="N216" s="117"/>
      <c r="O216" s="18"/>
    </row>
    <row r="217" spans="2:15" s="19" customFormat="1" ht="14.25">
      <c r="B217" s="39"/>
      <c r="C217" s="39"/>
      <c r="D217" s="39"/>
      <c r="E217" s="39"/>
      <c r="F217" s="64"/>
      <c r="G217" s="90" t="s">
        <v>129</v>
      </c>
      <c r="H217" s="39">
        <v>0</v>
      </c>
      <c r="I217" s="39">
        <v>0</v>
      </c>
      <c r="J217" s="39">
        <v>0</v>
      </c>
      <c r="K217" s="39">
        <v>0</v>
      </c>
      <c r="L217" s="136"/>
      <c r="N217" s="117"/>
      <c r="O217" s="18"/>
    </row>
    <row r="218" spans="2:15" s="16" customFormat="1" ht="16.149999999999999" customHeight="1">
      <c r="B218" s="37"/>
      <c r="C218" s="37"/>
      <c r="D218" s="37"/>
      <c r="E218" s="37"/>
      <c r="F218" s="60" t="s">
        <v>163</v>
      </c>
      <c r="G218" s="60" t="s">
        <v>114</v>
      </c>
      <c r="H218" s="37">
        <f>+H219+H220+H221</f>
        <v>-71</v>
      </c>
      <c r="I218" s="37">
        <f t="shared" ref="I218:K218" si="37">+I219+I220+I221</f>
        <v>-360</v>
      </c>
      <c r="J218" s="37">
        <f t="shared" si="37"/>
        <v>-6</v>
      </c>
      <c r="K218" s="37">
        <f t="shared" si="37"/>
        <v>-1</v>
      </c>
      <c r="L218" s="134"/>
      <c r="N218" s="117"/>
      <c r="O218" s="19"/>
    </row>
    <row r="219" spans="2:15" s="16" customFormat="1" ht="16.149999999999999" customHeight="1">
      <c r="B219" s="37"/>
      <c r="C219" s="37"/>
      <c r="D219" s="37"/>
      <c r="E219" s="37"/>
      <c r="F219" s="52" t="s">
        <v>164</v>
      </c>
      <c r="G219" s="69" t="s">
        <v>110</v>
      </c>
      <c r="H219" s="38">
        <v>0</v>
      </c>
      <c r="I219" s="38">
        <v>0</v>
      </c>
      <c r="J219" s="38">
        <v>0</v>
      </c>
      <c r="K219" s="38">
        <v>0</v>
      </c>
      <c r="L219" s="134"/>
      <c r="N219" s="117"/>
      <c r="O219" s="19"/>
    </row>
    <row r="220" spans="2:15" s="18" customFormat="1" ht="16.149999999999999" customHeight="1">
      <c r="B220" s="38"/>
      <c r="C220" s="38"/>
      <c r="D220" s="38"/>
      <c r="E220" s="38"/>
      <c r="F220" s="52" t="s">
        <v>165</v>
      </c>
      <c r="G220" s="69" t="s">
        <v>111</v>
      </c>
      <c r="H220" s="38">
        <v>-31</v>
      </c>
      <c r="I220" s="38">
        <v>-95</v>
      </c>
      <c r="J220" s="38">
        <v>0</v>
      </c>
      <c r="K220" s="38">
        <v>0</v>
      </c>
      <c r="L220" s="135"/>
      <c r="N220" s="117"/>
      <c r="O220" s="19"/>
    </row>
    <row r="221" spans="2:15" s="18" customFormat="1" ht="16.149999999999999" customHeight="1">
      <c r="B221" s="38"/>
      <c r="C221" s="38"/>
      <c r="D221" s="38"/>
      <c r="E221" s="38"/>
      <c r="F221" s="52" t="s">
        <v>166</v>
      </c>
      <c r="G221" s="69" t="s">
        <v>112</v>
      </c>
      <c r="H221" s="38">
        <v>-40</v>
      </c>
      <c r="I221" s="38">
        <v>-265</v>
      </c>
      <c r="J221" s="38">
        <v>-6</v>
      </c>
      <c r="K221" s="38">
        <v>-1</v>
      </c>
      <c r="L221" s="135"/>
      <c r="M221" s="66"/>
      <c r="N221" s="117"/>
      <c r="O221" s="16"/>
    </row>
    <row r="222" spans="2:15" s="19" customFormat="1" ht="16.149999999999999" customHeight="1">
      <c r="B222" s="39"/>
      <c r="C222" s="39"/>
      <c r="D222" s="39"/>
      <c r="E222" s="39"/>
      <c r="F222" s="53"/>
      <c r="G222" s="34" t="s">
        <v>113</v>
      </c>
      <c r="H222" s="39"/>
      <c r="I222" s="39"/>
      <c r="J222" s="39"/>
      <c r="K222" s="39"/>
      <c r="L222" s="136"/>
      <c r="N222" s="117"/>
      <c r="O222" s="16"/>
    </row>
    <row r="223" spans="2:15" s="19" customFormat="1" ht="16.149999999999999" customHeight="1">
      <c r="B223" s="39"/>
      <c r="C223" s="39"/>
      <c r="D223" s="39"/>
      <c r="E223" s="39"/>
      <c r="F223" s="53"/>
      <c r="G223" s="89" t="s">
        <v>128</v>
      </c>
      <c r="H223" s="39">
        <v>-23</v>
      </c>
      <c r="I223" s="39">
        <v>-250</v>
      </c>
      <c r="J223" s="39">
        <v>-6</v>
      </c>
      <c r="K223" s="39">
        <v>-1</v>
      </c>
      <c r="L223" s="136"/>
      <c r="N223" s="117"/>
      <c r="O223" s="18"/>
    </row>
    <row r="224" spans="2:15" s="18" customFormat="1" ht="5.0999999999999996" customHeight="1">
      <c r="B224" s="38"/>
      <c r="C224" s="38"/>
      <c r="D224" s="38"/>
      <c r="E224" s="38"/>
      <c r="F224" s="58"/>
      <c r="G224" s="65"/>
      <c r="H224" s="38"/>
      <c r="I224" s="38"/>
      <c r="J224" s="38"/>
      <c r="K224" s="38"/>
      <c r="L224" s="135"/>
      <c r="N224" s="117"/>
    </row>
    <row r="225" spans="2:15" s="18" customFormat="1" ht="5.0999999999999996" customHeight="1">
      <c r="B225" s="44"/>
      <c r="C225" s="44"/>
      <c r="D225" s="44"/>
      <c r="E225" s="44"/>
      <c r="F225" s="81"/>
      <c r="G225" s="91"/>
      <c r="H225" s="38"/>
      <c r="I225" s="38"/>
      <c r="J225" s="38"/>
      <c r="K225" s="38"/>
      <c r="L225" s="135"/>
      <c r="N225" s="117"/>
      <c r="O225" s="19"/>
    </row>
    <row r="226" spans="2:15" s="20" customFormat="1" ht="30.6" customHeight="1">
      <c r="B226" s="40">
        <f>+H209+H211+H218</f>
        <v>710</v>
      </c>
      <c r="C226" s="40">
        <f>+I209+I211+I218</f>
        <v>-63</v>
      </c>
      <c r="D226" s="40">
        <f>+J209+J211+J218</f>
        <v>17</v>
      </c>
      <c r="E226" s="40">
        <f>+K209+K211+K218</f>
        <v>18</v>
      </c>
      <c r="F226" s="82" t="s">
        <v>145</v>
      </c>
      <c r="G226" s="92" t="s">
        <v>115</v>
      </c>
      <c r="H226" s="48"/>
      <c r="I226" s="48"/>
      <c r="J226" s="48"/>
      <c r="K226" s="48"/>
      <c r="L226" s="137"/>
      <c r="N226" s="117"/>
      <c r="O226" s="19"/>
    </row>
    <row r="227" spans="2:15" s="15" customFormat="1" ht="9" customHeight="1">
      <c r="B227" s="45"/>
      <c r="C227" s="45"/>
      <c r="D227" s="45"/>
      <c r="E227" s="45"/>
      <c r="F227" s="62"/>
      <c r="G227" s="62"/>
      <c r="H227" s="45"/>
      <c r="I227" s="45"/>
      <c r="J227" s="45"/>
      <c r="K227" s="45"/>
      <c r="L227" s="133"/>
      <c r="N227" s="117"/>
      <c r="O227" s="18"/>
    </row>
    <row r="228" spans="2:15" ht="15.95" customHeight="1">
      <c r="B228" s="30"/>
      <c r="C228" s="30"/>
      <c r="D228" s="30"/>
      <c r="E228" s="30"/>
      <c r="F228" s="31"/>
      <c r="G228" s="30"/>
      <c r="H228" s="32"/>
      <c r="I228" s="32"/>
      <c r="J228" s="32"/>
      <c r="K228" s="32"/>
      <c r="N228" s="117"/>
      <c r="O228" s="18"/>
    </row>
    <row r="229" spans="2:15" ht="15.95" customHeight="1">
      <c r="N229" s="117"/>
      <c r="O229" s="20"/>
    </row>
    <row r="230" spans="2:15" s="9" customFormat="1" ht="15.95" customHeight="1">
      <c r="B230" s="27" t="s">
        <v>116</v>
      </c>
      <c r="C230" s="27"/>
      <c r="D230" s="27"/>
      <c r="E230" s="27"/>
      <c r="F230" s="8"/>
      <c r="G230" s="8"/>
      <c r="H230" s="8"/>
      <c r="I230" s="8"/>
      <c r="J230" s="8"/>
      <c r="K230" s="8"/>
      <c r="L230" s="130"/>
      <c r="N230" s="15"/>
      <c r="O230" s="15"/>
    </row>
    <row r="231" spans="2:15" ht="5.25" customHeight="1">
      <c r="B231" s="10"/>
      <c r="C231" s="10"/>
      <c r="D231" s="10"/>
      <c r="E231" s="10"/>
    </row>
    <row r="232" spans="2:15" s="9" customFormat="1" ht="15.95" customHeight="1">
      <c r="B232" s="3" t="s">
        <v>107</v>
      </c>
      <c r="C232" s="3"/>
      <c r="D232" s="3"/>
      <c r="E232" s="3"/>
      <c r="F232" s="3"/>
      <c r="G232" s="3"/>
      <c r="H232" s="11"/>
      <c r="I232" s="11"/>
      <c r="J232" s="11"/>
      <c r="K232" s="11" t="s">
        <v>108</v>
      </c>
      <c r="L232" s="130"/>
      <c r="N232" s="5"/>
      <c r="O232" s="5"/>
    </row>
    <row r="233" spans="2:15" s="12" customFormat="1" ht="3" customHeight="1">
      <c r="B233" s="25"/>
      <c r="C233" s="10"/>
      <c r="D233" s="10"/>
      <c r="E233" s="10"/>
      <c r="F233" s="6"/>
      <c r="G233" s="6"/>
      <c r="H233" s="6"/>
      <c r="I233" s="6"/>
      <c r="J233" s="6"/>
      <c r="K233" s="6"/>
      <c r="L233" s="131"/>
      <c r="N233" s="9"/>
      <c r="O233" s="9"/>
    </row>
    <row r="234" spans="2:15" s="9" customFormat="1" ht="3.75" customHeight="1">
      <c r="B234" s="147" t="str">
        <f>+B10</f>
        <v>Valencia</v>
      </c>
      <c r="C234" s="147" t="str">
        <f t="shared" ref="C234:E234" si="38">+C10</f>
        <v>País Vasco</v>
      </c>
      <c r="D234" s="147" t="str">
        <f t="shared" si="38"/>
        <v>Ceuta</v>
      </c>
      <c r="E234" s="147" t="str">
        <f t="shared" si="38"/>
        <v>Melilla</v>
      </c>
      <c r="F234" s="147" t="s">
        <v>4</v>
      </c>
      <c r="G234" s="144" t="s">
        <v>147</v>
      </c>
      <c r="H234" s="147" t="str">
        <f>+H10</f>
        <v>Valencia</v>
      </c>
      <c r="I234" s="147" t="str">
        <f t="shared" ref="I234:K234" si="39">+I10</f>
        <v>País Vasco</v>
      </c>
      <c r="J234" s="147" t="str">
        <f t="shared" si="39"/>
        <v>Ceuta</v>
      </c>
      <c r="K234" s="147" t="str">
        <f t="shared" si="39"/>
        <v>Melilla</v>
      </c>
      <c r="L234" s="130"/>
      <c r="N234" s="5"/>
      <c r="O234" s="5"/>
    </row>
    <row r="235" spans="2:15" s="9" customFormat="1" ht="44.1" customHeight="1">
      <c r="B235" s="148"/>
      <c r="C235" s="148"/>
      <c r="D235" s="148"/>
      <c r="E235" s="148"/>
      <c r="F235" s="148"/>
      <c r="G235" s="145"/>
      <c r="H235" s="148"/>
      <c r="I235" s="148"/>
      <c r="J235" s="148"/>
      <c r="K235" s="148"/>
      <c r="L235" s="130"/>
    </row>
    <row r="236" spans="2:15" s="13" customFormat="1" ht="3" customHeight="1">
      <c r="B236" s="148"/>
      <c r="C236" s="148"/>
      <c r="D236" s="148"/>
      <c r="E236" s="148"/>
      <c r="F236" s="148"/>
      <c r="G236" s="145"/>
      <c r="H236" s="148"/>
      <c r="I236" s="148"/>
      <c r="J236" s="148"/>
      <c r="K236" s="148"/>
      <c r="L236" s="132"/>
      <c r="N236" s="12"/>
      <c r="O236" s="12"/>
    </row>
    <row r="237" spans="2:15" s="9" customFormat="1" ht="13.15" customHeight="1">
      <c r="B237" s="148"/>
      <c r="C237" s="148"/>
      <c r="D237" s="148"/>
      <c r="E237" s="148"/>
      <c r="F237" s="148"/>
      <c r="G237" s="145"/>
      <c r="H237" s="148"/>
      <c r="I237" s="148"/>
      <c r="J237" s="148"/>
      <c r="K237" s="148"/>
      <c r="L237" s="130"/>
    </row>
    <row r="238" spans="2:15" s="9" customFormat="1" ht="3" customHeight="1">
      <c r="B238" s="149"/>
      <c r="C238" s="149"/>
      <c r="D238" s="149"/>
      <c r="E238" s="149"/>
      <c r="F238" s="149"/>
      <c r="G238" s="146"/>
      <c r="H238" s="149"/>
      <c r="I238" s="149"/>
      <c r="J238" s="149"/>
      <c r="K238" s="149"/>
      <c r="L238" s="130"/>
    </row>
    <row r="239" spans="2:15" s="15" customFormat="1" ht="9" customHeight="1">
      <c r="B239" s="36"/>
      <c r="C239" s="36"/>
      <c r="D239" s="36"/>
      <c r="E239" s="36"/>
      <c r="F239" s="14"/>
      <c r="G239" s="63"/>
      <c r="H239" s="36"/>
      <c r="I239" s="36"/>
      <c r="J239" s="36"/>
      <c r="K239" s="36"/>
      <c r="L239" s="133"/>
      <c r="N239" s="13"/>
      <c r="O239" s="13"/>
    </row>
    <row r="240" spans="2:15" s="15" customFormat="1" ht="5.0999999999999996" customHeight="1">
      <c r="B240" s="38"/>
      <c r="C240" s="38"/>
      <c r="D240" s="38"/>
      <c r="E240" s="38"/>
      <c r="F240" s="83"/>
      <c r="G240" s="93"/>
      <c r="H240" s="39"/>
      <c r="I240" s="39"/>
      <c r="J240" s="39"/>
      <c r="K240" s="39"/>
      <c r="L240" s="133"/>
      <c r="N240" s="9"/>
      <c r="O240" s="9"/>
    </row>
    <row r="241" spans="2:15" s="20" customFormat="1" ht="28.5">
      <c r="B241" s="41"/>
      <c r="C241" s="41"/>
      <c r="D241" s="41"/>
      <c r="E241" s="41"/>
      <c r="F241" s="84" t="s">
        <v>145</v>
      </c>
      <c r="G241" s="94" t="s">
        <v>115</v>
      </c>
      <c r="H241" s="42">
        <f>+B226</f>
        <v>710</v>
      </c>
      <c r="I241" s="42">
        <f>+C226</f>
        <v>-63</v>
      </c>
      <c r="J241" s="42">
        <f>+D226</f>
        <v>17</v>
      </c>
      <c r="K241" s="42">
        <f>+E226</f>
        <v>18</v>
      </c>
      <c r="L241" s="137"/>
      <c r="N241" s="9"/>
      <c r="O241" s="9"/>
    </row>
    <row r="242" spans="2:15" s="18" customFormat="1" ht="5.0999999999999996" customHeight="1">
      <c r="B242" s="38"/>
      <c r="C242" s="38"/>
      <c r="D242" s="38"/>
      <c r="E242" s="38"/>
      <c r="F242" s="81"/>
      <c r="G242" s="91"/>
      <c r="H242" s="38"/>
      <c r="I242" s="38"/>
      <c r="J242" s="38"/>
      <c r="K242" s="38"/>
      <c r="L242" s="135"/>
      <c r="N242" s="15"/>
      <c r="O242" s="15"/>
    </row>
    <row r="243" spans="2:15" s="18" customFormat="1" ht="15">
      <c r="B243" s="37">
        <f>B244+B246</f>
        <v>422</v>
      </c>
      <c r="C243" s="37">
        <f t="shared" ref="C243:E243" si="40">C244+C246</f>
        <v>468</v>
      </c>
      <c r="D243" s="37">
        <f t="shared" si="40"/>
        <v>11</v>
      </c>
      <c r="E243" s="37">
        <f t="shared" si="40"/>
        <v>8</v>
      </c>
      <c r="F243" s="60" t="s">
        <v>167</v>
      </c>
      <c r="G243" s="60" t="s">
        <v>168</v>
      </c>
      <c r="H243" s="38"/>
      <c r="I243" s="38"/>
      <c r="J243" s="38"/>
      <c r="K243" s="38"/>
      <c r="L243" s="135"/>
      <c r="N243" s="15"/>
      <c r="O243" s="15"/>
    </row>
    <row r="244" spans="2:15" s="16" customFormat="1" ht="15">
      <c r="B244" s="41">
        <v>422</v>
      </c>
      <c r="C244" s="41">
        <v>473</v>
      </c>
      <c r="D244" s="41">
        <v>11</v>
      </c>
      <c r="E244" s="41">
        <v>8</v>
      </c>
      <c r="F244" s="121" t="s">
        <v>140</v>
      </c>
      <c r="G244" s="121" t="s">
        <v>141</v>
      </c>
      <c r="H244" s="37"/>
      <c r="I244" s="37"/>
      <c r="J244" s="37"/>
      <c r="K244" s="37"/>
      <c r="L244" s="134"/>
      <c r="O244" s="20"/>
    </row>
    <row r="245" spans="2:15" s="16" customFormat="1" ht="15">
      <c r="B245" s="37">
        <v>-536</v>
      </c>
      <c r="C245" s="37">
        <v>-651</v>
      </c>
      <c r="D245" s="37">
        <v>-10</v>
      </c>
      <c r="E245" s="37">
        <v>-10</v>
      </c>
      <c r="F245" s="60" t="s">
        <v>118</v>
      </c>
      <c r="G245" s="60" t="s">
        <v>15</v>
      </c>
      <c r="H245" s="37"/>
      <c r="I245" s="37"/>
      <c r="J245" s="37"/>
      <c r="K245" s="37"/>
      <c r="L245" s="134"/>
      <c r="O245" s="18"/>
    </row>
    <row r="246" spans="2:15" s="16" customFormat="1" ht="15">
      <c r="B246" s="41">
        <v>0</v>
      </c>
      <c r="C246" s="41">
        <v>-5</v>
      </c>
      <c r="D246" s="41">
        <v>0</v>
      </c>
      <c r="E246" s="41">
        <v>0</v>
      </c>
      <c r="F246" s="121" t="s">
        <v>144</v>
      </c>
      <c r="G246" s="122" t="s">
        <v>124</v>
      </c>
      <c r="H246" s="37"/>
      <c r="I246" s="37"/>
      <c r="J246" s="37"/>
      <c r="K246" s="37"/>
      <c r="L246" s="134"/>
      <c r="O246" s="18"/>
    </row>
    <row r="247" spans="2:15" s="16" customFormat="1" ht="15">
      <c r="B247" s="37">
        <v>95</v>
      </c>
      <c r="C247" s="37">
        <v>-29</v>
      </c>
      <c r="D247" s="37">
        <v>4</v>
      </c>
      <c r="E247" s="37">
        <v>0</v>
      </c>
      <c r="F247" s="60" t="s">
        <v>142</v>
      </c>
      <c r="G247" s="95" t="s">
        <v>143</v>
      </c>
      <c r="H247" s="37"/>
      <c r="I247" s="37"/>
      <c r="J247" s="37"/>
      <c r="K247" s="37"/>
      <c r="L247" s="134"/>
    </row>
    <row r="248" spans="2:15" s="18" customFormat="1" ht="5.0999999999999996" customHeight="1">
      <c r="B248" s="38"/>
      <c r="C248" s="38"/>
      <c r="D248" s="38"/>
      <c r="E248" s="38"/>
      <c r="F248" s="28"/>
      <c r="G248" s="65"/>
      <c r="H248" s="38"/>
      <c r="I248" s="38"/>
      <c r="J248" s="38"/>
      <c r="K248" s="38"/>
      <c r="L248" s="135"/>
      <c r="N248" s="16"/>
      <c r="O248" s="16"/>
    </row>
    <row r="249" spans="2:15" s="20" customFormat="1" ht="16.149999999999999" customHeight="1">
      <c r="B249" s="40">
        <f>+H241-B244-B245-B246-B247</f>
        <v>729</v>
      </c>
      <c r="C249" s="40">
        <f t="shared" ref="C249:E249" si="41">+I241-C244-C245-C246-C247</f>
        <v>149</v>
      </c>
      <c r="D249" s="40">
        <f t="shared" si="41"/>
        <v>12</v>
      </c>
      <c r="E249" s="40">
        <f t="shared" si="41"/>
        <v>20</v>
      </c>
      <c r="F249" s="85" t="s">
        <v>117</v>
      </c>
      <c r="G249" s="85" t="s">
        <v>146</v>
      </c>
      <c r="H249" s="40"/>
      <c r="I249" s="40"/>
      <c r="J249" s="40"/>
      <c r="K249" s="40"/>
      <c r="L249" s="137"/>
      <c r="N249" s="16"/>
      <c r="O249" s="16"/>
    </row>
    <row r="250" spans="2:15" s="15" customFormat="1" ht="9" customHeight="1">
      <c r="B250" s="43"/>
      <c r="C250" s="43"/>
      <c r="D250" s="43"/>
      <c r="E250" s="43"/>
      <c r="F250" s="74"/>
      <c r="G250" s="74"/>
      <c r="H250" s="43"/>
      <c r="I250" s="43"/>
      <c r="J250" s="43"/>
      <c r="K250" s="43"/>
      <c r="L250" s="133"/>
      <c r="N250" s="16"/>
      <c r="O250" s="16"/>
    </row>
    <row r="251" spans="2:15" ht="12.75" customHeight="1"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N251" s="119"/>
      <c r="O251" s="18"/>
    </row>
    <row r="252" spans="2:15" ht="12.75" customHeight="1">
      <c r="B252" s="4"/>
      <c r="C252" s="4"/>
      <c r="D252" s="4"/>
      <c r="E252" s="4"/>
      <c r="N252" s="16"/>
      <c r="O252" s="20"/>
    </row>
    <row r="253" spans="2:15">
      <c r="B253" s="4"/>
      <c r="C253" s="4"/>
      <c r="D253" s="4"/>
      <c r="E253" s="4"/>
      <c r="N253" s="16"/>
      <c r="O253" s="16"/>
    </row>
    <row r="254" spans="2:15">
      <c r="B254" s="4"/>
      <c r="C254" s="4"/>
      <c r="D254" s="4"/>
      <c r="E254" s="4"/>
      <c r="N254" s="16"/>
      <c r="O254" s="16"/>
    </row>
    <row r="255" spans="2:15">
      <c r="B255" s="4"/>
      <c r="C255" s="4"/>
      <c r="D255" s="4"/>
      <c r="E255" s="4"/>
      <c r="N255" s="16"/>
      <c r="O255" s="16"/>
    </row>
    <row r="256" spans="2:15">
      <c r="B256" s="4"/>
      <c r="C256" s="4"/>
      <c r="D256" s="4"/>
      <c r="E256" s="4"/>
      <c r="N256" s="16"/>
      <c r="O256" s="16"/>
    </row>
    <row r="257" spans="14:15">
      <c r="N257" s="119"/>
      <c r="O257" s="18"/>
    </row>
    <row r="258" spans="14:15">
      <c r="N258" s="16"/>
      <c r="O258" s="20"/>
    </row>
  </sheetData>
  <protectedRanges>
    <protectedRange sqref="B166:E166" name="Cuenta_renta_disponible_2"/>
    <protectedRange sqref="B117:E118 B110:E112 B103:E103 H116:K116 H106:K108 H103:K104" name="Cuenta_renta_secundaria_2"/>
    <protectedRange sqref="B49:E52 B47:E47" name="Cuenta_explotacion_2"/>
    <protectedRange sqref="H20:K20 H17:K18 B25:E25 B21:E21" name="Cuenta_produccion_2"/>
    <protectedRange sqref="B140:E141" name="Cuenta_renta_especie_2"/>
    <protectedRange sqref="H219:K219 H212:K213 H223:K223" name="Cuenta_patrimonio_neto_2"/>
  </protectedRanges>
  <mergeCells count="90">
    <mergeCell ref="B10:B14"/>
    <mergeCell ref="C10:C14"/>
    <mergeCell ref="D10:D14"/>
    <mergeCell ref="E10:E14"/>
    <mergeCell ref="F10:F14"/>
    <mergeCell ref="G10:G14"/>
    <mergeCell ref="H10:H14"/>
    <mergeCell ref="I10:I14"/>
    <mergeCell ref="J10:J14"/>
    <mergeCell ref="K10:K14"/>
    <mergeCell ref="B38:B42"/>
    <mergeCell ref="C38:C42"/>
    <mergeCell ref="D38:D42"/>
    <mergeCell ref="E38:E42"/>
    <mergeCell ref="F38:F42"/>
    <mergeCell ref="G38:G42"/>
    <mergeCell ref="H38:H42"/>
    <mergeCell ref="I38:I42"/>
    <mergeCell ref="J38:J42"/>
    <mergeCell ref="K38:K42"/>
    <mergeCell ref="B62:B66"/>
    <mergeCell ref="C62:C66"/>
    <mergeCell ref="D62:D66"/>
    <mergeCell ref="E62:E66"/>
    <mergeCell ref="F62:F66"/>
    <mergeCell ref="G62:G66"/>
    <mergeCell ref="H62:H66"/>
    <mergeCell ref="I62:I66"/>
    <mergeCell ref="J62:J66"/>
    <mergeCell ref="K62:K66"/>
    <mergeCell ref="B93:B97"/>
    <mergeCell ref="C93:C97"/>
    <mergeCell ref="D93:D97"/>
    <mergeCell ref="E93:E97"/>
    <mergeCell ref="F93:F97"/>
    <mergeCell ref="G93:G97"/>
    <mergeCell ref="H93:H97"/>
    <mergeCell ref="I93:I97"/>
    <mergeCell ref="J93:J97"/>
    <mergeCell ref="K93:K97"/>
    <mergeCell ref="B130:B134"/>
    <mergeCell ref="C130:C134"/>
    <mergeCell ref="D130:D134"/>
    <mergeCell ref="E130:E134"/>
    <mergeCell ref="F130:F134"/>
    <mergeCell ref="G130:G134"/>
    <mergeCell ref="H130:H134"/>
    <mergeCell ref="I130:I134"/>
    <mergeCell ref="J130:J134"/>
    <mergeCell ref="K130:K134"/>
    <mergeCell ref="B154:B158"/>
    <mergeCell ref="C154:C158"/>
    <mergeCell ref="D154:D158"/>
    <mergeCell ref="E154:E158"/>
    <mergeCell ref="F154:F158"/>
    <mergeCell ref="G154:G158"/>
    <mergeCell ref="H154:H158"/>
    <mergeCell ref="I154:I158"/>
    <mergeCell ref="J154:J158"/>
    <mergeCell ref="K154:K158"/>
    <mergeCell ref="B177:B181"/>
    <mergeCell ref="C177:C181"/>
    <mergeCell ref="D177:D181"/>
    <mergeCell ref="E177:E181"/>
    <mergeCell ref="F177:F181"/>
    <mergeCell ref="G177:G181"/>
    <mergeCell ref="H177:H181"/>
    <mergeCell ref="I177:I181"/>
    <mergeCell ref="J177:J181"/>
    <mergeCell ref="K177:K181"/>
    <mergeCell ref="B202:B206"/>
    <mergeCell ref="C202:C206"/>
    <mergeCell ref="D202:D206"/>
    <mergeCell ref="E202:E206"/>
    <mergeCell ref="F202:F206"/>
    <mergeCell ref="G202:G206"/>
    <mergeCell ref="H202:H206"/>
    <mergeCell ref="I202:I206"/>
    <mergeCell ref="J202:J206"/>
    <mergeCell ref="K202:K206"/>
    <mergeCell ref="B234:B238"/>
    <mergeCell ref="C234:C238"/>
    <mergeCell ref="D234:D238"/>
    <mergeCell ref="E234:E238"/>
    <mergeCell ref="F234:F238"/>
    <mergeCell ref="G234:G238"/>
    <mergeCell ref="H234:H238"/>
    <mergeCell ref="I234:I238"/>
    <mergeCell ref="J234:J238"/>
    <mergeCell ref="K234:K238"/>
  </mergeCells>
  <conditionalFormatting sqref="B46:E46">
    <cfRule type="cellIs" dxfId="1" priority="2" operator="notEqual">
      <formula>B47+B48</formula>
    </cfRule>
  </conditionalFormatting>
  <conditionalFormatting sqref="B109:E109">
    <cfRule type="cellIs" dxfId="0" priority="1" operator="notEqual">
      <formula>B110+B111+B112</formula>
    </cfRule>
  </conditionalFormatting>
  <hyperlinks>
    <hyperlink ref="K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7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H258"/>
  <sheetViews>
    <sheetView zoomScaleNormal="100" workbookViewId="0">
      <pane ySplit="4" topLeftCell="A5" activePane="bottomLeft" state="frozen"/>
      <selection activeCell="B4" sqref="B4"/>
      <selection pane="bottomLeft"/>
    </sheetView>
  </sheetViews>
  <sheetFormatPr baseColWidth="10" defaultColWidth="11.42578125" defaultRowHeight="12.75"/>
  <cols>
    <col min="1" max="1" width="2.7109375" style="5" customWidth="1"/>
    <col min="2" max="2" width="22.7109375" style="6" customWidth="1"/>
    <col min="3" max="3" width="12.7109375" style="4" customWidth="1"/>
    <col min="4" max="4" width="76.85546875" style="4" customWidth="1"/>
    <col min="5" max="5" width="22.7109375" style="4" customWidth="1"/>
    <col min="6" max="6" width="3.28515625" style="5" customWidth="1"/>
    <col min="7" max="16384" width="11.42578125" style="5"/>
  </cols>
  <sheetData>
    <row r="1" spans="1:8" s="2" customFormat="1" ht="11.25" customHeight="1">
      <c r="B1" s="101"/>
      <c r="C1" s="101"/>
      <c r="D1" s="101"/>
      <c r="E1" s="1"/>
    </row>
    <row r="2" spans="1:8" s="115" customFormat="1" ht="18">
      <c r="A2" s="113"/>
      <c r="B2" s="100" t="s">
        <v>169</v>
      </c>
      <c r="C2" s="113"/>
      <c r="D2" s="113"/>
      <c r="E2" s="114"/>
    </row>
    <row r="3" spans="1:8" s="115" customFormat="1" ht="18.75">
      <c r="A3" s="113"/>
      <c r="B3" s="125" t="s">
        <v>197</v>
      </c>
      <c r="C3" s="113"/>
      <c r="D3" s="113"/>
      <c r="E3" s="114"/>
    </row>
    <row r="4" spans="1:8">
      <c r="A4" s="101"/>
      <c r="B4" s="102" t="s">
        <v>0</v>
      </c>
      <c r="C4" s="101"/>
      <c r="D4" s="101"/>
      <c r="E4" s="116" t="s">
        <v>158</v>
      </c>
    </row>
    <row r="5" spans="1:8" ht="12.75" customHeight="1">
      <c r="G5" s="115"/>
      <c r="H5" s="115"/>
    </row>
    <row r="6" spans="1:8" s="9" customFormat="1" ht="15.95" customHeight="1">
      <c r="B6" s="7" t="s">
        <v>1</v>
      </c>
      <c r="C6" s="8"/>
      <c r="D6" s="8"/>
      <c r="E6" s="8"/>
      <c r="G6" s="115"/>
      <c r="H6" s="115"/>
    </row>
    <row r="7" spans="1:8" ht="5.25" customHeight="1">
      <c r="B7" s="10"/>
    </row>
    <row r="8" spans="1:8" s="9" customFormat="1" ht="15.95" customHeight="1">
      <c r="B8" s="3" t="s">
        <v>2</v>
      </c>
      <c r="C8" s="3"/>
      <c r="D8" s="3"/>
      <c r="E8" s="11" t="s">
        <v>3</v>
      </c>
      <c r="G8" s="5"/>
      <c r="H8" s="5"/>
    </row>
    <row r="9" spans="1:8" s="12" customFormat="1" ht="3" customHeight="1">
      <c r="B9" s="10"/>
      <c r="C9" s="6"/>
      <c r="D9" s="6"/>
      <c r="E9" s="6"/>
      <c r="G9" s="9"/>
      <c r="H9" s="9"/>
    </row>
    <row r="10" spans="1:8" s="9" customFormat="1" ht="3.75" customHeight="1">
      <c r="B10" s="150" t="s">
        <v>177</v>
      </c>
      <c r="C10" s="147" t="s">
        <v>4</v>
      </c>
      <c r="D10" s="144" t="s">
        <v>147</v>
      </c>
      <c r="E10" s="147" t="str">
        <f>+B10</f>
        <v>Administración
Regional
S.1312</v>
      </c>
      <c r="G10" s="5"/>
      <c r="H10" s="5"/>
    </row>
    <row r="11" spans="1:8" s="9" customFormat="1" ht="44.1" customHeight="1">
      <c r="B11" s="151"/>
      <c r="C11" s="148"/>
      <c r="D11" s="145"/>
      <c r="E11" s="148"/>
    </row>
    <row r="12" spans="1:8" s="13" customFormat="1" ht="3" customHeight="1">
      <c r="B12" s="151"/>
      <c r="C12" s="148"/>
      <c r="D12" s="145"/>
      <c r="E12" s="148"/>
      <c r="G12" s="12"/>
      <c r="H12" s="12"/>
    </row>
    <row r="13" spans="1:8" s="9" customFormat="1" ht="12.75" customHeight="1">
      <c r="B13" s="151"/>
      <c r="C13" s="148"/>
      <c r="D13" s="145"/>
      <c r="E13" s="148"/>
    </row>
    <row r="14" spans="1:8" s="9" customFormat="1" ht="3" customHeight="1">
      <c r="B14" s="152"/>
      <c r="C14" s="149"/>
      <c r="D14" s="146"/>
      <c r="E14" s="149"/>
    </row>
    <row r="15" spans="1:8" s="15" customFormat="1" ht="9" customHeight="1">
      <c r="B15" s="36"/>
      <c r="C15" s="63"/>
      <c r="D15" s="63"/>
      <c r="E15" s="36"/>
      <c r="G15" s="13"/>
      <c r="H15" s="13"/>
    </row>
    <row r="16" spans="1:8" s="16" customFormat="1" ht="16.149999999999999" customHeight="1">
      <c r="B16" s="37"/>
      <c r="C16" s="51" t="s">
        <v>5</v>
      </c>
      <c r="D16" s="51" t="s">
        <v>6</v>
      </c>
      <c r="E16" s="37">
        <f>+B46+B51+B52+B21+B25</f>
        <v>112700</v>
      </c>
      <c r="G16" s="9"/>
      <c r="H16" s="9"/>
    </row>
    <row r="17" spans="2:8" s="18" customFormat="1" ht="16.149999999999999" customHeight="1">
      <c r="B17" s="38"/>
      <c r="C17" s="52" t="s">
        <v>7</v>
      </c>
      <c r="D17" s="69" t="s">
        <v>8</v>
      </c>
      <c r="E17" s="38">
        <v>4800</v>
      </c>
      <c r="G17" s="9"/>
      <c r="H17" s="9"/>
    </row>
    <row r="18" spans="2:8" s="18" customFormat="1" ht="16.149999999999999" customHeight="1">
      <c r="B18" s="38"/>
      <c r="C18" s="52" t="s">
        <v>9</v>
      </c>
      <c r="D18" s="69" t="s">
        <v>10</v>
      </c>
      <c r="E18" s="38">
        <v>4803</v>
      </c>
      <c r="G18" s="15"/>
      <c r="H18" s="15"/>
    </row>
    <row r="19" spans="2:8" s="18" customFormat="1" ht="16.149999999999999" customHeight="1">
      <c r="B19" s="38"/>
      <c r="C19" s="52" t="s">
        <v>11</v>
      </c>
      <c r="D19" s="69" t="s">
        <v>131</v>
      </c>
      <c r="E19" s="38">
        <f>+E16-E17-E18</f>
        <v>103097</v>
      </c>
      <c r="G19" s="117"/>
      <c r="H19" s="16"/>
    </row>
    <row r="20" spans="2:8" s="19" customFormat="1" ht="16.149999999999999" customHeight="1">
      <c r="B20" s="39"/>
      <c r="C20" s="53"/>
      <c r="D20" s="86" t="s">
        <v>132</v>
      </c>
      <c r="E20" s="46">
        <v>2459</v>
      </c>
      <c r="G20" s="117"/>
      <c r="H20" s="18"/>
    </row>
    <row r="21" spans="2:8" s="16" customFormat="1" ht="16.149999999999999" customHeight="1">
      <c r="B21" s="37">
        <v>27267</v>
      </c>
      <c r="C21" s="51" t="s">
        <v>12</v>
      </c>
      <c r="D21" s="51" t="s">
        <v>13</v>
      </c>
      <c r="E21" s="37"/>
      <c r="G21" s="117"/>
      <c r="H21" s="18"/>
    </row>
    <row r="22" spans="2:8" s="18" customFormat="1" ht="5.0999999999999996" customHeight="1">
      <c r="B22" s="38"/>
      <c r="C22" s="17"/>
      <c r="D22" s="17"/>
      <c r="E22" s="38"/>
      <c r="G22" s="117"/>
    </row>
    <row r="23" spans="2:8" s="20" customFormat="1" ht="16.149999999999999" customHeight="1">
      <c r="B23" s="40">
        <f>+E16-B21</f>
        <v>85433</v>
      </c>
      <c r="C23" s="54" t="s">
        <v>133</v>
      </c>
      <c r="D23" s="54" t="s">
        <v>14</v>
      </c>
      <c r="E23" s="40"/>
      <c r="G23" s="117"/>
      <c r="H23" s="19"/>
    </row>
    <row r="24" spans="2:8" s="20" customFormat="1" ht="5.0999999999999996" customHeight="1">
      <c r="B24" s="41"/>
      <c r="C24" s="55"/>
      <c r="D24" s="55"/>
      <c r="E24" s="41"/>
      <c r="G24" s="117"/>
      <c r="H24" s="16"/>
    </row>
    <row r="25" spans="2:8" s="16" customFormat="1" ht="16.149999999999999" customHeight="1">
      <c r="B25" s="37">
        <v>11843</v>
      </c>
      <c r="C25" s="51" t="s">
        <v>118</v>
      </c>
      <c r="D25" s="51" t="s">
        <v>15</v>
      </c>
      <c r="E25" s="37"/>
      <c r="G25" s="117"/>
      <c r="H25" s="18"/>
    </row>
    <row r="26" spans="2:8" s="20" customFormat="1" ht="5.0999999999999996" customHeight="1">
      <c r="B26" s="41"/>
      <c r="C26" s="55"/>
      <c r="D26" s="55"/>
      <c r="E26" s="41"/>
      <c r="G26" s="117"/>
    </row>
    <row r="27" spans="2:8" s="20" customFormat="1" ht="16.149999999999999" customHeight="1">
      <c r="B27" s="40">
        <f>+B23-B25</f>
        <v>73590</v>
      </c>
      <c r="C27" s="54" t="s">
        <v>16</v>
      </c>
      <c r="D27" s="54" t="s">
        <v>17</v>
      </c>
      <c r="E27" s="40"/>
      <c r="G27" s="117"/>
    </row>
    <row r="28" spans="2:8" s="15" customFormat="1" ht="9" customHeight="1">
      <c r="B28" s="45"/>
      <c r="C28" s="62"/>
      <c r="D28" s="62"/>
      <c r="E28" s="45"/>
      <c r="G28" s="117"/>
      <c r="H28" s="16"/>
    </row>
    <row r="29" spans="2:8" ht="15.95" customHeight="1">
      <c r="B29" s="30"/>
      <c r="C29" s="31"/>
      <c r="D29" s="30"/>
      <c r="E29" s="32"/>
      <c r="G29" s="117"/>
      <c r="H29" s="20"/>
    </row>
    <row r="30" spans="2:8" ht="15.95" customHeight="1">
      <c r="G30" s="117"/>
      <c r="H30" s="20"/>
    </row>
    <row r="31" spans="2:8" s="9" customFormat="1" ht="15.95" customHeight="1">
      <c r="B31" s="7" t="s">
        <v>18</v>
      </c>
      <c r="C31" s="21"/>
      <c r="D31" s="21"/>
      <c r="E31" s="21"/>
      <c r="G31" s="15"/>
      <c r="H31" s="15"/>
    </row>
    <row r="32" spans="2:8" s="9" customFormat="1" ht="15.95" customHeight="1">
      <c r="B32" s="22" t="s">
        <v>19</v>
      </c>
      <c r="C32" s="23"/>
      <c r="D32" s="23"/>
      <c r="E32" s="23"/>
      <c r="G32" s="5"/>
      <c r="H32" s="5"/>
    </row>
    <row r="33" spans="2:8" ht="15.95" customHeight="1"/>
    <row r="34" spans="2:8" s="9" customFormat="1" ht="15.95" customHeight="1">
      <c r="B34" s="24" t="s">
        <v>20</v>
      </c>
      <c r="C34" s="8"/>
      <c r="D34" s="8"/>
      <c r="E34" s="8"/>
    </row>
    <row r="35" spans="2:8" ht="5.25" customHeight="1">
      <c r="B35" s="10"/>
      <c r="G35" s="9"/>
      <c r="H35" s="9"/>
    </row>
    <row r="36" spans="2:8" s="9" customFormat="1" ht="15.95" customHeight="1">
      <c r="B36" s="3" t="s">
        <v>2</v>
      </c>
      <c r="C36" s="3"/>
      <c r="D36" s="3"/>
      <c r="E36" s="11" t="s">
        <v>3</v>
      </c>
      <c r="G36" s="5"/>
      <c r="H36" s="5"/>
    </row>
    <row r="37" spans="2:8" s="12" customFormat="1" ht="3" customHeight="1">
      <c r="B37" s="25"/>
      <c r="C37" s="6"/>
      <c r="D37" s="6"/>
      <c r="E37" s="6"/>
      <c r="G37" s="9"/>
      <c r="H37" s="9"/>
    </row>
    <row r="38" spans="2:8" s="9" customFormat="1" ht="3.75" customHeight="1">
      <c r="B38" s="147" t="str">
        <f>+B10</f>
        <v>Administración
Regional
S.1312</v>
      </c>
      <c r="C38" s="147" t="s">
        <v>4</v>
      </c>
      <c r="D38" s="144" t="s">
        <v>147</v>
      </c>
      <c r="E38" s="147" t="str">
        <f>+E10</f>
        <v>Administración
Regional
S.1312</v>
      </c>
      <c r="G38" s="5"/>
      <c r="H38" s="5"/>
    </row>
    <row r="39" spans="2:8" s="9" customFormat="1" ht="44.1" customHeight="1">
      <c r="B39" s="148"/>
      <c r="C39" s="148"/>
      <c r="D39" s="145"/>
      <c r="E39" s="148"/>
    </row>
    <row r="40" spans="2:8" s="13" customFormat="1" ht="3" customHeight="1">
      <c r="B40" s="148"/>
      <c r="C40" s="148"/>
      <c r="D40" s="145"/>
      <c r="E40" s="148"/>
      <c r="G40" s="12"/>
      <c r="H40" s="12"/>
    </row>
    <row r="41" spans="2:8" s="9" customFormat="1" ht="13.15" customHeight="1">
      <c r="B41" s="148"/>
      <c r="C41" s="148"/>
      <c r="D41" s="145"/>
      <c r="E41" s="148"/>
    </row>
    <row r="42" spans="2:8" s="9" customFormat="1" ht="3" customHeight="1">
      <c r="B42" s="149"/>
      <c r="C42" s="149"/>
      <c r="D42" s="146"/>
      <c r="E42" s="149"/>
    </row>
    <row r="43" spans="2:8" s="15" customFormat="1" ht="9" customHeight="1">
      <c r="B43" s="36"/>
      <c r="C43" s="63"/>
      <c r="D43" s="63"/>
      <c r="E43" s="36"/>
      <c r="G43" s="13"/>
      <c r="H43" s="13"/>
    </row>
    <row r="44" spans="2:8" s="20" customFormat="1" ht="16.149999999999999" customHeight="1">
      <c r="B44" s="42"/>
      <c r="C44" s="71" t="s">
        <v>16</v>
      </c>
      <c r="D44" s="56" t="s">
        <v>17</v>
      </c>
      <c r="E44" s="42">
        <f>+B27</f>
        <v>73590</v>
      </c>
      <c r="G44" s="9"/>
      <c r="H44" s="9"/>
    </row>
    <row r="45" spans="2:8" s="18" customFormat="1" ht="5.0999999999999996" customHeight="1">
      <c r="B45" s="38"/>
      <c r="C45" s="72"/>
      <c r="D45" s="57"/>
      <c r="E45" s="38"/>
      <c r="G45" s="9"/>
      <c r="H45" s="9"/>
    </row>
    <row r="46" spans="2:8" s="16" customFormat="1" ht="16.149999999999999" customHeight="1">
      <c r="B46" s="37">
        <v>73304</v>
      </c>
      <c r="C46" s="67" t="s">
        <v>21</v>
      </c>
      <c r="D46" s="51" t="s">
        <v>22</v>
      </c>
      <c r="E46" s="37"/>
      <c r="G46" s="15"/>
      <c r="H46" s="15"/>
    </row>
    <row r="47" spans="2:8" s="18" customFormat="1" ht="16.149999999999999" customHeight="1">
      <c r="B47" s="38">
        <v>57600</v>
      </c>
      <c r="C47" s="68" t="s">
        <v>23</v>
      </c>
      <c r="D47" s="69" t="s">
        <v>24</v>
      </c>
      <c r="E47" s="38"/>
      <c r="G47" s="117"/>
      <c r="H47" s="20"/>
    </row>
    <row r="48" spans="2:8" s="18" customFormat="1" ht="16.149999999999999" customHeight="1">
      <c r="B48" s="38">
        <f>SUM(B49:B50)</f>
        <v>15704</v>
      </c>
      <c r="C48" s="68" t="s">
        <v>25</v>
      </c>
      <c r="D48" s="69" t="s">
        <v>148</v>
      </c>
      <c r="E48" s="38"/>
      <c r="G48" s="118"/>
    </row>
    <row r="49" spans="2:8" s="18" customFormat="1" ht="16.149999999999999" customHeight="1">
      <c r="B49" s="96">
        <v>11689</v>
      </c>
      <c r="C49" s="97" t="s">
        <v>26</v>
      </c>
      <c r="D49" s="98" t="s">
        <v>27</v>
      </c>
      <c r="E49" s="47"/>
      <c r="G49" s="117"/>
      <c r="H49" s="16"/>
    </row>
    <row r="50" spans="2:8" s="18" customFormat="1" ht="16.149999999999999" customHeight="1">
      <c r="B50" s="96">
        <v>4015</v>
      </c>
      <c r="C50" s="99" t="s">
        <v>28</v>
      </c>
      <c r="D50" s="98" t="s">
        <v>29</v>
      </c>
      <c r="E50" s="47"/>
      <c r="G50" s="117"/>
    </row>
    <row r="51" spans="2:8" s="16" customFormat="1" ht="16.149999999999999" customHeight="1">
      <c r="B51" s="37">
        <v>286</v>
      </c>
      <c r="C51" s="67" t="s">
        <v>30</v>
      </c>
      <c r="D51" s="51" t="s">
        <v>31</v>
      </c>
      <c r="E51" s="37"/>
      <c r="G51" s="117"/>
      <c r="H51" s="18"/>
    </row>
    <row r="52" spans="2:8" s="16" customFormat="1" ht="16.149999999999999" customHeight="1">
      <c r="B52" s="37">
        <v>0</v>
      </c>
      <c r="C52" s="67" t="s">
        <v>32</v>
      </c>
      <c r="D52" s="51" t="s">
        <v>33</v>
      </c>
      <c r="E52" s="37"/>
      <c r="G52" s="117"/>
      <c r="H52" s="18"/>
    </row>
    <row r="53" spans="2:8" s="18" customFormat="1" ht="5.0999999999999996" customHeight="1">
      <c r="B53" s="38"/>
      <c r="C53" s="26"/>
      <c r="D53" s="28"/>
      <c r="E53" s="38"/>
      <c r="G53" s="117"/>
    </row>
    <row r="54" spans="2:8" s="20" customFormat="1" ht="15.95" customHeight="1">
      <c r="B54" s="40">
        <f>+E44-(+B46+B51+B52)</f>
        <v>0</v>
      </c>
      <c r="C54" s="70" t="s">
        <v>34</v>
      </c>
      <c r="D54" s="54" t="s">
        <v>35</v>
      </c>
      <c r="E54" s="40"/>
      <c r="G54" s="16"/>
      <c r="H54" s="16"/>
    </row>
    <row r="55" spans="2:8" s="15" customFormat="1" ht="9" customHeight="1">
      <c r="B55" s="45"/>
      <c r="C55" s="62"/>
      <c r="D55" s="62"/>
      <c r="E55" s="45"/>
      <c r="G55" s="16"/>
      <c r="H55" s="16"/>
    </row>
    <row r="56" spans="2:8" ht="15.95" customHeight="1">
      <c r="B56" s="30"/>
      <c r="C56" s="31"/>
      <c r="D56" s="30"/>
      <c r="E56" s="32"/>
      <c r="G56" s="18"/>
      <c r="H56" s="18"/>
    </row>
    <row r="57" spans="2:8" ht="15.95" customHeight="1">
      <c r="G57" s="16"/>
      <c r="H57" s="20"/>
    </row>
    <row r="58" spans="2:8" s="9" customFormat="1" ht="15.95" customHeight="1">
      <c r="B58" s="27" t="s">
        <v>36</v>
      </c>
      <c r="C58" s="8"/>
      <c r="D58" s="8"/>
      <c r="E58" s="8"/>
      <c r="G58" s="15"/>
      <c r="H58" s="15"/>
    </row>
    <row r="59" spans="2:8" ht="5.25" customHeight="1">
      <c r="B59" s="10"/>
    </row>
    <row r="60" spans="2:8" s="9" customFormat="1" ht="15.95" customHeight="1">
      <c r="B60" s="3" t="s">
        <v>2</v>
      </c>
      <c r="C60" s="3"/>
      <c r="D60" s="3"/>
      <c r="E60" s="11" t="s">
        <v>3</v>
      </c>
      <c r="G60" s="5"/>
      <c r="H60" s="5"/>
    </row>
    <row r="61" spans="2:8" s="12" customFormat="1" ht="3" customHeight="1">
      <c r="B61" s="25"/>
      <c r="C61" s="6"/>
      <c r="D61" s="6"/>
      <c r="E61" s="6"/>
      <c r="G61" s="9"/>
      <c r="H61" s="9"/>
    </row>
    <row r="62" spans="2:8" s="9" customFormat="1" ht="3.75" customHeight="1">
      <c r="B62" s="147" t="str">
        <f>+B10</f>
        <v>Administración
Regional
S.1312</v>
      </c>
      <c r="C62" s="147" t="s">
        <v>4</v>
      </c>
      <c r="D62" s="144" t="s">
        <v>147</v>
      </c>
      <c r="E62" s="147" t="str">
        <f>+E10</f>
        <v>Administración
Regional
S.1312</v>
      </c>
      <c r="G62" s="5"/>
      <c r="H62" s="5"/>
    </row>
    <row r="63" spans="2:8" s="9" customFormat="1" ht="44.1" customHeight="1">
      <c r="B63" s="148"/>
      <c r="C63" s="148"/>
      <c r="D63" s="145"/>
      <c r="E63" s="148"/>
    </row>
    <row r="64" spans="2:8" s="13" customFormat="1" ht="3" customHeight="1">
      <c r="B64" s="148"/>
      <c r="C64" s="148"/>
      <c r="D64" s="145"/>
      <c r="E64" s="148"/>
      <c r="G64" s="12"/>
      <c r="H64" s="12"/>
    </row>
    <row r="65" spans="2:8" s="9" customFormat="1" ht="13.15" customHeight="1">
      <c r="B65" s="148"/>
      <c r="C65" s="148"/>
      <c r="D65" s="145"/>
      <c r="E65" s="148"/>
    </row>
    <row r="66" spans="2:8" s="9" customFormat="1" ht="3" customHeight="1">
      <c r="B66" s="149"/>
      <c r="C66" s="149"/>
      <c r="D66" s="146"/>
      <c r="E66" s="149"/>
    </row>
    <row r="67" spans="2:8" s="15" customFormat="1" ht="9" customHeight="1">
      <c r="B67" s="36"/>
      <c r="C67" s="63"/>
      <c r="D67" s="63"/>
      <c r="E67" s="36"/>
      <c r="G67" s="13"/>
      <c r="H67" s="13"/>
    </row>
    <row r="68" spans="2:8" s="20" customFormat="1" ht="16.149999999999999" customHeight="1">
      <c r="B68" s="41"/>
      <c r="C68" s="75" t="s">
        <v>34</v>
      </c>
      <c r="D68" s="59" t="s">
        <v>35</v>
      </c>
      <c r="E68" s="42">
        <f>+B54</f>
        <v>0</v>
      </c>
      <c r="G68" s="9"/>
      <c r="H68" s="9"/>
    </row>
    <row r="69" spans="2:8" s="18" customFormat="1" ht="5.0999999999999996" customHeight="1">
      <c r="B69" s="38"/>
      <c r="C69" s="73"/>
      <c r="D69" s="58"/>
      <c r="E69" s="38"/>
      <c r="G69" s="9"/>
      <c r="H69" s="9"/>
    </row>
    <row r="70" spans="2:8" s="16" customFormat="1" ht="16.149999999999999" customHeight="1">
      <c r="B70" s="37"/>
      <c r="C70" s="76" t="s">
        <v>37</v>
      </c>
      <c r="D70" s="60" t="s">
        <v>149</v>
      </c>
      <c r="E70" s="37">
        <f>+E71+E75</f>
        <v>13456</v>
      </c>
      <c r="G70" s="15"/>
      <c r="H70" s="15"/>
    </row>
    <row r="71" spans="2:8" s="18" customFormat="1" ht="16.149999999999999" customHeight="1">
      <c r="B71" s="38"/>
      <c r="C71" s="73" t="s">
        <v>38</v>
      </c>
      <c r="D71" s="26" t="s">
        <v>39</v>
      </c>
      <c r="E71" s="38">
        <f>+E72+E73+E74</f>
        <v>12818</v>
      </c>
      <c r="G71" s="117"/>
      <c r="H71" s="20"/>
    </row>
    <row r="72" spans="2:8" s="18" customFormat="1" ht="16.149999999999999" customHeight="1">
      <c r="B72" s="38"/>
      <c r="C72" s="26" t="s">
        <v>40</v>
      </c>
      <c r="D72" s="87" t="s">
        <v>41</v>
      </c>
      <c r="E72" s="38">
        <v>1926</v>
      </c>
      <c r="G72" s="117"/>
    </row>
    <row r="73" spans="2:8" s="18" customFormat="1" ht="16.149999999999999" customHeight="1">
      <c r="B73" s="38"/>
      <c r="C73" s="26" t="s">
        <v>42</v>
      </c>
      <c r="D73" s="87" t="s">
        <v>150</v>
      </c>
      <c r="E73" s="38">
        <v>25</v>
      </c>
      <c r="G73" s="117"/>
      <c r="H73" s="16"/>
    </row>
    <row r="74" spans="2:8" s="18" customFormat="1" ht="16.149999999999999" customHeight="1">
      <c r="B74" s="38"/>
      <c r="C74" s="26" t="s">
        <v>43</v>
      </c>
      <c r="D74" s="26" t="s">
        <v>151</v>
      </c>
      <c r="E74" s="38">
        <v>10867</v>
      </c>
      <c r="G74" s="117"/>
    </row>
    <row r="75" spans="2:8" s="18" customFormat="1" ht="16.149999999999999" customHeight="1">
      <c r="B75" s="38"/>
      <c r="C75" s="26" t="s">
        <v>30</v>
      </c>
      <c r="D75" s="26" t="s">
        <v>31</v>
      </c>
      <c r="E75" s="38">
        <v>638</v>
      </c>
      <c r="G75" s="117"/>
    </row>
    <row r="76" spans="2:8" s="16" customFormat="1" ht="16.149999999999999" customHeight="1">
      <c r="B76" s="37"/>
      <c r="C76" s="76" t="s">
        <v>44</v>
      </c>
      <c r="D76" s="60" t="s">
        <v>45</v>
      </c>
      <c r="E76" s="37">
        <f>+E77+E78</f>
        <v>-2738</v>
      </c>
      <c r="G76" s="117"/>
      <c r="H76" s="18"/>
    </row>
    <row r="77" spans="2:8" s="18" customFormat="1" ht="16.149999999999999" customHeight="1">
      <c r="B77" s="38"/>
      <c r="C77" s="26" t="s">
        <v>46</v>
      </c>
      <c r="D77" s="26" t="s">
        <v>47</v>
      </c>
      <c r="E77" s="38">
        <v>-1870</v>
      </c>
      <c r="G77" s="117"/>
    </row>
    <row r="78" spans="2:8" s="18" customFormat="1" ht="16.149999999999999" customHeight="1">
      <c r="B78" s="38"/>
      <c r="C78" s="26" t="s">
        <v>32</v>
      </c>
      <c r="D78" s="26" t="s">
        <v>33</v>
      </c>
      <c r="E78" s="38">
        <v>-868</v>
      </c>
      <c r="G78" s="117"/>
    </row>
    <row r="79" spans="2:8" s="16" customFormat="1" ht="16.149999999999999" customHeight="1">
      <c r="B79" s="37">
        <f>+B80+B81+B82</f>
        <v>4463</v>
      </c>
      <c r="C79" s="76" t="s">
        <v>48</v>
      </c>
      <c r="D79" s="60" t="s">
        <v>49</v>
      </c>
      <c r="E79" s="37">
        <f>+E80+E81+E82</f>
        <v>587</v>
      </c>
      <c r="G79" s="117"/>
    </row>
    <row r="80" spans="2:8" s="18" customFormat="1" ht="16.149999999999999" customHeight="1">
      <c r="B80" s="47">
        <v>4463</v>
      </c>
      <c r="C80" s="26" t="s">
        <v>50</v>
      </c>
      <c r="D80" s="26" t="s">
        <v>134</v>
      </c>
      <c r="E80" s="47">
        <v>333</v>
      </c>
      <c r="G80" s="117"/>
    </row>
    <row r="81" spans="2:8" s="18" customFormat="1" ht="16.149999999999999" customHeight="1">
      <c r="B81" s="47"/>
      <c r="C81" s="26" t="s">
        <v>51</v>
      </c>
      <c r="D81" s="26" t="s">
        <v>52</v>
      </c>
      <c r="E81" s="47">
        <v>253</v>
      </c>
      <c r="G81" s="117"/>
    </row>
    <row r="82" spans="2:8" s="18" customFormat="1" ht="16.149999999999999" customHeight="1">
      <c r="B82" s="47">
        <v>0</v>
      </c>
      <c r="C82" s="26" t="s">
        <v>53</v>
      </c>
      <c r="D82" s="26" t="s">
        <v>54</v>
      </c>
      <c r="E82" s="47">
        <v>1</v>
      </c>
      <c r="G82" s="117"/>
      <c r="H82" s="16"/>
    </row>
    <row r="83" spans="2:8" s="18" customFormat="1" ht="5.0999999999999996" customHeight="1">
      <c r="B83" s="38"/>
      <c r="C83" s="26"/>
      <c r="D83" s="28"/>
      <c r="E83" s="47"/>
      <c r="G83" s="117"/>
    </row>
    <row r="84" spans="2:8" s="18" customFormat="1" ht="5.0999999999999996" customHeight="1">
      <c r="B84" s="44"/>
      <c r="C84" s="77"/>
      <c r="D84" s="61"/>
      <c r="E84" s="47"/>
      <c r="G84" s="117"/>
    </row>
    <row r="85" spans="2:8" s="20" customFormat="1" ht="16.149999999999999" customHeight="1">
      <c r="B85" s="40">
        <f>+E68+E70+E76+E79-B79</f>
        <v>6842</v>
      </c>
      <c r="C85" s="70" t="s">
        <v>55</v>
      </c>
      <c r="D85" s="54" t="s">
        <v>56</v>
      </c>
      <c r="E85" s="40"/>
      <c r="G85" s="117"/>
      <c r="H85" s="18"/>
    </row>
    <row r="86" spans="2:8" s="15" customFormat="1" ht="9" customHeight="1">
      <c r="B86" s="45"/>
      <c r="C86" s="62"/>
      <c r="D86" s="62"/>
      <c r="E86" s="45"/>
      <c r="G86" s="117"/>
      <c r="H86" s="18"/>
    </row>
    <row r="87" spans="2:8" ht="15.95" customHeight="1">
      <c r="B87" s="30"/>
      <c r="C87" s="31"/>
      <c r="D87" s="30"/>
      <c r="E87" s="32"/>
      <c r="G87" s="117"/>
      <c r="H87" s="18"/>
    </row>
    <row r="88" spans="2:8" ht="15.95" customHeight="1">
      <c r="G88" s="117"/>
      <c r="H88" s="20"/>
    </row>
    <row r="89" spans="2:8" s="9" customFormat="1" ht="15.95" customHeight="1">
      <c r="B89" s="33" t="s">
        <v>57</v>
      </c>
      <c r="C89" s="8"/>
      <c r="D89" s="8"/>
      <c r="E89" s="8"/>
      <c r="G89" s="15"/>
      <c r="H89" s="15"/>
    </row>
    <row r="90" spans="2:8" ht="5.25" customHeight="1">
      <c r="B90" s="10"/>
    </row>
    <row r="91" spans="2:8" s="9" customFormat="1" ht="15.95" customHeight="1">
      <c r="B91" s="3" t="s">
        <v>2</v>
      </c>
      <c r="C91" s="3"/>
      <c r="D91" s="3"/>
      <c r="E91" s="11" t="s">
        <v>3</v>
      </c>
      <c r="G91" s="5"/>
      <c r="H91" s="5"/>
    </row>
    <row r="92" spans="2:8" s="12" customFormat="1" ht="3" customHeight="1">
      <c r="B92" s="25"/>
      <c r="C92" s="6"/>
      <c r="D92" s="6"/>
      <c r="E92" s="6"/>
      <c r="G92" s="9"/>
      <c r="H92" s="9"/>
    </row>
    <row r="93" spans="2:8" s="9" customFormat="1" ht="3.75" customHeight="1">
      <c r="B93" s="147" t="str">
        <f>+B10</f>
        <v>Administración
Regional
S.1312</v>
      </c>
      <c r="C93" s="147" t="s">
        <v>4</v>
      </c>
      <c r="D93" s="144" t="s">
        <v>147</v>
      </c>
      <c r="E93" s="147" t="str">
        <f>+E10</f>
        <v>Administración
Regional
S.1312</v>
      </c>
      <c r="G93" s="5"/>
      <c r="H93" s="5"/>
    </row>
    <row r="94" spans="2:8" s="9" customFormat="1" ht="44.1" customHeight="1">
      <c r="B94" s="148"/>
      <c r="C94" s="148"/>
      <c r="D94" s="145"/>
      <c r="E94" s="148"/>
    </row>
    <row r="95" spans="2:8" s="13" customFormat="1" ht="3" customHeight="1">
      <c r="B95" s="148"/>
      <c r="C95" s="148"/>
      <c r="D95" s="145"/>
      <c r="E95" s="148"/>
      <c r="G95" s="12"/>
      <c r="H95" s="12"/>
    </row>
    <row r="96" spans="2:8" s="9" customFormat="1" ht="13.15" customHeight="1">
      <c r="B96" s="148"/>
      <c r="C96" s="148"/>
      <c r="D96" s="145"/>
      <c r="E96" s="148"/>
    </row>
    <row r="97" spans="2:8" s="9" customFormat="1" ht="3" customHeight="1">
      <c r="B97" s="149"/>
      <c r="C97" s="149"/>
      <c r="D97" s="146"/>
      <c r="E97" s="149"/>
    </row>
    <row r="98" spans="2:8" s="15" customFormat="1" ht="9" customHeight="1">
      <c r="B98" s="36"/>
      <c r="C98" s="14"/>
      <c r="D98" s="14"/>
      <c r="E98" s="36"/>
      <c r="G98" s="13"/>
      <c r="H98" s="13"/>
    </row>
    <row r="99" spans="2:8" s="15" customFormat="1" ht="5.0999999999999996" customHeight="1">
      <c r="B99" s="38"/>
      <c r="C99" s="64"/>
      <c r="D99" s="64"/>
      <c r="E99" s="39"/>
      <c r="G99" s="9"/>
      <c r="H99" s="9"/>
    </row>
    <row r="100" spans="2:8" s="20" customFormat="1" ht="16.149999999999999" customHeight="1">
      <c r="B100" s="41"/>
      <c r="C100" s="75" t="s">
        <v>55</v>
      </c>
      <c r="D100" s="59" t="s">
        <v>56</v>
      </c>
      <c r="E100" s="42">
        <f>+B85</f>
        <v>6842</v>
      </c>
      <c r="G100" s="9"/>
      <c r="H100" s="9"/>
    </row>
    <row r="101" spans="2:8" s="18" customFormat="1" ht="5.0999999999999996" customHeight="1">
      <c r="B101" s="38"/>
      <c r="C101" s="73"/>
      <c r="D101" s="58"/>
      <c r="E101" s="38"/>
      <c r="G101" s="15"/>
      <c r="H101" s="15"/>
    </row>
    <row r="102" spans="2:8" s="16" customFormat="1" ht="16.149999999999999" customHeight="1">
      <c r="B102" s="37">
        <f>+B103+B104</f>
        <v>10</v>
      </c>
      <c r="C102" s="76" t="s">
        <v>58</v>
      </c>
      <c r="D102" s="60" t="s">
        <v>59</v>
      </c>
      <c r="E102" s="37">
        <f>+E103+E104</f>
        <v>38880</v>
      </c>
      <c r="G102" s="15"/>
      <c r="H102" s="15"/>
    </row>
    <row r="103" spans="2:8" s="18" customFormat="1" ht="16.149999999999999" customHeight="1">
      <c r="B103" s="38">
        <v>10</v>
      </c>
      <c r="C103" s="68" t="s">
        <v>60</v>
      </c>
      <c r="D103" s="69" t="s">
        <v>61</v>
      </c>
      <c r="E103" s="38">
        <v>37784</v>
      </c>
      <c r="G103" s="117"/>
      <c r="H103" s="20"/>
    </row>
    <row r="104" spans="2:8" s="18" customFormat="1" ht="16.149999999999999" customHeight="1">
      <c r="B104" s="38"/>
      <c r="C104" s="68" t="s">
        <v>62</v>
      </c>
      <c r="D104" s="69" t="s">
        <v>63</v>
      </c>
      <c r="E104" s="38">
        <v>1096</v>
      </c>
      <c r="G104" s="117"/>
    </row>
    <row r="105" spans="2:8" s="16" customFormat="1" ht="16.149999999999999" customHeight="1">
      <c r="B105" s="37"/>
      <c r="C105" s="76" t="s">
        <v>64</v>
      </c>
      <c r="D105" s="60" t="s">
        <v>135</v>
      </c>
      <c r="E105" s="37">
        <f>+E106+E107+E108</f>
        <v>286</v>
      </c>
      <c r="G105" s="117"/>
    </row>
    <row r="106" spans="2:8" s="18" customFormat="1" ht="16.149999999999999" customHeight="1">
      <c r="B106" s="38"/>
      <c r="C106" s="68" t="s">
        <v>65</v>
      </c>
      <c r="D106" s="69" t="s">
        <v>125</v>
      </c>
      <c r="E106" s="38">
        <v>0</v>
      </c>
      <c r="G106" s="117"/>
    </row>
    <row r="107" spans="2:8" s="18" customFormat="1" ht="16.149999999999999" customHeight="1">
      <c r="B107" s="38"/>
      <c r="C107" s="68" t="s">
        <v>66</v>
      </c>
      <c r="D107" s="69" t="s">
        <v>126</v>
      </c>
      <c r="E107" s="38">
        <v>286</v>
      </c>
      <c r="G107" s="117"/>
    </row>
    <row r="108" spans="2:8" s="18" customFormat="1" ht="16.149999999999999" customHeight="1">
      <c r="B108" s="38"/>
      <c r="C108" s="68" t="s">
        <v>127</v>
      </c>
      <c r="D108" s="69" t="s">
        <v>130</v>
      </c>
      <c r="E108" s="38">
        <v>0</v>
      </c>
      <c r="G108" s="117"/>
      <c r="H108" s="16"/>
    </row>
    <row r="109" spans="2:8" s="16" customFormat="1" ht="15">
      <c r="B109" s="37">
        <v>3932</v>
      </c>
      <c r="C109" s="76" t="s">
        <v>67</v>
      </c>
      <c r="D109" s="88" t="s">
        <v>152</v>
      </c>
      <c r="E109" s="37"/>
      <c r="G109" s="117"/>
      <c r="H109" s="18"/>
    </row>
    <row r="110" spans="2:8" s="18" customFormat="1" ht="16.149999999999999" customHeight="1">
      <c r="B110" s="38">
        <v>0</v>
      </c>
      <c r="C110" s="68" t="s">
        <v>68</v>
      </c>
      <c r="D110" s="69" t="s">
        <v>153</v>
      </c>
      <c r="E110" s="38"/>
      <c r="G110" s="117"/>
    </row>
    <row r="111" spans="2:8" s="18" customFormat="1" ht="16.149999999999999" customHeight="1">
      <c r="B111" s="38">
        <v>361</v>
      </c>
      <c r="C111" s="68" t="s">
        <v>136</v>
      </c>
      <c r="D111" s="69" t="s">
        <v>119</v>
      </c>
      <c r="E111" s="38"/>
      <c r="G111" s="117"/>
    </row>
    <row r="112" spans="2:8" s="18" customFormat="1" ht="16.149999999999999" customHeight="1">
      <c r="B112" s="38">
        <v>3571</v>
      </c>
      <c r="C112" s="68" t="s">
        <v>137</v>
      </c>
      <c r="D112" s="69" t="s">
        <v>154</v>
      </c>
      <c r="E112" s="38"/>
      <c r="G112" s="117"/>
      <c r="H112" s="16"/>
    </row>
    <row r="113" spans="2:8" s="16" customFormat="1" ht="16.149999999999999" customHeight="1">
      <c r="B113" s="37">
        <f>+B114+B115+B116+B117+B118+B119</f>
        <v>16310</v>
      </c>
      <c r="C113" s="76" t="s">
        <v>69</v>
      </c>
      <c r="D113" s="60" t="s">
        <v>70</v>
      </c>
      <c r="E113" s="37">
        <f>+E114+E115+E116+E117+E118+E119</f>
        <v>87741</v>
      </c>
      <c r="G113" s="18"/>
      <c r="H113" s="18"/>
    </row>
    <row r="114" spans="2:8" s="18" customFormat="1" ht="16.149999999999999" customHeight="1">
      <c r="B114" s="38">
        <v>63</v>
      </c>
      <c r="C114" s="68" t="s">
        <v>71</v>
      </c>
      <c r="D114" s="69" t="s">
        <v>72</v>
      </c>
      <c r="E114" s="38"/>
    </row>
    <row r="115" spans="2:8" s="18" customFormat="1" ht="16.149999999999999" customHeight="1">
      <c r="B115" s="38"/>
      <c r="C115" s="68" t="s">
        <v>73</v>
      </c>
      <c r="D115" s="69" t="s">
        <v>74</v>
      </c>
      <c r="E115" s="38">
        <v>34</v>
      </c>
    </row>
    <row r="116" spans="2:8" s="18" customFormat="1" ht="16.149999999999999" customHeight="1">
      <c r="B116" s="38">
        <v>14323</v>
      </c>
      <c r="C116" s="68" t="s">
        <v>75</v>
      </c>
      <c r="D116" s="69" t="s">
        <v>155</v>
      </c>
      <c r="E116" s="38">
        <v>85978</v>
      </c>
      <c r="G116" s="117"/>
      <c r="H116" s="16"/>
    </row>
    <row r="117" spans="2:8" s="18" customFormat="1" ht="16.149999999999999" customHeight="1">
      <c r="B117" s="38">
        <v>0</v>
      </c>
      <c r="C117" s="68" t="s">
        <v>76</v>
      </c>
      <c r="D117" s="69" t="s">
        <v>77</v>
      </c>
      <c r="E117" s="38">
        <v>462</v>
      </c>
      <c r="G117" s="117"/>
    </row>
    <row r="118" spans="2:8" s="18" customFormat="1" ht="16.149999999999999" customHeight="1">
      <c r="B118" s="38">
        <v>1924</v>
      </c>
      <c r="C118" s="26" t="s">
        <v>78</v>
      </c>
      <c r="D118" s="26" t="s">
        <v>79</v>
      </c>
      <c r="E118" s="38">
        <v>1267</v>
      </c>
      <c r="G118" s="117"/>
    </row>
    <row r="119" spans="2:8" s="50" customFormat="1" ht="16.149999999999999" customHeight="1">
      <c r="B119" s="38">
        <v>0</v>
      </c>
      <c r="C119" s="26" t="s">
        <v>120</v>
      </c>
      <c r="D119" s="26" t="s">
        <v>121</v>
      </c>
      <c r="E119" s="49"/>
      <c r="F119" s="18"/>
      <c r="G119" s="117"/>
      <c r="H119" s="18"/>
    </row>
    <row r="120" spans="2:8" s="18" customFormat="1" ht="5.0999999999999996" customHeight="1">
      <c r="B120" s="38"/>
      <c r="C120" s="73"/>
      <c r="D120" s="58"/>
      <c r="E120" s="38"/>
      <c r="G120" s="117"/>
    </row>
    <row r="121" spans="2:8" s="18" customFormat="1" ht="5.0999999999999996" customHeight="1">
      <c r="B121" s="44"/>
      <c r="C121" s="77"/>
      <c r="D121" s="61"/>
      <c r="E121" s="38"/>
      <c r="G121" s="117"/>
    </row>
    <row r="122" spans="2:8" s="20" customFormat="1" ht="16.149999999999999" customHeight="1">
      <c r="B122" s="40">
        <f>+E100+E102+E105+E113-B102-B109-B113</f>
        <v>113497</v>
      </c>
      <c r="C122" s="70" t="s">
        <v>80</v>
      </c>
      <c r="D122" s="54" t="s">
        <v>81</v>
      </c>
      <c r="E122" s="40"/>
      <c r="G122" s="117"/>
      <c r="H122" s="50"/>
    </row>
    <row r="123" spans="2:8" s="15" customFormat="1" ht="9" customHeight="1">
      <c r="B123" s="45"/>
      <c r="C123" s="62"/>
      <c r="D123" s="62"/>
      <c r="E123" s="45"/>
      <c r="G123" s="18"/>
      <c r="H123" s="18"/>
    </row>
    <row r="124" spans="2:8" ht="15.95" customHeight="1">
      <c r="B124" s="30"/>
      <c r="C124" s="31"/>
      <c r="D124" s="30"/>
      <c r="E124" s="32"/>
      <c r="G124" s="18"/>
      <c r="H124" s="18"/>
    </row>
    <row r="125" spans="2:8" ht="15.95" customHeight="1">
      <c r="G125" s="117"/>
      <c r="H125" s="20"/>
    </row>
    <row r="126" spans="2:8" s="9" customFormat="1" ht="15.95" customHeight="1">
      <c r="B126" s="33" t="s">
        <v>82</v>
      </c>
      <c r="C126" s="8"/>
      <c r="D126" s="8"/>
      <c r="E126" s="8"/>
      <c r="G126" s="15"/>
      <c r="H126" s="15"/>
    </row>
    <row r="127" spans="2:8" ht="5.25" customHeight="1">
      <c r="B127" s="10"/>
    </row>
    <row r="128" spans="2:8" s="9" customFormat="1" ht="15.95" customHeight="1">
      <c r="B128" s="3" t="s">
        <v>2</v>
      </c>
      <c r="C128" s="3"/>
      <c r="D128" s="3"/>
      <c r="E128" s="11" t="s">
        <v>3</v>
      </c>
      <c r="G128" s="5"/>
      <c r="H128" s="5"/>
    </row>
    <row r="129" spans="2:8" s="12" customFormat="1" ht="3" customHeight="1">
      <c r="B129" s="25"/>
      <c r="C129" s="6"/>
      <c r="D129" s="6"/>
      <c r="E129" s="6"/>
      <c r="G129" s="9"/>
      <c r="H129" s="9"/>
    </row>
    <row r="130" spans="2:8" s="9" customFormat="1" ht="3.75" customHeight="1">
      <c r="B130" s="147" t="str">
        <f>+B10</f>
        <v>Administración
Regional
S.1312</v>
      </c>
      <c r="C130" s="147" t="s">
        <v>4</v>
      </c>
      <c r="D130" s="144" t="s">
        <v>147</v>
      </c>
      <c r="E130" s="147" t="str">
        <f>+E10</f>
        <v>Administración
Regional
S.1312</v>
      </c>
      <c r="G130" s="5"/>
      <c r="H130" s="5"/>
    </row>
    <row r="131" spans="2:8" s="9" customFormat="1" ht="44.1" customHeight="1">
      <c r="B131" s="148"/>
      <c r="C131" s="148"/>
      <c r="D131" s="145"/>
      <c r="E131" s="148"/>
    </row>
    <row r="132" spans="2:8" s="13" customFormat="1" ht="3" customHeight="1">
      <c r="B132" s="148"/>
      <c r="C132" s="148"/>
      <c r="D132" s="145"/>
      <c r="E132" s="148"/>
      <c r="G132" s="12"/>
      <c r="H132" s="12"/>
    </row>
    <row r="133" spans="2:8" s="9" customFormat="1" ht="13.15" customHeight="1">
      <c r="B133" s="148"/>
      <c r="C133" s="148"/>
      <c r="D133" s="145"/>
      <c r="E133" s="148"/>
    </row>
    <row r="134" spans="2:8" s="9" customFormat="1" ht="3" customHeight="1">
      <c r="B134" s="149"/>
      <c r="C134" s="149"/>
      <c r="D134" s="146"/>
      <c r="E134" s="149"/>
    </row>
    <row r="135" spans="2:8" s="15" customFormat="1" ht="9" customHeight="1">
      <c r="B135" s="36"/>
      <c r="C135" s="78"/>
      <c r="D135" s="63"/>
      <c r="E135" s="36"/>
      <c r="G135" s="13"/>
      <c r="H135" s="13"/>
    </row>
    <row r="136" spans="2:8" s="15" customFormat="1" ht="5.0999999999999996" customHeight="1">
      <c r="B136" s="38"/>
      <c r="C136" s="79"/>
      <c r="D136" s="64"/>
      <c r="E136" s="39"/>
      <c r="G136" s="9"/>
      <c r="H136" s="9"/>
    </row>
    <row r="137" spans="2:8" s="20" customFormat="1" ht="16.149999999999999" customHeight="1">
      <c r="B137" s="41"/>
      <c r="C137" s="75" t="s">
        <v>80</v>
      </c>
      <c r="D137" s="59" t="s">
        <v>81</v>
      </c>
      <c r="E137" s="42">
        <f>+B122</f>
        <v>113497</v>
      </c>
      <c r="G137" s="9"/>
      <c r="H137" s="9"/>
    </row>
    <row r="138" spans="2:8" s="18" customFormat="1" ht="5.0999999999999996" customHeight="1">
      <c r="B138" s="38"/>
      <c r="C138" s="73"/>
      <c r="D138" s="58"/>
      <c r="E138" s="38"/>
      <c r="G138" s="15"/>
      <c r="H138" s="15"/>
    </row>
    <row r="139" spans="2:8" s="16" customFormat="1" ht="16.149999999999999" customHeight="1">
      <c r="B139" s="37">
        <f>+B140+B141</f>
        <v>103433</v>
      </c>
      <c r="C139" s="76" t="s">
        <v>83</v>
      </c>
      <c r="D139" s="60" t="s">
        <v>84</v>
      </c>
      <c r="E139" s="37"/>
      <c r="G139" s="15"/>
      <c r="H139" s="15"/>
    </row>
    <row r="140" spans="2:8" s="18" customFormat="1" ht="15" customHeight="1">
      <c r="B140" s="38">
        <v>76815</v>
      </c>
      <c r="C140" s="68" t="s">
        <v>85</v>
      </c>
      <c r="D140" s="69" t="s">
        <v>138</v>
      </c>
      <c r="E140" s="38"/>
      <c r="G140" s="117"/>
      <c r="H140" s="20"/>
    </row>
    <row r="141" spans="2:8" s="18" customFormat="1" ht="27.6" customHeight="1">
      <c r="B141" s="38">
        <v>26618</v>
      </c>
      <c r="C141" s="80" t="s">
        <v>86</v>
      </c>
      <c r="D141" s="29" t="s">
        <v>139</v>
      </c>
      <c r="E141" s="38"/>
      <c r="G141" s="117"/>
    </row>
    <row r="142" spans="2:8" s="18" customFormat="1" ht="5.0999999999999996" customHeight="1">
      <c r="B142" s="38"/>
      <c r="C142" s="73"/>
      <c r="D142" s="58"/>
      <c r="E142" s="38"/>
      <c r="G142" s="117"/>
    </row>
    <row r="143" spans="2:8" s="18" customFormat="1" ht="5.0999999999999996" customHeight="1">
      <c r="B143" s="44"/>
      <c r="C143" s="77"/>
      <c r="D143" s="61"/>
      <c r="E143" s="44"/>
      <c r="G143" s="117"/>
    </row>
    <row r="144" spans="2:8" s="20" customFormat="1" ht="15.95" customHeight="1">
      <c r="B144" s="40">
        <f>+E137-B139</f>
        <v>10064</v>
      </c>
      <c r="C144" s="70" t="s">
        <v>87</v>
      </c>
      <c r="D144" s="54" t="s">
        <v>88</v>
      </c>
      <c r="E144" s="40"/>
      <c r="G144" s="117"/>
      <c r="H144" s="18"/>
    </row>
    <row r="145" spans="2:8" s="15" customFormat="1" ht="9" customHeight="1">
      <c r="B145" s="45"/>
      <c r="C145" s="62"/>
      <c r="D145" s="62"/>
      <c r="E145" s="45"/>
      <c r="G145" s="117"/>
      <c r="H145" s="18"/>
    </row>
    <row r="146" spans="2:8" ht="15.95" customHeight="1">
      <c r="B146" s="30"/>
      <c r="C146" s="31"/>
      <c r="D146" s="30"/>
      <c r="E146" s="32"/>
      <c r="G146" s="117"/>
      <c r="H146" s="18"/>
    </row>
    <row r="147" spans="2:8" ht="15.95" customHeight="1">
      <c r="G147" s="117"/>
      <c r="H147" s="20"/>
    </row>
    <row r="148" spans="2:8" s="9" customFormat="1" ht="15.95" customHeight="1">
      <c r="B148" s="23" t="s">
        <v>89</v>
      </c>
      <c r="C148" s="23"/>
      <c r="D148" s="23"/>
      <c r="E148" s="23"/>
      <c r="G148" s="15"/>
      <c r="H148" s="15"/>
    </row>
    <row r="149" spans="2:8" ht="15.95" customHeight="1"/>
    <row r="150" spans="2:8" s="9" customFormat="1" ht="15.95" customHeight="1">
      <c r="B150" s="27" t="s">
        <v>90</v>
      </c>
      <c r="C150" s="8"/>
      <c r="D150" s="8"/>
      <c r="E150" s="8"/>
      <c r="G150" s="5"/>
      <c r="H150" s="5"/>
    </row>
    <row r="151" spans="2:8" ht="5.25" customHeight="1">
      <c r="B151" s="10"/>
      <c r="G151" s="9"/>
      <c r="H151" s="9"/>
    </row>
    <row r="152" spans="2:8" s="9" customFormat="1" ht="12.75" customHeight="1">
      <c r="B152" s="3" t="s">
        <v>2</v>
      </c>
      <c r="C152" s="3"/>
      <c r="D152" s="3"/>
      <c r="E152" s="11" t="s">
        <v>3</v>
      </c>
      <c r="G152" s="5"/>
      <c r="H152" s="5"/>
    </row>
    <row r="153" spans="2:8" s="12" customFormat="1" ht="3" customHeight="1">
      <c r="B153" s="25"/>
      <c r="C153" s="6"/>
      <c r="D153" s="6"/>
      <c r="E153" s="6"/>
      <c r="G153" s="9"/>
      <c r="H153" s="9"/>
    </row>
    <row r="154" spans="2:8" s="9" customFormat="1" ht="3.75" customHeight="1">
      <c r="B154" s="147" t="str">
        <f>+B10</f>
        <v>Administración
Regional
S.1312</v>
      </c>
      <c r="C154" s="147" t="s">
        <v>4</v>
      </c>
      <c r="D154" s="144" t="s">
        <v>147</v>
      </c>
      <c r="E154" s="147" t="str">
        <f>+E10</f>
        <v>Administración
Regional
S.1312</v>
      </c>
      <c r="G154" s="5"/>
      <c r="H154" s="5"/>
    </row>
    <row r="155" spans="2:8" s="9" customFormat="1" ht="44.1" customHeight="1">
      <c r="B155" s="148"/>
      <c r="C155" s="148"/>
      <c r="D155" s="145"/>
      <c r="E155" s="148"/>
    </row>
    <row r="156" spans="2:8" s="13" customFormat="1" ht="3" customHeight="1">
      <c r="B156" s="148"/>
      <c r="C156" s="148"/>
      <c r="D156" s="145"/>
      <c r="E156" s="148"/>
      <c r="G156" s="12"/>
      <c r="H156" s="12"/>
    </row>
    <row r="157" spans="2:8" s="9" customFormat="1" ht="13.15" customHeight="1">
      <c r="B157" s="148"/>
      <c r="C157" s="148"/>
      <c r="D157" s="145"/>
      <c r="E157" s="148"/>
    </row>
    <row r="158" spans="2:8" s="9" customFormat="1" ht="3" customHeight="1">
      <c r="B158" s="149"/>
      <c r="C158" s="149"/>
      <c r="D158" s="146"/>
      <c r="E158" s="149"/>
    </row>
    <row r="159" spans="2:8" s="15" customFormat="1" ht="9" customHeight="1">
      <c r="B159" s="36"/>
      <c r="C159" s="78"/>
      <c r="D159" s="14"/>
      <c r="E159" s="36"/>
      <c r="G159" s="13"/>
      <c r="H159" s="13"/>
    </row>
    <row r="160" spans="2:8" s="15" customFormat="1" ht="5.0999999999999996" customHeight="1">
      <c r="B160" s="38"/>
      <c r="C160" s="79"/>
      <c r="D160" s="64"/>
      <c r="E160" s="38"/>
      <c r="G160" s="9"/>
      <c r="H160" s="9"/>
    </row>
    <row r="161" spans="2:8" s="20" customFormat="1" ht="16.149999999999999" customHeight="1">
      <c r="B161" s="41"/>
      <c r="C161" s="75" t="s">
        <v>80</v>
      </c>
      <c r="D161" s="59" t="s">
        <v>81</v>
      </c>
      <c r="E161" s="42">
        <f>+B122</f>
        <v>113497</v>
      </c>
      <c r="G161" s="9"/>
      <c r="H161" s="9"/>
    </row>
    <row r="162" spans="2:8" s="18" customFormat="1" ht="5.0999999999999996" customHeight="1">
      <c r="B162" s="38"/>
      <c r="C162" s="73"/>
      <c r="D162" s="58"/>
      <c r="E162" s="38"/>
      <c r="G162" s="15"/>
      <c r="H162" s="15"/>
    </row>
    <row r="163" spans="2:8" s="16" customFormat="1" ht="16.149999999999999" customHeight="1">
      <c r="B163" s="37">
        <f>+E16-E17-E18+B141-E20</f>
        <v>127256</v>
      </c>
      <c r="C163" s="76" t="s">
        <v>91</v>
      </c>
      <c r="D163" s="60" t="s">
        <v>92</v>
      </c>
      <c r="E163" s="37"/>
      <c r="G163" s="15"/>
      <c r="H163" s="15"/>
    </row>
    <row r="164" spans="2:8" s="18" customFormat="1" ht="16.149999999999999" customHeight="1">
      <c r="B164" s="38">
        <f>+B139</f>
        <v>103433</v>
      </c>
      <c r="C164" s="68" t="s">
        <v>93</v>
      </c>
      <c r="D164" s="69" t="s">
        <v>94</v>
      </c>
      <c r="E164" s="38"/>
      <c r="G164" s="117"/>
      <c r="H164" s="20"/>
    </row>
    <row r="165" spans="2:8" s="18" customFormat="1" ht="16.149999999999999" customHeight="1">
      <c r="B165" s="38">
        <f>+B163-B164</f>
        <v>23823</v>
      </c>
      <c r="C165" s="68" t="s">
        <v>95</v>
      </c>
      <c r="D165" s="69" t="s">
        <v>96</v>
      </c>
      <c r="E165" s="38"/>
      <c r="G165" s="117"/>
    </row>
    <row r="166" spans="2:8" s="18" customFormat="1" ht="16.149999999999999" customHeight="1">
      <c r="B166" s="37">
        <v>0</v>
      </c>
      <c r="C166" s="76" t="s">
        <v>122</v>
      </c>
      <c r="D166" s="60" t="s">
        <v>123</v>
      </c>
      <c r="E166" s="38"/>
      <c r="G166" s="117"/>
      <c r="H166" s="16"/>
    </row>
    <row r="167" spans="2:8" s="18" customFormat="1" ht="5.0999999999999996" customHeight="1">
      <c r="B167" s="38"/>
      <c r="C167" s="73"/>
      <c r="D167" s="58"/>
      <c r="E167" s="38"/>
      <c r="G167" s="117"/>
    </row>
    <row r="168" spans="2:8" s="18" customFormat="1" ht="5.0999999999999996" customHeight="1">
      <c r="B168" s="44"/>
      <c r="C168" s="77"/>
      <c r="D168" s="61"/>
      <c r="E168" s="38"/>
      <c r="G168" s="117"/>
    </row>
    <row r="169" spans="2:8" s="20" customFormat="1" ht="16.149999999999999" customHeight="1">
      <c r="B169" s="40">
        <f>+E161-B163-B166</f>
        <v>-13759</v>
      </c>
      <c r="C169" s="70" t="s">
        <v>97</v>
      </c>
      <c r="D169" s="54" t="s">
        <v>98</v>
      </c>
      <c r="E169" s="40"/>
      <c r="G169" s="120"/>
      <c r="H169" s="18"/>
    </row>
    <row r="170" spans="2:8" s="15" customFormat="1" ht="9" customHeight="1">
      <c r="B170" s="45"/>
      <c r="C170" s="62"/>
      <c r="D170" s="62"/>
      <c r="E170" s="45"/>
      <c r="G170" s="120"/>
      <c r="H170" s="18"/>
    </row>
    <row r="171" spans="2:8" ht="15.95" customHeight="1">
      <c r="B171" s="30"/>
      <c r="C171" s="31"/>
      <c r="D171" s="30"/>
      <c r="E171" s="32"/>
      <c r="G171" s="120"/>
      <c r="H171" s="18"/>
    </row>
    <row r="172" spans="2:8" ht="15.95" customHeight="1">
      <c r="G172" s="117"/>
      <c r="H172" s="20"/>
    </row>
    <row r="173" spans="2:8" s="9" customFormat="1" ht="15" customHeight="1">
      <c r="B173" s="27" t="s">
        <v>99</v>
      </c>
      <c r="C173" s="8"/>
      <c r="D173" s="8"/>
      <c r="E173" s="8"/>
      <c r="G173" s="15"/>
      <c r="H173" s="15"/>
    </row>
    <row r="174" spans="2:8" ht="5.25" customHeight="1">
      <c r="B174" s="10"/>
    </row>
    <row r="175" spans="2:8" s="9" customFormat="1" ht="12.95" customHeight="1">
      <c r="B175" s="3" t="s">
        <v>2</v>
      </c>
      <c r="C175" s="3"/>
      <c r="D175" s="3"/>
      <c r="E175" s="11" t="s">
        <v>3</v>
      </c>
      <c r="G175" s="5"/>
      <c r="H175" s="5"/>
    </row>
    <row r="176" spans="2:8" s="12" customFormat="1" ht="3" customHeight="1">
      <c r="B176" s="25"/>
      <c r="C176" s="6"/>
      <c r="D176" s="6"/>
      <c r="E176" s="6"/>
      <c r="G176" s="9"/>
      <c r="H176" s="9"/>
    </row>
    <row r="177" spans="2:8" s="9" customFormat="1" ht="3.75" customHeight="1">
      <c r="B177" s="147" t="str">
        <f>+B10</f>
        <v>Administración
Regional
S.1312</v>
      </c>
      <c r="C177" s="147" t="s">
        <v>4</v>
      </c>
      <c r="D177" s="144" t="s">
        <v>147</v>
      </c>
      <c r="E177" s="147" t="str">
        <f>+E10</f>
        <v>Administración
Regional
S.1312</v>
      </c>
      <c r="G177" s="5"/>
      <c r="H177" s="5"/>
    </row>
    <row r="178" spans="2:8" s="9" customFormat="1" ht="44.1" customHeight="1">
      <c r="B178" s="148"/>
      <c r="C178" s="148"/>
      <c r="D178" s="145"/>
      <c r="E178" s="148"/>
    </row>
    <row r="179" spans="2:8" s="13" customFormat="1" ht="3" customHeight="1">
      <c r="B179" s="148"/>
      <c r="C179" s="148"/>
      <c r="D179" s="145"/>
      <c r="E179" s="148"/>
      <c r="G179" s="12"/>
      <c r="H179" s="12"/>
    </row>
    <row r="180" spans="2:8" s="9" customFormat="1" ht="13.15" customHeight="1">
      <c r="B180" s="148"/>
      <c r="C180" s="148"/>
      <c r="D180" s="145"/>
      <c r="E180" s="148"/>
    </row>
    <row r="181" spans="2:8" s="9" customFormat="1" ht="3" customHeight="1">
      <c r="B181" s="149"/>
      <c r="C181" s="149"/>
      <c r="D181" s="146"/>
      <c r="E181" s="149"/>
    </row>
    <row r="182" spans="2:8" s="15" customFormat="1" ht="9" customHeight="1">
      <c r="B182" s="36"/>
      <c r="C182" s="78"/>
      <c r="D182" s="63"/>
      <c r="E182" s="36"/>
      <c r="G182" s="13"/>
      <c r="H182" s="13"/>
    </row>
    <row r="183" spans="2:8" s="15" customFormat="1" ht="5.0999999999999996" customHeight="1">
      <c r="B183" s="38"/>
      <c r="C183" s="79"/>
      <c r="D183" s="64"/>
      <c r="E183" s="39"/>
      <c r="G183" s="9"/>
      <c r="H183" s="9"/>
    </row>
    <row r="184" spans="2:8" s="20" customFormat="1" ht="16.149999999999999" customHeight="1">
      <c r="B184" s="41"/>
      <c r="C184" s="75" t="s">
        <v>87</v>
      </c>
      <c r="D184" s="59" t="s">
        <v>88</v>
      </c>
      <c r="E184" s="42">
        <f>+B144</f>
        <v>10064</v>
      </c>
      <c r="G184" s="9"/>
      <c r="H184" s="9"/>
    </row>
    <row r="185" spans="2:8" s="18" customFormat="1" ht="5.0999999999999996" customHeight="1">
      <c r="B185" s="38"/>
      <c r="C185" s="73"/>
      <c r="D185" s="28"/>
      <c r="E185" s="38"/>
      <c r="G185" s="15"/>
      <c r="H185" s="15"/>
    </row>
    <row r="186" spans="2:8" s="16" customFormat="1" ht="16.149999999999999" customHeight="1">
      <c r="B186" s="37">
        <f>+B187</f>
        <v>23823</v>
      </c>
      <c r="C186" s="76" t="s">
        <v>100</v>
      </c>
      <c r="D186" s="60" t="s">
        <v>101</v>
      </c>
      <c r="E186" s="37"/>
      <c r="G186" s="15"/>
      <c r="H186" s="15"/>
    </row>
    <row r="187" spans="2:8" s="18" customFormat="1" ht="16.149999999999999" customHeight="1">
      <c r="B187" s="38">
        <f>+B165</f>
        <v>23823</v>
      </c>
      <c r="C187" s="68" t="s">
        <v>102</v>
      </c>
      <c r="D187" s="69" t="s">
        <v>103</v>
      </c>
      <c r="E187" s="38"/>
      <c r="G187" s="117"/>
      <c r="H187" s="20"/>
    </row>
    <row r="188" spans="2:8" s="18" customFormat="1" ht="16.149999999999999" customHeight="1">
      <c r="B188" s="37">
        <f>+B166</f>
        <v>0</v>
      </c>
      <c r="C188" s="76" t="s">
        <v>122</v>
      </c>
      <c r="D188" s="60" t="s">
        <v>123</v>
      </c>
      <c r="E188" s="38"/>
      <c r="G188" s="117"/>
    </row>
    <row r="189" spans="2:8" s="18" customFormat="1" ht="5.0999999999999996" customHeight="1">
      <c r="B189" s="38"/>
      <c r="C189" s="73"/>
      <c r="D189" s="58"/>
      <c r="E189" s="38"/>
      <c r="G189" s="117"/>
      <c r="H189" s="16"/>
    </row>
    <row r="190" spans="2:8" s="18" customFormat="1" ht="5.0999999999999996" customHeight="1">
      <c r="B190" s="44"/>
      <c r="C190" s="77"/>
      <c r="D190" s="61"/>
      <c r="E190" s="38"/>
      <c r="G190" s="117"/>
    </row>
    <row r="191" spans="2:8" s="20" customFormat="1" ht="16.149999999999999" customHeight="1">
      <c r="B191" s="40">
        <f>+E184-B186</f>
        <v>-13759</v>
      </c>
      <c r="C191" s="70" t="s">
        <v>97</v>
      </c>
      <c r="D191" s="54" t="s">
        <v>98</v>
      </c>
      <c r="E191" s="40"/>
      <c r="G191" s="117"/>
      <c r="H191" s="18"/>
    </row>
    <row r="192" spans="2:8" s="15" customFormat="1" ht="9" customHeight="1">
      <c r="B192" s="45"/>
      <c r="C192" s="62"/>
      <c r="D192" s="62"/>
      <c r="E192" s="45"/>
      <c r="G192" s="117"/>
      <c r="H192" s="18"/>
    </row>
    <row r="193" spans="2:8" ht="15.95" customHeight="1">
      <c r="B193" s="30"/>
      <c r="C193" s="31"/>
      <c r="D193" s="30"/>
      <c r="E193" s="32"/>
      <c r="G193" s="117"/>
      <c r="H193" s="18"/>
    </row>
    <row r="194" spans="2:8" ht="15.95" customHeight="1">
      <c r="G194" s="117"/>
      <c r="H194" s="20"/>
    </row>
    <row r="195" spans="2:8" s="9" customFormat="1" ht="15.95" customHeight="1">
      <c r="B195" s="21" t="s">
        <v>104</v>
      </c>
      <c r="C195" s="21"/>
      <c r="D195" s="21"/>
      <c r="E195" s="21"/>
      <c r="G195" s="15"/>
      <c r="H195" s="15"/>
    </row>
    <row r="196" spans="2:8" s="9" customFormat="1" ht="15.95" customHeight="1">
      <c r="B196" s="23" t="s">
        <v>105</v>
      </c>
      <c r="C196" s="23"/>
      <c r="D196" s="23"/>
      <c r="E196" s="23"/>
      <c r="G196" s="5"/>
      <c r="H196" s="5"/>
    </row>
    <row r="197" spans="2:8" ht="12.95" customHeight="1"/>
    <row r="198" spans="2:8" s="9" customFormat="1" ht="15.95" customHeight="1">
      <c r="B198" s="27" t="s">
        <v>106</v>
      </c>
      <c r="C198" s="8"/>
      <c r="D198" s="8"/>
      <c r="E198" s="8"/>
    </row>
    <row r="199" spans="2:8" ht="5.25" customHeight="1">
      <c r="B199" s="10"/>
      <c r="G199" s="9"/>
      <c r="H199" s="9"/>
    </row>
    <row r="200" spans="2:8" s="9" customFormat="1" ht="15.95" customHeight="1">
      <c r="B200" s="3" t="s">
        <v>107</v>
      </c>
      <c r="C200" s="3"/>
      <c r="D200" s="3"/>
      <c r="E200" s="11" t="s">
        <v>108</v>
      </c>
      <c r="G200" s="5"/>
      <c r="H200" s="5"/>
    </row>
    <row r="201" spans="2:8" s="12" customFormat="1" ht="3" customHeight="1">
      <c r="B201" s="25"/>
      <c r="C201" s="6"/>
      <c r="D201" s="6"/>
      <c r="E201" s="6"/>
      <c r="G201" s="9"/>
      <c r="H201" s="9"/>
    </row>
    <row r="202" spans="2:8" s="9" customFormat="1" ht="3.75" customHeight="1">
      <c r="B202" s="147" t="str">
        <f>+B10</f>
        <v>Administración
Regional
S.1312</v>
      </c>
      <c r="C202" s="147" t="s">
        <v>4</v>
      </c>
      <c r="D202" s="144" t="s">
        <v>147</v>
      </c>
      <c r="E202" s="147" t="str">
        <f>+E10</f>
        <v>Administración
Regional
S.1312</v>
      </c>
      <c r="G202" s="5"/>
      <c r="H202" s="5"/>
    </row>
    <row r="203" spans="2:8" s="9" customFormat="1" ht="44.1" customHeight="1">
      <c r="B203" s="148"/>
      <c r="C203" s="148"/>
      <c r="D203" s="145"/>
      <c r="E203" s="148"/>
    </row>
    <row r="204" spans="2:8" s="13" customFormat="1" ht="3" customHeight="1">
      <c r="B204" s="148"/>
      <c r="C204" s="148"/>
      <c r="D204" s="145"/>
      <c r="E204" s="148"/>
      <c r="G204" s="12"/>
      <c r="H204" s="12"/>
    </row>
    <row r="205" spans="2:8" s="9" customFormat="1" ht="13.15" customHeight="1">
      <c r="B205" s="148"/>
      <c r="C205" s="148"/>
      <c r="D205" s="145"/>
      <c r="E205" s="148"/>
    </row>
    <row r="206" spans="2:8" s="9" customFormat="1" ht="3" customHeight="1">
      <c r="B206" s="149"/>
      <c r="C206" s="149"/>
      <c r="D206" s="146"/>
      <c r="E206" s="149"/>
    </row>
    <row r="207" spans="2:8" s="15" customFormat="1" ht="9" customHeight="1">
      <c r="B207" s="36"/>
      <c r="C207" s="63"/>
      <c r="D207" s="63"/>
      <c r="E207" s="36"/>
      <c r="G207" s="13"/>
      <c r="H207" s="13"/>
    </row>
    <row r="208" spans="2:8" s="15" customFormat="1" ht="5.0999999999999996" customHeight="1">
      <c r="B208" s="38"/>
      <c r="C208" s="64"/>
      <c r="D208" s="64"/>
      <c r="E208" s="39"/>
      <c r="G208" s="9"/>
      <c r="H208" s="9"/>
    </row>
    <row r="209" spans="2:8" s="20" customFormat="1" ht="16.149999999999999" customHeight="1">
      <c r="B209" s="41"/>
      <c r="C209" s="59" t="s">
        <v>97</v>
      </c>
      <c r="D209" s="59" t="s">
        <v>98</v>
      </c>
      <c r="E209" s="42">
        <f>+B191</f>
        <v>-13759</v>
      </c>
      <c r="G209" s="9"/>
      <c r="H209" s="9"/>
    </row>
    <row r="210" spans="2:8" s="18" customFormat="1" ht="5.0999999999999996" customHeight="1">
      <c r="B210" s="38"/>
      <c r="C210" s="58"/>
      <c r="D210" s="58"/>
      <c r="E210" s="38"/>
      <c r="G210" s="15"/>
      <c r="H210" s="15"/>
    </row>
    <row r="211" spans="2:8" s="16" customFormat="1" ht="16.149999999999999" customHeight="1">
      <c r="B211" s="37"/>
      <c r="C211" s="60" t="s">
        <v>159</v>
      </c>
      <c r="D211" s="60" t="s">
        <v>109</v>
      </c>
      <c r="E211" s="37">
        <f>+E212+E213+E214</f>
        <v>5426</v>
      </c>
      <c r="G211" s="15"/>
      <c r="H211" s="15"/>
    </row>
    <row r="212" spans="2:8" s="18" customFormat="1" ht="16.149999999999999" customHeight="1">
      <c r="B212" s="38"/>
      <c r="C212" s="52" t="s">
        <v>160</v>
      </c>
      <c r="D212" s="69" t="s">
        <v>110</v>
      </c>
      <c r="E212" s="38">
        <v>2423</v>
      </c>
      <c r="G212" s="117"/>
      <c r="H212" s="20"/>
    </row>
    <row r="213" spans="2:8" s="18" customFormat="1" ht="16.149999999999999" customHeight="1">
      <c r="B213" s="38"/>
      <c r="C213" s="52" t="s">
        <v>161</v>
      </c>
      <c r="D213" s="69" t="s">
        <v>111</v>
      </c>
      <c r="E213" s="38">
        <v>1303</v>
      </c>
      <c r="G213" s="117"/>
    </row>
    <row r="214" spans="2:8" s="18" customFormat="1" ht="16.149999999999999" customHeight="1">
      <c r="B214" s="38"/>
      <c r="C214" s="52" t="s">
        <v>162</v>
      </c>
      <c r="D214" s="69" t="s">
        <v>112</v>
      </c>
      <c r="E214" s="38">
        <v>1700</v>
      </c>
      <c r="G214" s="117"/>
      <c r="H214" s="16"/>
    </row>
    <row r="215" spans="2:8" s="19" customFormat="1" ht="16.149999999999999" customHeight="1">
      <c r="B215" s="39"/>
      <c r="C215" s="53"/>
      <c r="D215" s="34" t="s">
        <v>113</v>
      </c>
      <c r="E215" s="38"/>
      <c r="G215" s="117"/>
      <c r="H215" s="18"/>
    </row>
    <row r="216" spans="2:8" s="19" customFormat="1" ht="16.149999999999999" customHeight="1">
      <c r="B216" s="39"/>
      <c r="C216" s="53"/>
      <c r="D216" s="89" t="s">
        <v>128</v>
      </c>
      <c r="E216" s="39">
        <v>1674</v>
      </c>
      <c r="G216" s="117"/>
      <c r="H216" s="18"/>
    </row>
    <row r="217" spans="2:8" s="19" customFormat="1" ht="14.25">
      <c r="B217" s="39"/>
      <c r="C217" s="64"/>
      <c r="D217" s="90" t="s">
        <v>129</v>
      </c>
      <c r="E217" s="39">
        <v>-229</v>
      </c>
      <c r="G217" s="117"/>
      <c r="H217" s="18"/>
    </row>
    <row r="218" spans="2:8" s="16" customFormat="1" ht="16.149999999999999" customHeight="1">
      <c r="B218" s="37"/>
      <c r="C218" s="60" t="s">
        <v>163</v>
      </c>
      <c r="D218" s="60" t="s">
        <v>114</v>
      </c>
      <c r="E218" s="37">
        <f>+E219+E220+E221</f>
        <v>-3540</v>
      </c>
      <c r="G218" s="117"/>
      <c r="H218" s="19"/>
    </row>
    <row r="219" spans="2:8" s="16" customFormat="1" ht="16.149999999999999" customHeight="1">
      <c r="B219" s="37"/>
      <c r="C219" s="52" t="s">
        <v>164</v>
      </c>
      <c r="D219" s="69" t="s">
        <v>110</v>
      </c>
      <c r="E219" s="38">
        <v>0</v>
      </c>
      <c r="G219" s="117"/>
      <c r="H219" s="19"/>
    </row>
    <row r="220" spans="2:8" s="18" customFormat="1" ht="16.149999999999999" customHeight="1">
      <c r="B220" s="38"/>
      <c r="C220" s="52" t="s">
        <v>165</v>
      </c>
      <c r="D220" s="69" t="s">
        <v>111</v>
      </c>
      <c r="E220" s="38">
        <v>-1765</v>
      </c>
      <c r="G220" s="117"/>
      <c r="H220" s="19"/>
    </row>
    <row r="221" spans="2:8" s="18" customFormat="1" ht="16.149999999999999" customHeight="1">
      <c r="B221" s="38"/>
      <c r="C221" s="52" t="s">
        <v>166</v>
      </c>
      <c r="D221" s="69" t="s">
        <v>112</v>
      </c>
      <c r="E221" s="38">
        <v>-1775</v>
      </c>
      <c r="F221" s="66"/>
      <c r="G221" s="117"/>
      <c r="H221" s="16"/>
    </row>
    <row r="222" spans="2:8" s="19" customFormat="1" ht="16.149999999999999" customHeight="1">
      <c r="B222" s="39"/>
      <c r="C222" s="53"/>
      <c r="D222" s="34" t="s">
        <v>113</v>
      </c>
      <c r="E222" s="39"/>
      <c r="G222" s="117"/>
      <c r="H222" s="16"/>
    </row>
    <row r="223" spans="2:8" s="19" customFormat="1" ht="16.149999999999999" customHeight="1">
      <c r="B223" s="39"/>
      <c r="C223" s="53"/>
      <c r="D223" s="89" t="s">
        <v>128</v>
      </c>
      <c r="E223" s="39">
        <v>-1370</v>
      </c>
      <c r="G223" s="117"/>
      <c r="H223" s="18"/>
    </row>
    <row r="224" spans="2:8" s="18" customFormat="1" ht="5.0999999999999996" customHeight="1">
      <c r="B224" s="38"/>
      <c r="C224" s="58"/>
      <c r="D224" s="65"/>
      <c r="E224" s="38"/>
      <c r="G224" s="117"/>
    </row>
    <row r="225" spans="2:8" s="18" customFormat="1" ht="5.0999999999999996" customHeight="1">
      <c r="B225" s="44"/>
      <c r="C225" s="81"/>
      <c r="D225" s="91"/>
      <c r="E225" s="38"/>
      <c r="G225" s="117"/>
      <c r="H225" s="19"/>
    </row>
    <row r="226" spans="2:8" s="20" customFormat="1" ht="30.6" customHeight="1">
      <c r="B226" s="40">
        <f>+E209+E211+E218</f>
        <v>-11873</v>
      </c>
      <c r="C226" s="82" t="s">
        <v>145</v>
      </c>
      <c r="D226" s="92" t="s">
        <v>115</v>
      </c>
      <c r="E226" s="48"/>
      <c r="G226" s="117"/>
      <c r="H226" s="19"/>
    </row>
    <row r="227" spans="2:8" s="15" customFormat="1" ht="9" customHeight="1">
      <c r="B227" s="45"/>
      <c r="C227" s="62"/>
      <c r="D227" s="62"/>
      <c r="E227" s="45"/>
      <c r="G227" s="117"/>
      <c r="H227" s="18"/>
    </row>
    <row r="228" spans="2:8" ht="15.95" customHeight="1">
      <c r="B228" s="30"/>
      <c r="C228" s="31"/>
      <c r="D228" s="30"/>
      <c r="E228" s="32"/>
      <c r="G228" s="117"/>
      <c r="H228" s="18"/>
    </row>
    <row r="229" spans="2:8" ht="15.95" customHeight="1">
      <c r="G229" s="117"/>
      <c r="H229" s="20"/>
    </row>
    <row r="230" spans="2:8" s="9" customFormat="1" ht="15.95" customHeight="1">
      <c r="B230" s="27" t="s">
        <v>116</v>
      </c>
      <c r="C230" s="8"/>
      <c r="D230" s="8"/>
      <c r="E230" s="8"/>
      <c r="G230" s="15"/>
      <c r="H230" s="15"/>
    </row>
    <row r="231" spans="2:8" ht="5.25" customHeight="1">
      <c r="B231" s="10"/>
    </row>
    <row r="232" spans="2:8" s="9" customFormat="1" ht="15.95" customHeight="1">
      <c r="B232" s="3" t="s">
        <v>107</v>
      </c>
      <c r="C232" s="3"/>
      <c r="D232" s="3"/>
      <c r="E232" s="11" t="s">
        <v>108</v>
      </c>
      <c r="G232" s="5"/>
      <c r="H232" s="5"/>
    </row>
    <row r="233" spans="2:8" s="12" customFormat="1" ht="3" customHeight="1">
      <c r="B233" s="25"/>
      <c r="C233" s="6"/>
      <c r="D233" s="6"/>
      <c r="E233" s="6"/>
      <c r="G233" s="9"/>
      <c r="H233" s="9"/>
    </row>
    <row r="234" spans="2:8" s="9" customFormat="1" ht="3.75" customHeight="1">
      <c r="B234" s="147" t="str">
        <f>+B10</f>
        <v>Administración
Regional
S.1312</v>
      </c>
      <c r="C234" s="147" t="s">
        <v>4</v>
      </c>
      <c r="D234" s="144" t="s">
        <v>147</v>
      </c>
      <c r="E234" s="147" t="str">
        <f>+E10</f>
        <v>Administración
Regional
S.1312</v>
      </c>
      <c r="G234" s="5"/>
      <c r="H234" s="5"/>
    </row>
    <row r="235" spans="2:8" s="9" customFormat="1" ht="44.1" customHeight="1">
      <c r="B235" s="148"/>
      <c r="C235" s="148"/>
      <c r="D235" s="145"/>
      <c r="E235" s="148"/>
    </row>
    <row r="236" spans="2:8" s="13" customFormat="1" ht="3" customHeight="1">
      <c r="B236" s="148"/>
      <c r="C236" s="148"/>
      <c r="D236" s="145"/>
      <c r="E236" s="148"/>
      <c r="G236" s="12"/>
      <c r="H236" s="12"/>
    </row>
    <row r="237" spans="2:8" s="9" customFormat="1" ht="13.15" customHeight="1">
      <c r="B237" s="148"/>
      <c r="C237" s="148"/>
      <c r="D237" s="145"/>
      <c r="E237" s="148"/>
    </row>
    <row r="238" spans="2:8" s="9" customFormat="1" ht="3" customHeight="1">
      <c r="B238" s="149"/>
      <c r="C238" s="149"/>
      <c r="D238" s="146"/>
      <c r="E238" s="149"/>
    </row>
    <row r="239" spans="2:8" s="15" customFormat="1" ht="9" customHeight="1">
      <c r="B239" s="36"/>
      <c r="C239" s="14"/>
      <c r="D239" s="63"/>
      <c r="E239" s="36"/>
      <c r="G239" s="13"/>
      <c r="H239" s="13"/>
    </row>
    <row r="240" spans="2:8" s="15" customFormat="1" ht="5.0999999999999996" customHeight="1">
      <c r="B240" s="38"/>
      <c r="C240" s="83"/>
      <c r="D240" s="93"/>
      <c r="E240" s="39"/>
      <c r="G240" s="9"/>
      <c r="H240" s="9"/>
    </row>
    <row r="241" spans="2:8" s="20" customFormat="1" ht="28.5">
      <c r="B241" s="41"/>
      <c r="C241" s="84" t="s">
        <v>145</v>
      </c>
      <c r="D241" s="94" t="s">
        <v>115</v>
      </c>
      <c r="E241" s="42">
        <f>+B226</f>
        <v>-11873</v>
      </c>
      <c r="G241" s="9"/>
      <c r="H241" s="9"/>
    </row>
    <row r="242" spans="2:8" s="18" customFormat="1" ht="5.0999999999999996" customHeight="1">
      <c r="B242" s="38"/>
      <c r="C242" s="81"/>
      <c r="D242" s="91"/>
      <c r="E242" s="38"/>
      <c r="G242" s="15"/>
      <c r="H242" s="15"/>
    </row>
    <row r="243" spans="2:8" s="18" customFormat="1" ht="15">
      <c r="B243" s="37">
        <f t="shared" ref="B243" si="0">B244+B246</f>
        <v>9543</v>
      </c>
      <c r="C243" s="60" t="s">
        <v>167</v>
      </c>
      <c r="D243" s="60" t="s">
        <v>168</v>
      </c>
      <c r="E243" s="38"/>
      <c r="G243" s="15"/>
      <c r="H243" s="15"/>
    </row>
    <row r="244" spans="2:8" s="16" customFormat="1" ht="15">
      <c r="B244" s="41">
        <v>9556</v>
      </c>
      <c r="C244" s="121" t="s">
        <v>140</v>
      </c>
      <c r="D244" s="121" t="s">
        <v>141</v>
      </c>
      <c r="E244" s="37"/>
      <c r="H244" s="20"/>
    </row>
    <row r="245" spans="2:8" s="16" customFormat="1" ht="15">
      <c r="B245" s="37">
        <v>-11843</v>
      </c>
      <c r="C245" s="60" t="s">
        <v>118</v>
      </c>
      <c r="D245" s="60" t="s">
        <v>15</v>
      </c>
      <c r="E245" s="37"/>
      <c r="H245" s="18"/>
    </row>
    <row r="246" spans="2:8" s="16" customFormat="1" ht="15">
      <c r="B246" s="41">
        <v>-13</v>
      </c>
      <c r="C246" s="121" t="s">
        <v>144</v>
      </c>
      <c r="D246" s="122" t="s">
        <v>124</v>
      </c>
      <c r="E246" s="37"/>
      <c r="H246" s="18"/>
    </row>
    <row r="247" spans="2:8" s="16" customFormat="1" ht="15">
      <c r="B247" s="37">
        <v>56</v>
      </c>
      <c r="C247" s="60" t="s">
        <v>142</v>
      </c>
      <c r="D247" s="95" t="s">
        <v>143</v>
      </c>
      <c r="E247" s="37"/>
    </row>
    <row r="248" spans="2:8" s="18" customFormat="1" ht="5.0999999999999996" customHeight="1">
      <c r="B248" s="38"/>
      <c r="C248" s="28"/>
      <c r="D248" s="65"/>
      <c r="E248" s="38"/>
      <c r="G248" s="16"/>
      <c r="H248" s="16"/>
    </row>
    <row r="249" spans="2:8" s="20" customFormat="1" ht="16.149999999999999" customHeight="1">
      <c r="B249" s="40">
        <f>+E241-B244-B245-B246-B247</f>
        <v>-9629</v>
      </c>
      <c r="C249" s="85" t="s">
        <v>117</v>
      </c>
      <c r="D249" s="85" t="s">
        <v>146</v>
      </c>
      <c r="E249" s="40"/>
      <c r="G249" s="16"/>
      <c r="H249" s="16"/>
    </row>
    <row r="250" spans="2:8" s="15" customFormat="1" ht="9" customHeight="1">
      <c r="B250" s="43"/>
      <c r="C250" s="74"/>
      <c r="D250" s="74"/>
      <c r="E250" s="43"/>
      <c r="G250" s="16"/>
      <c r="H250" s="16"/>
    </row>
    <row r="251" spans="2:8" ht="12.75" customHeight="1">
      <c r="B251" s="32"/>
      <c r="C251" s="32"/>
      <c r="D251" s="32"/>
      <c r="E251" s="32"/>
      <c r="G251" s="119"/>
      <c r="H251" s="18"/>
    </row>
    <row r="252" spans="2:8" ht="12.75" customHeight="1">
      <c r="B252" s="4"/>
      <c r="G252" s="16"/>
      <c r="H252" s="20"/>
    </row>
    <row r="253" spans="2:8">
      <c r="B253" s="4"/>
      <c r="G253" s="16"/>
      <c r="H253" s="16"/>
    </row>
    <row r="254" spans="2:8">
      <c r="B254" s="4"/>
      <c r="G254" s="16"/>
      <c r="H254" s="16"/>
    </row>
    <row r="255" spans="2:8">
      <c r="B255" s="4"/>
      <c r="G255" s="16"/>
      <c r="H255" s="16"/>
    </row>
    <row r="256" spans="2:8">
      <c r="B256" s="4"/>
      <c r="G256" s="16"/>
      <c r="H256" s="16"/>
    </row>
    <row r="257" spans="7:8">
      <c r="G257" s="119"/>
      <c r="H257" s="18"/>
    </row>
    <row r="258" spans="7:8">
      <c r="G258" s="16"/>
      <c r="H258" s="20"/>
    </row>
  </sheetData>
  <protectedRanges>
    <protectedRange sqref="B166" name="Cuenta_renta_disponible_2"/>
    <protectedRange sqref="B110:B112 B103 B117:B118 E116 E106:E108 E103:E104" name="Cuenta_renta_secundaria_2"/>
    <protectedRange sqref="B49:B52 B47" name="Cuenta_explotacion_2"/>
    <protectedRange sqref="E20 E17:E18 B25 B21" name="Cuenta_produccion_2"/>
    <protectedRange sqref="B140:B141" name="Cuenta_renta_especie_2"/>
    <protectedRange sqref="E223 E219 E212:E213" name="Cuenta_patrimonio_neto_2"/>
  </protectedRanges>
  <mergeCells count="36">
    <mergeCell ref="D234:D238"/>
    <mergeCell ref="E234:E238"/>
    <mergeCell ref="B234:B238"/>
    <mergeCell ref="C234:C238"/>
    <mergeCell ref="D202:D206"/>
    <mergeCell ref="E202:E206"/>
    <mergeCell ref="B202:B206"/>
    <mergeCell ref="C202:C206"/>
    <mergeCell ref="D177:D181"/>
    <mergeCell ref="E177:E181"/>
    <mergeCell ref="B177:B181"/>
    <mergeCell ref="C177:C181"/>
    <mergeCell ref="D154:D158"/>
    <mergeCell ref="E154:E158"/>
    <mergeCell ref="B154:B158"/>
    <mergeCell ref="C154:C158"/>
    <mergeCell ref="D130:D134"/>
    <mergeCell ref="E130:E134"/>
    <mergeCell ref="B130:B134"/>
    <mergeCell ref="C130:C134"/>
    <mergeCell ref="D93:D97"/>
    <mergeCell ref="E93:E97"/>
    <mergeCell ref="B93:B97"/>
    <mergeCell ref="C93:C97"/>
    <mergeCell ref="D10:D14"/>
    <mergeCell ref="E10:E14"/>
    <mergeCell ref="B10:B14"/>
    <mergeCell ref="C10:C14"/>
    <mergeCell ref="D62:D66"/>
    <mergeCell ref="E62:E66"/>
    <mergeCell ref="B62:B66"/>
    <mergeCell ref="C62:C66"/>
    <mergeCell ref="D38:D42"/>
    <mergeCell ref="E38:E42"/>
    <mergeCell ref="B38:B42"/>
    <mergeCell ref="C38:C42"/>
  </mergeCells>
  <conditionalFormatting sqref="B46">
    <cfRule type="cellIs" dxfId="19" priority="2" operator="notEqual">
      <formula>B47+B48</formula>
    </cfRule>
  </conditionalFormatting>
  <conditionalFormatting sqref="B109">
    <cfRule type="cellIs" dxfId="18" priority="1" operator="notEqual">
      <formula>B110+B111+B112</formula>
    </cfRule>
  </conditionalFormatting>
  <hyperlinks>
    <hyperlink ref="E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256"/>
  <sheetViews>
    <sheetView zoomScaleNormal="100" workbookViewId="0">
      <pane ySplit="4" topLeftCell="A5" activePane="bottomLeft" state="frozen"/>
      <selection activeCell="D273" sqref="D273"/>
      <selection pane="bottomLeft"/>
    </sheetView>
  </sheetViews>
  <sheetFormatPr baseColWidth="10" defaultColWidth="11.42578125" defaultRowHeight="12.75"/>
  <cols>
    <col min="1" max="1" width="2.7109375" style="5" customWidth="1"/>
    <col min="2" max="2" width="19.7109375" style="6" customWidth="1"/>
    <col min="3" max="5" width="19.7109375" style="4" customWidth="1"/>
    <col min="6" max="6" width="12.7109375" style="4" customWidth="1"/>
    <col min="7" max="7" width="76.85546875" style="4" customWidth="1"/>
    <col min="8" max="11" width="19.7109375" style="4" customWidth="1"/>
    <col min="12" max="16384" width="11.42578125" style="5"/>
  </cols>
  <sheetData>
    <row r="1" spans="1:11" s="2" customFormat="1" ht="11.25" customHeight="1">
      <c r="B1" s="101"/>
      <c r="C1" s="101"/>
      <c r="D1" s="101"/>
      <c r="E1" s="101"/>
      <c r="F1" s="101"/>
      <c r="G1" s="101"/>
      <c r="H1" s="101"/>
      <c r="I1" s="101"/>
      <c r="J1" s="101"/>
      <c r="K1" s="1"/>
    </row>
    <row r="2" spans="1:11" s="115" customFormat="1" ht="18">
      <c r="A2" s="113"/>
      <c r="B2" s="100" t="s">
        <v>175</v>
      </c>
      <c r="C2" s="101"/>
      <c r="D2" s="101"/>
      <c r="E2" s="101"/>
      <c r="F2" s="101"/>
      <c r="G2" s="113"/>
      <c r="H2" s="113"/>
      <c r="I2" s="113"/>
      <c r="J2" s="113"/>
      <c r="K2" s="114"/>
    </row>
    <row r="3" spans="1:11" s="115" customFormat="1" ht="18.75">
      <c r="A3" s="113"/>
      <c r="B3" s="125" t="s">
        <v>198</v>
      </c>
      <c r="C3" s="101"/>
      <c r="D3" s="101"/>
      <c r="E3" s="101"/>
      <c r="F3" s="101"/>
      <c r="G3" s="113"/>
      <c r="H3" s="113"/>
      <c r="I3" s="113"/>
      <c r="J3" s="113"/>
      <c r="K3" s="114"/>
    </row>
    <row r="4" spans="1:11">
      <c r="A4" s="101"/>
      <c r="B4" s="102" t="s">
        <v>0</v>
      </c>
      <c r="C4" s="101"/>
      <c r="D4" s="101"/>
      <c r="E4" s="101"/>
      <c r="F4" s="101"/>
      <c r="G4" s="101"/>
      <c r="H4" s="101"/>
      <c r="I4" s="101"/>
      <c r="J4" s="101"/>
      <c r="K4" s="116" t="s">
        <v>158</v>
      </c>
    </row>
    <row r="5" spans="1:11" ht="12.75" customHeight="1"/>
    <row r="6" spans="1:11" s="9" customFormat="1" ht="15.95" customHeight="1">
      <c r="B6" s="7" t="s">
        <v>1</v>
      </c>
      <c r="C6" s="8"/>
      <c r="D6" s="8"/>
      <c r="E6" s="8"/>
      <c r="F6" s="8"/>
      <c r="G6" s="8"/>
      <c r="H6" s="8"/>
      <c r="I6" s="8"/>
      <c r="J6" s="8"/>
      <c r="K6" s="8"/>
    </row>
    <row r="7" spans="1:11" ht="5.25" customHeight="1">
      <c r="B7" s="10"/>
    </row>
    <row r="8" spans="1:11" s="9" customFormat="1" ht="15.95" customHeight="1">
      <c r="B8" s="3" t="s">
        <v>2</v>
      </c>
      <c r="C8" s="8"/>
      <c r="D8" s="8"/>
      <c r="E8" s="8"/>
      <c r="F8" s="3"/>
      <c r="G8" s="3"/>
      <c r="H8" s="3"/>
      <c r="I8" s="8"/>
      <c r="J8" s="8"/>
      <c r="K8" s="11" t="s">
        <v>3</v>
      </c>
    </row>
    <row r="9" spans="1:11" s="12" customFormat="1" ht="3" customHeight="1">
      <c r="B9" s="10"/>
      <c r="C9" s="6"/>
      <c r="D9" s="6"/>
      <c r="E9" s="6"/>
      <c r="F9" s="6"/>
      <c r="G9" s="6"/>
      <c r="H9" s="6"/>
      <c r="I9" s="6"/>
      <c r="J9" s="6"/>
      <c r="K9" s="6"/>
    </row>
    <row r="10" spans="1:11" s="9" customFormat="1" ht="3.75" customHeight="1">
      <c r="B10" s="150" t="s">
        <v>171</v>
      </c>
      <c r="C10" s="150" t="s">
        <v>172</v>
      </c>
      <c r="D10" s="150" t="s">
        <v>173</v>
      </c>
      <c r="E10" s="150" t="s">
        <v>174</v>
      </c>
      <c r="F10" s="147" t="s">
        <v>4</v>
      </c>
      <c r="G10" s="144" t="s">
        <v>147</v>
      </c>
      <c r="H10" s="147" t="str">
        <f>+B10</f>
        <v>Andalucía</v>
      </c>
      <c r="I10" s="147" t="str">
        <f>+C10</f>
        <v>Aragón</v>
      </c>
      <c r="J10" s="147" t="str">
        <f>+D10</f>
        <v>Asturias</v>
      </c>
      <c r="K10" s="147" t="str">
        <f>+E10</f>
        <v>Baleares</v>
      </c>
    </row>
    <row r="11" spans="1:11" s="9" customFormat="1" ht="44.1" customHeight="1">
      <c r="B11" s="151"/>
      <c r="C11" s="151"/>
      <c r="D11" s="151"/>
      <c r="E11" s="151"/>
      <c r="F11" s="148"/>
      <c r="G11" s="145"/>
      <c r="H11" s="151"/>
      <c r="I11" s="151"/>
      <c r="J11" s="151" t="str">
        <f>+D10</f>
        <v>Asturias</v>
      </c>
      <c r="K11" s="151"/>
    </row>
    <row r="12" spans="1:11" s="13" customFormat="1" ht="3" customHeight="1">
      <c r="B12" s="151"/>
      <c r="C12" s="151"/>
      <c r="D12" s="151"/>
      <c r="E12" s="151"/>
      <c r="F12" s="148"/>
      <c r="G12" s="145"/>
      <c r="H12" s="151"/>
      <c r="I12" s="151"/>
      <c r="J12" s="151"/>
      <c r="K12" s="151"/>
    </row>
    <row r="13" spans="1:11" s="9" customFormat="1" ht="12.75" customHeight="1">
      <c r="B13" s="151"/>
      <c r="C13" s="151"/>
      <c r="D13" s="151"/>
      <c r="E13" s="151"/>
      <c r="F13" s="148"/>
      <c r="G13" s="145"/>
      <c r="H13" s="151"/>
      <c r="I13" s="151"/>
      <c r="J13" s="151"/>
      <c r="K13" s="151"/>
    </row>
    <row r="14" spans="1:11" s="9" customFormat="1" ht="3" customHeight="1">
      <c r="B14" s="152"/>
      <c r="C14" s="152"/>
      <c r="D14" s="152"/>
      <c r="E14" s="152"/>
      <c r="F14" s="149"/>
      <c r="G14" s="146"/>
      <c r="H14" s="152"/>
      <c r="I14" s="152"/>
      <c r="J14" s="152"/>
      <c r="K14" s="152"/>
    </row>
    <row r="15" spans="1:11" s="15" customFormat="1" ht="9" customHeight="1">
      <c r="B15" s="36"/>
      <c r="C15" s="36"/>
      <c r="D15" s="36"/>
      <c r="E15" s="36"/>
      <c r="F15" s="63"/>
      <c r="G15" s="63"/>
      <c r="H15" s="36"/>
      <c r="I15" s="36"/>
      <c r="J15" s="36"/>
      <c r="K15" s="36"/>
    </row>
    <row r="16" spans="1:11" s="16" customFormat="1" ht="16.149999999999999" customHeight="1">
      <c r="B16" s="37"/>
      <c r="C16" s="37"/>
      <c r="D16" s="37"/>
      <c r="E16" s="37"/>
      <c r="F16" s="51" t="s">
        <v>5</v>
      </c>
      <c r="G16" s="51" t="s">
        <v>6</v>
      </c>
      <c r="H16" s="37">
        <f>+B46+B51+B52+B21+B25</f>
        <v>19099</v>
      </c>
      <c r="I16" s="37">
        <f>+C46+C51+C52+C21+C25</f>
        <v>3583</v>
      </c>
      <c r="J16" s="37">
        <f t="shared" ref="J16:K16" si="0">+D46+D51+D52+D21+D25</f>
        <v>2982</v>
      </c>
      <c r="K16" s="37">
        <f t="shared" si="0"/>
        <v>2480</v>
      </c>
    </row>
    <row r="17" spans="2:11" s="18" customFormat="1" ht="16.149999999999999" customHeight="1">
      <c r="B17" s="38"/>
      <c r="C17" s="38"/>
      <c r="D17" s="38"/>
      <c r="E17" s="38"/>
      <c r="F17" s="52" t="s">
        <v>7</v>
      </c>
      <c r="G17" s="69" t="s">
        <v>8</v>
      </c>
      <c r="H17" s="38">
        <v>544</v>
      </c>
      <c r="I17" s="38">
        <v>83</v>
      </c>
      <c r="J17" s="38">
        <v>83</v>
      </c>
      <c r="K17" s="38">
        <v>197</v>
      </c>
    </row>
    <row r="18" spans="2:11" s="18" customFormat="1" ht="16.149999999999999" customHeight="1">
      <c r="B18" s="38"/>
      <c r="C18" s="38"/>
      <c r="D18" s="38"/>
      <c r="E18" s="38"/>
      <c r="F18" s="52" t="s">
        <v>9</v>
      </c>
      <c r="G18" s="69" t="s">
        <v>10</v>
      </c>
      <c r="H18" s="38">
        <v>740</v>
      </c>
      <c r="I18" s="38">
        <v>134</v>
      </c>
      <c r="J18" s="38">
        <v>77</v>
      </c>
      <c r="K18" s="38">
        <v>74</v>
      </c>
    </row>
    <row r="19" spans="2:11" s="18" customFormat="1" ht="16.149999999999999" customHeight="1">
      <c r="B19" s="38"/>
      <c r="C19" s="38"/>
      <c r="D19" s="38"/>
      <c r="E19" s="38"/>
      <c r="F19" s="52" t="s">
        <v>11</v>
      </c>
      <c r="G19" s="69" t="s">
        <v>131</v>
      </c>
      <c r="H19" s="38">
        <f>+H16-H17-H18</f>
        <v>17815</v>
      </c>
      <c r="I19" s="38">
        <f>+I16-I17-I18</f>
        <v>3366</v>
      </c>
      <c r="J19" s="38">
        <f>+J16-J17-J18</f>
        <v>2822</v>
      </c>
      <c r="K19" s="38">
        <f>+K16-K17-K18</f>
        <v>2209</v>
      </c>
    </row>
    <row r="20" spans="2:11" s="19" customFormat="1" ht="16.149999999999999" customHeight="1">
      <c r="B20" s="39"/>
      <c r="C20" s="39"/>
      <c r="D20" s="39"/>
      <c r="E20" s="39"/>
      <c r="F20" s="53"/>
      <c r="G20" s="86" t="s">
        <v>132</v>
      </c>
      <c r="H20" s="46">
        <v>244</v>
      </c>
      <c r="I20" s="46">
        <v>79</v>
      </c>
      <c r="J20" s="46">
        <v>79</v>
      </c>
      <c r="K20" s="46">
        <v>22</v>
      </c>
    </row>
    <row r="21" spans="2:11" s="16" customFormat="1" ht="16.149999999999999" customHeight="1">
      <c r="B21" s="37">
        <v>3991</v>
      </c>
      <c r="C21" s="37">
        <v>841</v>
      </c>
      <c r="D21" s="37">
        <v>784</v>
      </c>
      <c r="E21" s="37">
        <v>610</v>
      </c>
      <c r="F21" s="51" t="s">
        <v>12</v>
      </c>
      <c r="G21" s="51" t="s">
        <v>13</v>
      </c>
      <c r="H21" s="37"/>
      <c r="I21" s="37"/>
      <c r="J21" s="37"/>
      <c r="K21" s="37"/>
    </row>
    <row r="22" spans="2:11" s="18" customFormat="1" ht="5.0999999999999996" customHeight="1">
      <c r="B22" s="38"/>
      <c r="C22" s="38"/>
      <c r="D22" s="38"/>
      <c r="E22" s="38"/>
      <c r="F22" s="17"/>
      <c r="G22" s="17"/>
      <c r="H22" s="38"/>
      <c r="I22" s="38"/>
      <c r="J22" s="38"/>
      <c r="K22" s="38"/>
    </row>
    <row r="23" spans="2:11" s="20" customFormat="1" ht="16.149999999999999" customHeight="1">
      <c r="B23" s="40">
        <f>+H16-B21</f>
        <v>15108</v>
      </c>
      <c r="C23" s="40">
        <f>+I16-C21</f>
        <v>2742</v>
      </c>
      <c r="D23" s="40">
        <f>+J16-D21</f>
        <v>2198</v>
      </c>
      <c r="E23" s="40">
        <f>+K16-E21</f>
        <v>1870</v>
      </c>
      <c r="F23" s="54" t="s">
        <v>133</v>
      </c>
      <c r="G23" s="54" t="s">
        <v>14</v>
      </c>
      <c r="H23" s="40"/>
      <c r="I23" s="40"/>
      <c r="J23" s="40"/>
      <c r="K23" s="40"/>
    </row>
    <row r="24" spans="2:11" s="20" customFormat="1" ht="5.0999999999999996" customHeight="1">
      <c r="B24" s="41"/>
      <c r="C24" s="41"/>
      <c r="D24" s="41"/>
      <c r="E24" s="41"/>
      <c r="F24" s="55"/>
      <c r="G24" s="55"/>
      <c r="H24" s="41"/>
      <c r="I24" s="41"/>
      <c r="J24" s="41"/>
      <c r="K24" s="41"/>
    </row>
    <row r="25" spans="2:11" s="16" customFormat="1" ht="16.149999999999999" customHeight="1">
      <c r="B25" s="37">
        <v>1909</v>
      </c>
      <c r="C25" s="37">
        <v>306</v>
      </c>
      <c r="D25" s="37">
        <v>352</v>
      </c>
      <c r="E25" s="37">
        <v>220</v>
      </c>
      <c r="F25" s="51" t="s">
        <v>118</v>
      </c>
      <c r="G25" s="51" t="s">
        <v>15</v>
      </c>
      <c r="H25" s="37"/>
      <c r="I25" s="37"/>
      <c r="J25" s="37"/>
      <c r="K25" s="37"/>
    </row>
    <row r="26" spans="2:11" s="20" customFormat="1" ht="5.0999999999999996" customHeight="1">
      <c r="B26" s="41"/>
      <c r="C26" s="41"/>
      <c r="D26" s="41"/>
      <c r="E26" s="41"/>
      <c r="F26" s="55"/>
      <c r="G26" s="55"/>
      <c r="H26" s="41"/>
      <c r="I26" s="41"/>
      <c r="J26" s="41"/>
      <c r="K26" s="41"/>
    </row>
    <row r="27" spans="2:11" s="20" customFormat="1" ht="16.149999999999999" customHeight="1">
      <c r="B27" s="40">
        <f>+B23-B25</f>
        <v>13199</v>
      </c>
      <c r="C27" s="40">
        <f>+C23-C25</f>
        <v>2436</v>
      </c>
      <c r="D27" s="40">
        <f>+D23-D25</f>
        <v>1846</v>
      </c>
      <c r="E27" s="40">
        <f>+E23-E25</f>
        <v>1650</v>
      </c>
      <c r="F27" s="54" t="s">
        <v>16</v>
      </c>
      <c r="G27" s="54" t="s">
        <v>17</v>
      </c>
      <c r="H27" s="40"/>
      <c r="I27" s="40"/>
      <c r="J27" s="40"/>
      <c r="K27" s="40"/>
    </row>
    <row r="28" spans="2:11" s="15" customFormat="1" ht="9" customHeight="1">
      <c r="B28" s="45"/>
      <c r="C28" s="45"/>
      <c r="D28" s="45"/>
      <c r="E28" s="45"/>
      <c r="F28" s="62"/>
      <c r="G28" s="62"/>
      <c r="H28" s="45"/>
      <c r="I28" s="45"/>
      <c r="J28" s="45"/>
      <c r="K28" s="45"/>
    </row>
    <row r="29" spans="2:11" ht="15.95" customHeight="1">
      <c r="B29" s="30"/>
      <c r="C29" s="30"/>
      <c r="D29" s="30"/>
      <c r="E29" s="30"/>
      <c r="F29" s="31"/>
      <c r="G29" s="30"/>
      <c r="H29" s="32"/>
      <c r="I29" s="32"/>
      <c r="J29" s="32"/>
      <c r="K29" s="32"/>
    </row>
    <row r="30" spans="2:11" ht="15.95" customHeight="1"/>
    <row r="31" spans="2:11" s="9" customFormat="1" ht="15.95" customHeight="1">
      <c r="B31" s="7" t="s">
        <v>18</v>
      </c>
      <c r="C31" s="21"/>
      <c r="D31" s="21"/>
      <c r="E31" s="21"/>
      <c r="F31" s="21"/>
      <c r="G31" s="21"/>
      <c r="H31" s="21"/>
      <c r="I31" s="21"/>
      <c r="J31" s="21"/>
      <c r="K31" s="21"/>
    </row>
    <row r="32" spans="2:11" s="9" customFormat="1" ht="15.95" customHeight="1">
      <c r="B32" s="22" t="s">
        <v>19</v>
      </c>
      <c r="C32" s="23"/>
      <c r="D32" s="23"/>
      <c r="E32" s="23"/>
      <c r="F32" s="23"/>
      <c r="G32" s="23"/>
      <c r="H32" s="23"/>
      <c r="I32" s="23"/>
      <c r="J32" s="23"/>
      <c r="K32" s="23"/>
    </row>
    <row r="33" spans="2:11" ht="15.95" customHeight="1"/>
    <row r="34" spans="2:11" s="9" customFormat="1" ht="15.95" customHeight="1">
      <c r="B34" s="24" t="s">
        <v>20</v>
      </c>
      <c r="C34" s="8"/>
      <c r="D34" s="8"/>
      <c r="E34" s="8"/>
      <c r="F34" s="8"/>
      <c r="G34" s="8"/>
      <c r="H34" s="8"/>
      <c r="I34" s="8"/>
      <c r="J34" s="8"/>
      <c r="K34" s="8"/>
    </row>
    <row r="35" spans="2:11" ht="5.25" customHeight="1">
      <c r="B35" s="10"/>
    </row>
    <row r="36" spans="2:11" s="9" customFormat="1" ht="15.95" customHeight="1">
      <c r="B36" s="3" t="s">
        <v>2</v>
      </c>
      <c r="C36" s="8"/>
      <c r="D36" s="8"/>
      <c r="E36" s="8"/>
      <c r="F36" s="3"/>
      <c r="G36" s="3"/>
      <c r="H36" s="3"/>
      <c r="I36" s="8"/>
      <c r="J36" s="8"/>
      <c r="K36" s="11" t="s">
        <v>3</v>
      </c>
    </row>
    <row r="37" spans="2:11" s="12" customFormat="1" ht="3" customHeight="1">
      <c r="B37" s="25"/>
      <c r="C37" s="6"/>
      <c r="D37" s="6"/>
      <c r="E37" s="6"/>
      <c r="F37" s="6"/>
      <c r="G37" s="6"/>
      <c r="H37" s="6"/>
      <c r="I37" s="6"/>
      <c r="J37" s="6"/>
      <c r="K37" s="6"/>
    </row>
    <row r="38" spans="2:11" s="9" customFormat="1" ht="3.75" customHeight="1">
      <c r="B38" s="147" t="str">
        <f>+B10</f>
        <v>Andalucía</v>
      </c>
      <c r="C38" s="147" t="str">
        <f>+C10</f>
        <v>Aragón</v>
      </c>
      <c r="D38" s="147" t="str">
        <f>+D10</f>
        <v>Asturias</v>
      </c>
      <c r="E38" s="147" t="str">
        <f>+E10</f>
        <v>Baleares</v>
      </c>
      <c r="F38" s="147" t="s">
        <v>4</v>
      </c>
      <c r="G38" s="144" t="s">
        <v>147</v>
      </c>
      <c r="H38" s="147" t="str">
        <f>+H10</f>
        <v>Andalucía</v>
      </c>
      <c r="I38" s="147" t="str">
        <f>+I10</f>
        <v>Aragón</v>
      </c>
      <c r="J38" s="147" t="str">
        <f>+J10</f>
        <v>Asturias</v>
      </c>
      <c r="K38" s="147" t="str">
        <f>+K10</f>
        <v>Baleares</v>
      </c>
    </row>
    <row r="39" spans="2:11" s="9" customFormat="1" ht="44.1" customHeight="1">
      <c r="B39" s="148"/>
      <c r="C39" s="148"/>
      <c r="D39" s="148"/>
      <c r="E39" s="148"/>
      <c r="F39" s="148"/>
      <c r="G39" s="145"/>
      <c r="H39" s="148"/>
      <c r="I39" s="148"/>
      <c r="J39" s="148"/>
      <c r="K39" s="148"/>
    </row>
    <row r="40" spans="2:11" s="13" customFormat="1" ht="3" customHeight="1">
      <c r="B40" s="148"/>
      <c r="C40" s="148"/>
      <c r="D40" s="148"/>
      <c r="E40" s="148"/>
      <c r="F40" s="148"/>
      <c r="G40" s="145"/>
      <c r="H40" s="148"/>
      <c r="I40" s="148"/>
      <c r="J40" s="148"/>
      <c r="K40" s="148"/>
    </row>
    <row r="41" spans="2:11" s="9" customFormat="1" ht="13.15" customHeight="1">
      <c r="B41" s="148"/>
      <c r="C41" s="148"/>
      <c r="D41" s="148"/>
      <c r="E41" s="148"/>
      <c r="F41" s="148"/>
      <c r="G41" s="145"/>
      <c r="H41" s="148"/>
      <c r="I41" s="148"/>
      <c r="J41" s="148"/>
      <c r="K41" s="148"/>
    </row>
    <row r="42" spans="2:11" s="9" customFormat="1" ht="3" customHeight="1">
      <c r="B42" s="149"/>
      <c r="C42" s="149"/>
      <c r="D42" s="149"/>
      <c r="E42" s="149"/>
      <c r="F42" s="149"/>
      <c r="G42" s="146"/>
      <c r="H42" s="149"/>
      <c r="I42" s="149"/>
      <c r="J42" s="149"/>
      <c r="K42" s="149"/>
    </row>
    <row r="43" spans="2:11" s="15" customFormat="1" ht="9" customHeight="1">
      <c r="B43" s="36"/>
      <c r="C43" s="36"/>
      <c r="D43" s="36"/>
      <c r="E43" s="36"/>
      <c r="F43" s="63"/>
      <c r="G43" s="63"/>
      <c r="H43" s="36"/>
      <c r="I43" s="36"/>
      <c r="J43" s="36"/>
      <c r="K43" s="36"/>
    </row>
    <row r="44" spans="2:11" s="20" customFormat="1" ht="16.149999999999999" customHeight="1">
      <c r="B44" s="42"/>
      <c r="C44" s="42"/>
      <c r="D44" s="42"/>
      <c r="E44" s="42"/>
      <c r="F44" s="71" t="s">
        <v>16</v>
      </c>
      <c r="G44" s="56" t="s">
        <v>17</v>
      </c>
      <c r="H44" s="42">
        <f>+B27</f>
        <v>13199</v>
      </c>
      <c r="I44" s="42">
        <f>+C27</f>
        <v>2436</v>
      </c>
      <c r="J44" s="42">
        <f t="shared" ref="J44:K44" si="1">+D27</f>
        <v>1846</v>
      </c>
      <c r="K44" s="42">
        <f t="shared" si="1"/>
        <v>1650</v>
      </c>
    </row>
    <row r="45" spans="2:11" s="18" customFormat="1" ht="5.0999999999999996" customHeight="1">
      <c r="B45" s="38"/>
      <c r="C45" s="38"/>
      <c r="D45" s="38"/>
      <c r="E45" s="38"/>
      <c r="F45" s="72"/>
      <c r="G45" s="57"/>
      <c r="H45" s="38"/>
      <c r="I45" s="38"/>
      <c r="J45" s="38"/>
      <c r="K45" s="38"/>
    </row>
    <row r="46" spans="2:11" s="16" customFormat="1" ht="16.149999999999999" customHeight="1">
      <c r="B46" s="37">
        <v>13144</v>
      </c>
      <c r="C46" s="37">
        <v>2420</v>
      </c>
      <c r="D46" s="37">
        <v>1836</v>
      </c>
      <c r="E46" s="37">
        <v>1644</v>
      </c>
      <c r="F46" s="67" t="s">
        <v>21</v>
      </c>
      <c r="G46" s="51" t="s">
        <v>22</v>
      </c>
      <c r="H46" s="37"/>
      <c r="I46" s="37"/>
      <c r="J46" s="37"/>
      <c r="K46" s="37"/>
    </row>
    <row r="47" spans="2:11" s="18" customFormat="1" ht="16.149999999999999" customHeight="1">
      <c r="B47" s="38">
        <v>10382</v>
      </c>
      <c r="C47" s="38">
        <v>1888</v>
      </c>
      <c r="D47" s="38">
        <v>1442</v>
      </c>
      <c r="E47" s="38">
        <v>1289</v>
      </c>
      <c r="F47" s="68" t="s">
        <v>23</v>
      </c>
      <c r="G47" s="69" t="s">
        <v>24</v>
      </c>
      <c r="H47" s="38"/>
      <c r="I47" s="38"/>
      <c r="J47" s="38"/>
      <c r="K47" s="38"/>
    </row>
    <row r="48" spans="2:11" s="18" customFormat="1" ht="16.149999999999999" customHeight="1">
      <c r="B48" s="38">
        <f>SUM(B49:B50)</f>
        <v>2762</v>
      </c>
      <c r="C48" s="38">
        <f t="shared" ref="C48:E48" si="2">SUM(C49:C50)</f>
        <v>532</v>
      </c>
      <c r="D48" s="38">
        <f t="shared" si="2"/>
        <v>394</v>
      </c>
      <c r="E48" s="38">
        <f t="shared" si="2"/>
        <v>355</v>
      </c>
      <c r="F48" s="68" t="s">
        <v>25</v>
      </c>
      <c r="G48" s="69" t="s">
        <v>148</v>
      </c>
      <c r="H48" s="38"/>
      <c r="I48" s="38"/>
      <c r="J48" s="38"/>
      <c r="K48" s="38"/>
    </row>
    <row r="49" spans="2:11" s="18" customFormat="1" ht="16.149999999999999" customHeight="1">
      <c r="B49" s="96">
        <v>1916</v>
      </c>
      <c r="C49" s="96">
        <v>398</v>
      </c>
      <c r="D49" s="96">
        <v>304</v>
      </c>
      <c r="E49" s="96">
        <v>263</v>
      </c>
      <c r="F49" s="97" t="s">
        <v>26</v>
      </c>
      <c r="G49" s="98" t="s">
        <v>27</v>
      </c>
      <c r="H49" s="47"/>
      <c r="I49" s="47"/>
      <c r="J49" s="47"/>
      <c r="K49" s="47"/>
    </row>
    <row r="50" spans="2:11" s="18" customFormat="1" ht="16.149999999999999" customHeight="1">
      <c r="B50" s="96">
        <v>846</v>
      </c>
      <c r="C50" s="96">
        <v>134</v>
      </c>
      <c r="D50" s="96">
        <v>90</v>
      </c>
      <c r="E50" s="96">
        <v>92</v>
      </c>
      <c r="F50" s="99" t="s">
        <v>28</v>
      </c>
      <c r="G50" s="98" t="s">
        <v>29</v>
      </c>
      <c r="H50" s="47"/>
      <c r="I50" s="47"/>
      <c r="J50" s="47"/>
      <c r="K50" s="47"/>
    </row>
    <row r="51" spans="2:11" s="16" customFormat="1" ht="16.149999999999999" customHeight="1">
      <c r="B51" s="37">
        <v>55</v>
      </c>
      <c r="C51" s="37">
        <v>16</v>
      </c>
      <c r="D51" s="37">
        <v>10</v>
      </c>
      <c r="E51" s="37">
        <v>6</v>
      </c>
      <c r="F51" s="67" t="s">
        <v>30</v>
      </c>
      <c r="G51" s="51" t="s">
        <v>31</v>
      </c>
      <c r="H51" s="37"/>
      <c r="I51" s="37"/>
      <c r="J51" s="37"/>
      <c r="K51" s="37"/>
    </row>
    <row r="52" spans="2:11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67" t="s">
        <v>32</v>
      </c>
      <c r="G52" s="51" t="s">
        <v>33</v>
      </c>
      <c r="H52" s="37"/>
      <c r="I52" s="37"/>
      <c r="J52" s="37"/>
      <c r="K52" s="37"/>
    </row>
    <row r="53" spans="2:11" s="18" customFormat="1" ht="5.0999999999999996" customHeight="1">
      <c r="B53" s="38"/>
      <c r="C53" s="38"/>
      <c r="D53" s="38"/>
      <c r="E53" s="38"/>
      <c r="F53" s="26"/>
      <c r="G53" s="28"/>
      <c r="H53" s="38"/>
      <c r="I53" s="38"/>
      <c r="J53" s="38"/>
      <c r="K53" s="38"/>
    </row>
    <row r="54" spans="2:11" s="20" customFormat="1" ht="15.95" customHeight="1">
      <c r="B54" s="40">
        <f>+H44-(+B46+B51+B52)</f>
        <v>0</v>
      </c>
      <c r="C54" s="40">
        <f>+I44-(+C46+C51+C52)</f>
        <v>0</v>
      </c>
      <c r="D54" s="40">
        <f>+J44-(+D46+D51+D52)</f>
        <v>0</v>
      </c>
      <c r="E54" s="40">
        <f>+K44-(+E46+E51+E52)</f>
        <v>0</v>
      </c>
      <c r="F54" s="70" t="s">
        <v>34</v>
      </c>
      <c r="G54" s="54" t="s">
        <v>35</v>
      </c>
      <c r="H54" s="40"/>
      <c r="I54" s="40"/>
      <c r="J54" s="40"/>
      <c r="K54" s="40"/>
    </row>
    <row r="55" spans="2:11" s="15" customFormat="1" ht="9" customHeight="1">
      <c r="B55" s="45"/>
      <c r="C55" s="45"/>
      <c r="D55" s="45"/>
      <c r="E55" s="45"/>
      <c r="F55" s="62"/>
      <c r="G55" s="62"/>
      <c r="H55" s="45"/>
      <c r="I55" s="45"/>
      <c r="J55" s="45"/>
      <c r="K55" s="45"/>
    </row>
    <row r="56" spans="2:11" ht="15.95" customHeight="1">
      <c r="B56" s="30"/>
      <c r="C56" s="30"/>
      <c r="D56" s="30"/>
      <c r="E56" s="30"/>
      <c r="F56" s="31"/>
      <c r="G56" s="30"/>
      <c r="H56" s="32"/>
      <c r="I56" s="32"/>
      <c r="J56" s="32"/>
      <c r="K56" s="32"/>
    </row>
    <row r="57" spans="2:11" ht="15.95" customHeight="1"/>
    <row r="58" spans="2:11" s="9" customFormat="1" ht="15.95" customHeight="1">
      <c r="B58" s="27" t="s">
        <v>36</v>
      </c>
      <c r="C58" s="8"/>
      <c r="D58" s="8"/>
      <c r="E58" s="8"/>
      <c r="F58" s="8"/>
      <c r="G58" s="8"/>
      <c r="H58" s="8"/>
      <c r="I58" s="8"/>
      <c r="J58" s="8"/>
      <c r="K58" s="8"/>
    </row>
    <row r="59" spans="2:11" ht="5.25" customHeight="1">
      <c r="B59" s="10"/>
    </row>
    <row r="60" spans="2:11" s="9" customFormat="1" ht="15.95" customHeight="1">
      <c r="B60" s="3" t="s">
        <v>2</v>
      </c>
      <c r="C60" s="8"/>
      <c r="D60" s="8"/>
      <c r="E60" s="8"/>
      <c r="F60" s="3"/>
      <c r="G60" s="3"/>
      <c r="H60" s="3"/>
      <c r="I60" s="8"/>
      <c r="J60" s="8"/>
      <c r="K60" s="11" t="s">
        <v>3</v>
      </c>
    </row>
    <row r="61" spans="2:11" s="12" customFormat="1" ht="3" customHeight="1">
      <c r="B61" s="25"/>
      <c r="C61" s="6"/>
      <c r="D61" s="6"/>
      <c r="E61" s="6"/>
      <c r="F61" s="6"/>
      <c r="G61" s="6"/>
      <c r="H61" s="6"/>
      <c r="I61" s="6"/>
      <c r="J61" s="6"/>
      <c r="K61" s="6"/>
    </row>
    <row r="62" spans="2:11" s="9" customFormat="1" ht="3.75" customHeight="1">
      <c r="B62" s="147" t="str">
        <f>+B10</f>
        <v>Andalucía</v>
      </c>
      <c r="C62" s="147" t="str">
        <f>+C10</f>
        <v>Aragón</v>
      </c>
      <c r="D62" s="147" t="str">
        <f>+D10</f>
        <v>Asturias</v>
      </c>
      <c r="E62" s="147" t="str">
        <f>+E10</f>
        <v>Baleares</v>
      </c>
      <c r="F62" s="147" t="s">
        <v>4</v>
      </c>
      <c r="G62" s="144" t="s">
        <v>147</v>
      </c>
      <c r="H62" s="147" t="str">
        <f>+H10</f>
        <v>Andalucía</v>
      </c>
      <c r="I62" s="147" t="str">
        <f>+I10</f>
        <v>Aragón</v>
      </c>
      <c r="J62" s="147" t="str">
        <f>+J10</f>
        <v>Asturias</v>
      </c>
      <c r="K62" s="147" t="str">
        <f>+K10</f>
        <v>Baleares</v>
      </c>
    </row>
    <row r="63" spans="2:11" s="9" customFormat="1" ht="44.1" customHeight="1">
      <c r="B63" s="148"/>
      <c r="C63" s="148"/>
      <c r="D63" s="148"/>
      <c r="E63" s="148"/>
      <c r="F63" s="148"/>
      <c r="G63" s="145"/>
      <c r="H63" s="148"/>
      <c r="I63" s="148"/>
      <c r="J63" s="148"/>
      <c r="K63" s="148"/>
    </row>
    <row r="64" spans="2:11" s="13" customFormat="1" ht="3" customHeight="1">
      <c r="B64" s="148"/>
      <c r="C64" s="148"/>
      <c r="D64" s="148"/>
      <c r="E64" s="148"/>
      <c r="F64" s="148"/>
      <c r="G64" s="145"/>
      <c r="H64" s="148"/>
      <c r="I64" s="148"/>
      <c r="J64" s="148"/>
      <c r="K64" s="148"/>
    </row>
    <row r="65" spans="2:11" s="9" customFormat="1" ht="13.15" customHeight="1">
      <c r="B65" s="148"/>
      <c r="C65" s="148"/>
      <c r="D65" s="148"/>
      <c r="E65" s="148"/>
      <c r="F65" s="148"/>
      <c r="G65" s="145"/>
      <c r="H65" s="148"/>
      <c r="I65" s="148"/>
      <c r="J65" s="148"/>
      <c r="K65" s="148"/>
    </row>
    <row r="66" spans="2:11" s="9" customFormat="1" ht="3" customHeight="1">
      <c r="B66" s="149"/>
      <c r="C66" s="149"/>
      <c r="D66" s="149"/>
      <c r="E66" s="149"/>
      <c r="F66" s="149"/>
      <c r="G66" s="146"/>
      <c r="H66" s="149"/>
      <c r="I66" s="149"/>
      <c r="J66" s="149"/>
      <c r="K66" s="149"/>
    </row>
    <row r="67" spans="2:11" s="15" customFormat="1" ht="9" customHeight="1">
      <c r="B67" s="36"/>
      <c r="C67" s="36"/>
      <c r="D67" s="36"/>
      <c r="E67" s="36"/>
      <c r="F67" s="63"/>
      <c r="G67" s="63"/>
      <c r="H67" s="36"/>
      <c r="I67" s="36"/>
      <c r="J67" s="36"/>
      <c r="K67" s="36"/>
    </row>
    <row r="68" spans="2:11" s="20" customFormat="1" ht="16.149999999999999" customHeight="1">
      <c r="B68" s="41"/>
      <c r="C68" s="41"/>
      <c r="D68" s="41"/>
      <c r="E68" s="41"/>
      <c r="F68" s="75" t="s">
        <v>34</v>
      </c>
      <c r="G68" s="59" t="s">
        <v>35</v>
      </c>
      <c r="H68" s="42">
        <f>+B54</f>
        <v>0</v>
      </c>
      <c r="I68" s="42">
        <f>+C54</f>
        <v>0</v>
      </c>
      <c r="J68" s="42">
        <f>+D54</f>
        <v>0</v>
      </c>
      <c r="K68" s="42">
        <f>+E54</f>
        <v>0</v>
      </c>
    </row>
    <row r="69" spans="2:11" s="18" customFormat="1" ht="5.0999999999999996" customHeight="1">
      <c r="B69" s="38"/>
      <c r="C69" s="38"/>
      <c r="D69" s="38"/>
      <c r="E69" s="38"/>
      <c r="F69" s="73"/>
      <c r="G69" s="58"/>
      <c r="H69" s="38"/>
      <c r="I69" s="38"/>
      <c r="J69" s="38"/>
      <c r="K69" s="38"/>
    </row>
    <row r="70" spans="2:11" s="16" customFormat="1" ht="16.149999999999999" customHeight="1">
      <c r="B70" s="37"/>
      <c r="C70" s="37"/>
      <c r="D70" s="37"/>
      <c r="E70" s="37"/>
      <c r="F70" s="76" t="s">
        <v>37</v>
      </c>
      <c r="G70" s="60" t="s">
        <v>149</v>
      </c>
      <c r="H70" s="37">
        <f>+H71+H75</f>
        <v>1853</v>
      </c>
      <c r="I70" s="37">
        <f>+I71+I75</f>
        <v>324</v>
      </c>
      <c r="J70" s="37">
        <f>+J71+J75</f>
        <v>234</v>
      </c>
      <c r="K70" s="37">
        <f>+K71+K75</f>
        <v>673</v>
      </c>
    </row>
    <row r="71" spans="2:11" s="18" customFormat="1" ht="16.149999999999999" customHeight="1">
      <c r="B71" s="38"/>
      <c r="C71" s="38"/>
      <c r="D71" s="38"/>
      <c r="E71" s="38"/>
      <c r="F71" s="73" t="s">
        <v>38</v>
      </c>
      <c r="G71" s="26" t="s">
        <v>39</v>
      </c>
      <c r="H71" s="38">
        <f>+H72+H73+H74</f>
        <v>1788</v>
      </c>
      <c r="I71" s="38">
        <f>+I72+I73+I74</f>
        <v>241</v>
      </c>
      <c r="J71" s="38">
        <f>+J72+J73+J74</f>
        <v>161</v>
      </c>
      <c r="K71" s="38">
        <f>+K72+K73+K74</f>
        <v>671</v>
      </c>
    </row>
    <row r="72" spans="2:11" s="18" customFormat="1" ht="16.149999999999999" customHeight="1">
      <c r="B72" s="38"/>
      <c r="C72" s="38"/>
      <c r="D72" s="38"/>
      <c r="E72" s="38"/>
      <c r="F72" s="26" t="s">
        <v>40</v>
      </c>
      <c r="G72" s="87" t="s">
        <v>41</v>
      </c>
      <c r="H72" s="38">
        <v>0</v>
      </c>
      <c r="I72" s="38">
        <v>0</v>
      </c>
      <c r="J72" s="38">
        <v>0</v>
      </c>
      <c r="K72" s="38">
        <v>0</v>
      </c>
    </row>
    <row r="73" spans="2:11" s="18" customFormat="1" ht="16.149999999999999" customHeight="1">
      <c r="B73" s="38"/>
      <c r="C73" s="38"/>
      <c r="D73" s="38"/>
      <c r="E73" s="38"/>
      <c r="F73" s="26" t="s">
        <v>42</v>
      </c>
      <c r="G73" s="87" t="s">
        <v>150</v>
      </c>
      <c r="H73" s="38">
        <v>0</v>
      </c>
      <c r="I73" s="38">
        <v>0</v>
      </c>
      <c r="J73" s="38">
        <v>0</v>
      </c>
      <c r="K73" s="38">
        <v>0</v>
      </c>
    </row>
    <row r="74" spans="2:11" s="18" customFormat="1" ht="16.149999999999999" customHeight="1">
      <c r="B74" s="38"/>
      <c r="C74" s="38"/>
      <c r="D74" s="38"/>
      <c r="E74" s="38"/>
      <c r="F74" s="26" t="s">
        <v>43</v>
      </c>
      <c r="G74" s="26" t="s">
        <v>151</v>
      </c>
      <c r="H74" s="38">
        <v>1788</v>
      </c>
      <c r="I74" s="38">
        <v>241</v>
      </c>
      <c r="J74" s="38">
        <v>161</v>
      </c>
      <c r="K74" s="38">
        <v>671</v>
      </c>
    </row>
    <row r="75" spans="2:11" s="18" customFormat="1" ht="16.149999999999999" customHeight="1">
      <c r="B75" s="38"/>
      <c r="C75" s="38"/>
      <c r="D75" s="38"/>
      <c r="E75" s="38"/>
      <c r="F75" s="26" t="s">
        <v>30</v>
      </c>
      <c r="G75" s="26" t="s">
        <v>31</v>
      </c>
      <c r="H75" s="38">
        <v>65</v>
      </c>
      <c r="I75" s="38">
        <v>83</v>
      </c>
      <c r="J75" s="38">
        <v>73</v>
      </c>
      <c r="K75" s="38">
        <v>2</v>
      </c>
    </row>
    <row r="76" spans="2:11" s="16" customFormat="1" ht="16.149999999999999" customHeight="1">
      <c r="B76" s="37"/>
      <c r="C76" s="37"/>
      <c r="D76" s="37"/>
      <c r="E76" s="37"/>
      <c r="F76" s="76" t="s">
        <v>44</v>
      </c>
      <c r="G76" s="60" t="s">
        <v>45</v>
      </c>
      <c r="H76" s="37">
        <f>+H77+H78</f>
        <v>-152</v>
      </c>
      <c r="I76" s="37">
        <f>+I77+I78</f>
        <v>-71</v>
      </c>
      <c r="J76" s="37">
        <f>+J77+J78</f>
        <v>-24</v>
      </c>
      <c r="K76" s="37">
        <f>+K77+K78</f>
        <v>-16</v>
      </c>
    </row>
    <row r="77" spans="2:11" s="18" customFormat="1" ht="16.149999999999999" customHeight="1">
      <c r="B77" s="38"/>
      <c r="C77" s="38"/>
      <c r="D77" s="38"/>
      <c r="E77" s="38"/>
      <c r="F77" s="26" t="s">
        <v>46</v>
      </c>
      <c r="G77" s="26" t="s">
        <v>47</v>
      </c>
      <c r="H77" s="38">
        <v>-60</v>
      </c>
      <c r="I77" s="38">
        <v>-19</v>
      </c>
      <c r="J77" s="38">
        <v>-7</v>
      </c>
      <c r="K77" s="38">
        <v>-10</v>
      </c>
    </row>
    <row r="78" spans="2:11" s="18" customFormat="1" ht="16.149999999999999" customHeight="1">
      <c r="B78" s="38"/>
      <c r="C78" s="38"/>
      <c r="D78" s="38"/>
      <c r="E78" s="38"/>
      <c r="F78" s="26" t="s">
        <v>32</v>
      </c>
      <c r="G78" s="26" t="s">
        <v>33</v>
      </c>
      <c r="H78" s="38">
        <v>-92</v>
      </c>
      <c r="I78" s="38">
        <v>-52</v>
      </c>
      <c r="J78" s="38">
        <v>-17</v>
      </c>
      <c r="K78" s="38">
        <v>-6</v>
      </c>
    </row>
    <row r="79" spans="2:11" s="16" customFormat="1" ht="16.149999999999999" customHeight="1">
      <c r="B79" s="37">
        <f>+B80+B81+B82</f>
        <v>422</v>
      </c>
      <c r="C79" s="37">
        <f t="shared" ref="C79:E79" si="3">+C80+C81+C82</f>
        <v>161</v>
      </c>
      <c r="D79" s="37">
        <f t="shared" si="3"/>
        <v>65</v>
      </c>
      <c r="E79" s="37">
        <f t="shared" si="3"/>
        <v>121</v>
      </c>
      <c r="F79" s="76" t="s">
        <v>48</v>
      </c>
      <c r="G79" s="60" t="s">
        <v>49</v>
      </c>
      <c r="H79" s="37">
        <f>H80+H81+H82</f>
        <v>84</v>
      </c>
      <c r="I79" s="37">
        <f>I80+I81+I82</f>
        <v>14</v>
      </c>
      <c r="J79" s="37">
        <f>J80+J81+J82</f>
        <v>8</v>
      </c>
      <c r="K79" s="37">
        <f>K80+K81+K82</f>
        <v>3</v>
      </c>
    </row>
    <row r="80" spans="2:11" s="18" customFormat="1" ht="16.149999999999999" customHeight="1">
      <c r="B80" s="38">
        <v>422</v>
      </c>
      <c r="C80" s="38">
        <v>161</v>
      </c>
      <c r="D80" s="38">
        <v>65</v>
      </c>
      <c r="E80" s="38">
        <v>121</v>
      </c>
      <c r="F80" s="26" t="s">
        <v>50</v>
      </c>
      <c r="G80" s="26" t="s">
        <v>134</v>
      </c>
      <c r="H80" s="47">
        <v>50</v>
      </c>
      <c r="I80" s="47">
        <v>13</v>
      </c>
      <c r="J80" s="47">
        <v>6</v>
      </c>
      <c r="K80" s="47">
        <v>3</v>
      </c>
    </row>
    <row r="81" spans="2:11" s="18" customFormat="1" ht="16.149999999999999" customHeight="1">
      <c r="B81" s="38"/>
      <c r="C81" s="38"/>
      <c r="D81" s="38"/>
      <c r="E81" s="38"/>
      <c r="F81" s="26" t="s">
        <v>51</v>
      </c>
      <c r="G81" s="26" t="s">
        <v>52</v>
      </c>
      <c r="H81" s="47">
        <v>34</v>
      </c>
      <c r="I81" s="47">
        <v>1</v>
      </c>
      <c r="J81" s="47">
        <v>2</v>
      </c>
      <c r="K81" s="47">
        <v>0</v>
      </c>
    </row>
    <row r="82" spans="2:11" s="18" customFormat="1" ht="16.149999999999999" customHeight="1">
      <c r="B82" s="47">
        <v>0</v>
      </c>
      <c r="C82" s="47">
        <v>0</v>
      </c>
      <c r="D82" s="47">
        <v>0</v>
      </c>
      <c r="E82" s="47">
        <v>0</v>
      </c>
      <c r="F82" s="26" t="s">
        <v>53</v>
      </c>
      <c r="G82" s="26" t="s">
        <v>54</v>
      </c>
      <c r="H82" s="47">
        <v>0</v>
      </c>
      <c r="I82" s="47">
        <v>0</v>
      </c>
      <c r="J82" s="47">
        <v>0</v>
      </c>
      <c r="K82" s="47">
        <v>0</v>
      </c>
    </row>
    <row r="83" spans="2:11" s="18" customFormat="1" ht="5.0999999999999996" customHeight="1">
      <c r="B83" s="38"/>
      <c r="C83" s="38"/>
      <c r="D83" s="38"/>
      <c r="E83" s="38"/>
      <c r="F83" s="26"/>
      <c r="G83" s="28"/>
      <c r="H83" s="47"/>
      <c r="I83" s="47"/>
      <c r="J83" s="47"/>
      <c r="K83" s="47"/>
    </row>
    <row r="84" spans="2:11" s="18" customFormat="1" ht="5.0999999999999996" customHeight="1">
      <c r="B84" s="44"/>
      <c r="C84" s="44"/>
      <c r="D84" s="44"/>
      <c r="E84" s="44"/>
      <c r="F84" s="77"/>
      <c r="G84" s="61"/>
      <c r="H84" s="47"/>
      <c r="I84" s="47"/>
      <c r="J84" s="47"/>
      <c r="K84" s="47"/>
    </row>
    <row r="85" spans="2:11" s="20" customFormat="1" ht="16.149999999999999" customHeight="1">
      <c r="B85" s="40">
        <f>+H68+H70+H76+H79-B79</f>
        <v>1363</v>
      </c>
      <c r="C85" s="40">
        <f>+I68+I70+I76+I79-C79</f>
        <v>106</v>
      </c>
      <c r="D85" s="40">
        <f>+J68+J70+J76+J79-D79</f>
        <v>153</v>
      </c>
      <c r="E85" s="40">
        <f>+K68+K70+K76+K79-E79</f>
        <v>539</v>
      </c>
      <c r="F85" s="70" t="s">
        <v>55</v>
      </c>
      <c r="G85" s="54" t="s">
        <v>56</v>
      </c>
      <c r="H85" s="40"/>
      <c r="I85" s="40"/>
      <c r="J85" s="40"/>
      <c r="K85" s="40"/>
    </row>
    <row r="86" spans="2:11" s="15" customFormat="1" ht="9" customHeight="1">
      <c r="B86" s="45"/>
      <c r="C86" s="45"/>
      <c r="D86" s="45"/>
      <c r="E86" s="45"/>
      <c r="F86" s="62"/>
      <c r="G86" s="62"/>
      <c r="H86" s="45"/>
      <c r="I86" s="45"/>
      <c r="J86" s="45"/>
      <c r="K86" s="45"/>
    </row>
    <row r="87" spans="2:11" ht="15.95" customHeight="1">
      <c r="B87" s="30"/>
      <c r="C87" s="30"/>
      <c r="D87" s="30"/>
      <c r="E87" s="30"/>
      <c r="F87" s="31"/>
      <c r="G87" s="30"/>
      <c r="H87" s="32"/>
      <c r="I87" s="32"/>
      <c r="J87" s="32"/>
      <c r="K87" s="32"/>
    </row>
    <row r="88" spans="2:11" ht="15.95" customHeight="1"/>
    <row r="89" spans="2:11" s="9" customFormat="1" ht="15.95" customHeight="1">
      <c r="B89" s="33" t="s">
        <v>57</v>
      </c>
      <c r="C89" s="8"/>
      <c r="D89" s="8"/>
      <c r="E89" s="8"/>
      <c r="F89" s="8"/>
      <c r="G89" s="8"/>
      <c r="H89" s="8"/>
      <c r="I89" s="8"/>
      <c r="J89" s="8"/>
      <c r="K89" s="8"/>
    </row>
    <row r="90" spans="2:11" ht="5.25" customHeight="1">
      <c r="B90" s="10"/>
    </row>
    <row r="91" spans="2:11" s="9" customFormat="1" ht="15.95" customHeight="1">
      <c r="B91" s="3" t="s">
        <v>2</v>
      </c>
      <c r="C91" s="8"/>
      <c r="D91" s="8"/>
      <c r="E91" s="8"/>
      <c r="F91" s="3"/>
      <c r="G91" s="3"/>
      <c r="H91" s="3"/>
      <c r="I91" s="8"/>
      <c r="J91" s="8"/>
      <c r="K91" s="11" t="s">
        <v>3</v>
      </c>
    </row>
    <row r="92" spans="2:11" s="12" customFormat="1" ht="3" customHeight="1">
      <c r="B92" s="25"/>
      <c r="C92" s="6"/>
      <c r="D92" s="6"/>
      <c r="E92" s="6"/>
      <c r="F92" s="6"/>
      <c r="G92" s="6"/>
      <c r="H92" s="6"/>
      <c r="I92" s="6"/>
      <c r="J92" s="6"/>
      <c r="K92" s="6"/>
    </row>
    <row r="93" spans="2:11" s="9" customFormat="1" ht="3.75" customHeight="1">
      <c r="B93" s="147" t="str">
        <f>+B10</f>
        <v>Andalucía</v>
      </c>
      <c r="C93" s="147" t="str">
        <f>+C10</f>
        <v>Aragón</v>
      </c>
      <c r="D93" s="147" t="str">
        <f>+D10</f>
        <v>Asturias</v>
      </c>
      <c r="E93" s="147" t="str">
        <f>+E10</f>
        <v>Baleares</v>
      </c>
      <c r="F93" s="147" t="s">
        <v>4</v>
      </c>
      <c r="G93" s="144" t="s">
        <v>147</v>
      </c>
      <c r="H93" s="147" t="str">
        <f>+H10</f>
        <v>Andalucía</v>
      </c>
      <c r="I93" s="147" t="str">
        <f>+I10</f>
        <v>Aragón</v>
      </c>
      <c r="J93" s="147" t="str">
        <f>+J10</f>
        <v>Asturias</v>
      </c>
      <c r="K93" s="147" t="str">
        <f>+K10</f>
        <v>Baleares</v>
      </c>
    </row>
    <row r="94" spans="2:11" s="9" customFormat="1" ht="44.1" customHeight="1">
      <c r="B94" s="148"/>
      <c r="C94" s="148"/>
      <c r="D94" s="148"/>
      <c r="E94" s="148"/>
      <c r="F94" s="148"/>
      <c r="G94" s="145"/>
      <c r="H94" s="148"/>
      <c r="I94" s="148"/>
      <c r="J94" s="148"/>
      <c r="K94" s="148"/>
    </row>
    <row r="95" spans="2:11" s="13" customFormat="1" ht="3" customHeight="1">
      <c r="B95" s="148"/>
      <c r="C95" s="148"/>
      <c r="D95" s="148"/>
      <c r="E95" s="148"/>
      <c r="F95" s="148"/>
      <c r="G95" s="145"/>
      <c r="H95" s="148"/>
      <c r="I95" s="148"/>
      <c r="J95" s="148"/>
      <c r="K95" s="148"/>
    </row>
    <row r="96" spans="2:11" s="9" customFormat="1" ht="13.15" customHeight="1">
      <c r="B96" s="148"/>
      <c r="C96" s="148"/>
      <c r="D96" s="148"/>
      <c r="E96" s="148"/>
      <c r="F96" s="148"/>
      <c r="G96" s="145"/>
      <c r="H96" s="148"/>
      <c r="I96" s="148"/>
      <c r="J96" s="148"/>
      <c r="K96" s="148"/>
    </row>
    <row r="97" spans="2:11" s="9" customFormat="1" ht="3" customHeight="1">
      <c r="B97" s="149"/>
      <c r="C97" s="149"/>
      <c r="D97" s="149"/>
      <c r="E97" s="149"/>
      <c r="F97" s="149"/>
      <c r="G97" s="146"/>
      <c r="H97" s="149"/>
      <c r="I97" s="149"/>
      <c r="J97" s="149"/>
      <c r="K97" s="149"/>
    </row>
    <row r="98" spans="2:11" s="15" customFormat="1" ht="9" customHeight="1">
      <c r="B98" s="36"/>
      <c r="C98" s="36"/>
      <c r="D98" s="36"/>
      <c r="E98" s="36"/>
      <c r="F98" s="14"/>
      <c r="G98" s="14"/>
      <c r="H98" s="36"/>
      <c r="I98" s="36"/>
      <c r="J98" s="36"/>
      <c r="K98" s="36"/>
    </row>
    <row r="99" spans="2:11" s="15" customFormat="1" ht="5.0999999999999996" customHeight="1">
      <c r="B99" s="38"/>
      <c r="C99" s="38"/>
      <c r="D99" s="38"/>
      <c r="E99" s="38"/>
      <c r="F99" s="64"/>
      <c r="G99" s="64"/>
      <c r="H99" s="39"/>
      <c r="I99" s="39"/>
      <c r="J99" s="39"/>
      <c r="K99" s="39"/>
    </row>
    <row r="100" spans="2:11" s="20" customFormat="1" ht="16.149999999999999" customHeight="1">
      <c r="B100" s="41"/>
      <c r="C100" s="41"/>
      <c r="D100" s="41"/>
      <c r="E100" s="41"/>
      <c r="F100" s="75" t="s">
        <v>55</v>
      </c>
      <c r="G100" s="59" t="s">
        <v>56</v>
      </c>
      <c r="H100" s="42">
        <f>+B85</f>
        <v>1363</v>
      </c>
      <c r="I100" s="42">
        <f t="shared" ref="I100:K100" si="4">+C85</f>
        <v>106</v>
      </c>
      <c r="J100" s="42">
        <f t="shared" si="4"/>
        <v>153</v>
      </c>
      <c r="K100" s="42">
        <f t="shared" si="4"/>
        <v>539</v>
      </c>
    </row>
    <row r="101" spans="2:11" s="18" customFormat="1" ht="5.0999999999999996" customHeight="1">
      <c r="B101" s="38"/>
      <c r="C101" s="38"/>
      <c r="D101" s="38"/>
      <c r="E101" s="38"/>
      <c r="F101" s="73"/>
      <c r="G101" s="58"/>
      <c r="H101" s="38"/>
      <c r="I101" s="38"/>
      <c r="J101" s="38"/>
      <c r="K101" s="38"/>
    </row>
    <row r="102" spans="2:11" s="16" customFormat="1" ht="16.149999999999999" customHeight="1">
      <c r="B102" s="37">
        <f>+B103+B104</f>
        <v>3</v>
      </c>
      <c r="C102" s="37">
        <f t="shared" ref="C102:E102" si="5">+C103+C104</f>
        <v>3</v>
      </c>
      <c r="D102" s="37">
        <f t="shared" si="5"/>
        <v>1</v>
      </c>
      <c r="E102" s="37">
        <f t="shared" si="5"/>
        <v>0</v>
      </c>
      <c r="F102" s="76" t="s">
        <v>58</v>
      </c>
      <c r="G102" s="60" t="s">
        <v>59</v>
      </c>
      <c r="H102" s="37">
        <f>+H103+H104</f>
        <v>4715</v>
      </c>
      <c r="I102" s="37">
        <f>+I103+I104</f>
        <v>1190</v>
      </c>
      <c r="J102" s="37">
        <f>+J103+J104</f>
        <v>959</v>
      </c>
      <c r="K102" s="37">
        <f>+K103+K104</f>
        <v>1017</v>
      </c>
    </row>
    <row r="103" spans="2:11" s="18" customFormat="1" ht="16.149999999999999" customHeight="1">
      <c r="B103" s="38">
        <v>3</v>
      </c>
      <c r="C103" s="38">
        <v>3</v>
      </c>
      <c r="D103" s="38">
        <v>1</v>
      </c>
      <c r="E103" s="38">
        <v>0</v>
      </c>
      <c r="F103" s="68" t="s">
        <v>60</v>
      </c>
      <c r="G103" s="69" t="s">
        <v>61</v>
      </c>
      <c r="H103" s="38">
        <v>4628</v>
      </c>
      <c r="I103" s="38">
        <v>1149</v>
      </c>
      <c r="J103" s="38">
        <v>937</v>
      </c>
      <c r="K103" s="38">
        <v>946</v>
      </c>
    </row>
    <row r="104" spans="2:11" s="18" customFormat="1" ht="16.149999999999999" customHeight="1">
      <c r="B104" s="38"/>
      <c r="C104" s="38"/>
      <c r="D104" s="38"/>
      <c r="E104" s="38"/>
      <c r="F104" s="68" t="s">
        <v>62</v>
      </c>
      <c r="G104" s="69" t="s">
        <v>63</v>
      </c>
      <c r="H104" s="38">
        <v>87</v>
      </c>
      <c r="I104" s="38">
        <v>41</v>
      </c>
      <c r="J104" s="38">
        <v>22</v>
      </c>
      <c r="K104" s="38">
        <v>71</v>
      </c>
    </row>
    <row r="105" spans="2:11" s="16" customFormat="1" ht="16.149999999999999" customHeight="1">
      <c r="B105" s="37"/>
      <c r="C105" s="37"/>
      <c r="D105" s="37"/>
      <c r="E105" s="37"/>
      <c r="F105" s="76" t="s">
        <v>64</v>
      </c>
      <c r="G105" s="60" t="s">
        <v>135</v>
      </c>
      <c r="H105" s="37">
        <f>+H106+H107+H108</f>
        <v>82</v>
      </c>
      <c r="I105" s="37">
        <f t="shared" ref="I105:K105" si="6">+I106+I107+I108</f>
        <v>22</v>
      </c>
      <c r="J105" s="37">
        <f t="shared" si="6"/>
        <v>3</v>
      </c>
      <c r="K105" s="37">
        <f t="shared" si="6"/>
        <v>15</v>
      </c>
    </row>
    <row r="106" spans="2:11" s="18" customFormat="1" ht="16.149999999999999" customHeight="1">
      <c r="B106" s="38"/>
      <c r="C106" s="38"/>
      <c r="D106" s="38"/>
      <c r="E106" s="38"/>
      <c r="F106" s="68" t="s">
        <v>65</v>
      </c>
      <c r="G106" s="69" t="s">
        <v>125</v>
      </c>
      <c r="H106" s="38">
        <v>0</v>
      </c>
      <c r="I106" s="38">
        <v>0</v>
      </c>
      <c r="J106" s="38">
        <v>0</v>
      </c>
      <c r="K106" s="38">
        <v>0</v>
      </c>
    </row>
    <row r="107" spans="2:11" s="18" customFormat="1" ht="16.149999999999999" customHeight="1">
      <c r="B107" s="38"/>
      <c r="C107" s="38"/>
      <c r="D107" s="38"/>
      <c r="E107" s="38"/>
      <c r="F107" s="68" t="s">
        <v>66</v>
      </c>
      <c r="G107" s="69" t="s">
        <v>126</v>
      </c>
      <c r="H107" s="38">
        <v>82</v>
      </c>
      <c r="I107" s="38">
        <v>22</v>
      </c>
      <c r="J107" s="38">
        <v>3</v>
      </c>
      <c r="K107" s="38">
        <v>15</v>
      </c>
    </row>
    <row r="108" spans="2:11" s="18" customFormat="1" ht="16.149999999999999" customHeight="1">
      <c r="B108" s="38"/>
      <c r="C108" s="38"/>
      <c r="D108" s="38"/>
      <c r="E108" s="38"/>
      <c r="F108" s="68" t="s">
        <v>127</v>
      </c>
      <c r="G108" s="69" t="s">
        <v>130</v>
      </c>
      <c r="H108" s="38">
        <v>0</v>
      </c>
      <c r="I108" s="38">
        <v>0</v>
      </c>
      <c r="J108" s="38">
        <v>0</v>
      </c>
      <c r="K108" s="38">
        <v>0</v>
      </c>
    </row>
    <row r="109" spans="2:11" s="16" customFormat="1" ht="15">
      <c r="B109" s="37">
        <v>606</v>
      </c>
      <c r="C109" s="37">
        <v>117</v>
      </c>
      <c r="D109" s="37">
        <v>156</v>
      </c>
      <c r="E109" s="37">
        <v>28</v>
      </c>
      <c r="F109" s="76" t="s">
        <v>67</v>
      </c>
      <c r="G109" s="88" t="s">
        <v>152</v>
      </c>
      <c r="H109" s="37"/>
      <c r="I109" s="37"/>
      <c r="J109" s="37"/>
      <c r="K109" s="37"/>
    </row>
    <row r="110" spans="2:11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68" t="s">
        <v>68</v>
      </c>
      <c r="G110" s="69" t="s">
        <v>153</v>
      </c>
      <c r="H110" s="38"/>
      <c r="I110" s="38"/>
      <c r="J110" s="38"/>
      <c r="K110" s="38"/>
    </row>
    <row r="111" spans="2:11" s="18" customFormat="1" ht="16.149999999999999" customHeight="1">
      <c r="B111" s="38">
        <v>82</v>
      </c>
      <c r="C111" s="38">
        <v>22</v>
      </c>
      <c r="D111" s="38">
        <v>3</v>
      </c>
      <c r="E111" s="38">
        <v>15</v>
      </c>
      <c r="F111" s="68" t="s">
        <v>136</v>
      </c>
      <c r="G111" s="69" t="s">
        <v>119</v>
      </c>
      <c r="H111" s="38"/>
      <c r="I111" s="38"/>
      <c r="J111" s="38"/>
      <c r="K111" s="38"/>
    </row>
    <row r="112" spans="2:11" s="18" customFormat="1" ht="16.149999999999999" customHeight="1">
      <c r="B112" s="38">
        <v>524</v>
      </c>
      <c r="C112" s="38">
        <v>95</v>
      </c>
      <c r="D112" s="38">
        <v>153</v>
      </c>
      <c r="E112" s="38">
        <v>13</v>
      </c>
      <c r="F112" s="68" t="s">
        <v>137</v>
      </c>
      <c r="G112" s="69" t="s">
        <v>154</v>
      </c>
      <c r="H112" s="38"/>
      <c r="I112" s="38"/>
      <c r="J112" s="38"/>
      <c r="K112" s="38"/>
    </row>
    <row r="113" spans="2:11" s="16" customFormat="1" ht="16.149999999999999" customHeight="1">
      <c r="B113" s="37">
        <f>+B114+B115+B116+B117+B118+B119</f>
        <v>1712</v>
      </c>
      <c r="C113" s="37">
        <f t="shared" ref="C113:E113" si="7">+C114+C115+C116+C117+C118+C119</f>
        <v>201</v>
      </c>
      <c r="D113" s="37">
        <f t="shared" si="7"/>
        <v>151</v>
      </c>
      <c r="E113" s="37">
        <f t="shared" si="7"/>
        <v>1281</v>
      </c>
      <c r="F113" s="76" t="s">
        <v>69</v>
      </c>
      <c r="G113" s="60" t="s">
        <v>70</v>
      </c>
      <c r="H113" s="37">
        <f>+H114+H115+H116+H117+H118+H119</f>
        <v>15324</v>
      </c>
      <c r="I113" s="37">
        <f>+I114+I115+I116+I117+I118+I119</f>
        <v>2361</v>
      </c>
      <c r="J113" s="37">
        <f>+J114+J115+J116+J117+J118+J119</f>
        <v>2118</v>
      </c>
      <c r="K113" s="37">
        <f>+K114+K115+K116+K117+K118+K119</f>
        <v>2394</v>
      </c>
    </row>
    <row r="114" spans="2:11" s="18" customFormat="1" ht="16.149999999999999" customHeight="1">
      <c r="B114" s="38">
        <v>9</v>
      </c>
      <c r="C114" s="38">
        <v>2</v>
      </c>
      <c r="D114" s="38">
        <v>2</v>
      </c>
      <c r="E114" s="38">
        <v>2</v>
      </c>
      <c r="F114" s="68" t="s">
        <v>71</v>
      </c>
      <c r="G114" s="69" t="s">
        <v>72</v>
      </c>
      <c r="H114" s="38"/>
      <c r="I114" s="38"/>
      <c r="J114" s="38"/>
      <c r="K114" s="38"/>
    </row>
    <row r="115" spans="2:11" s="18" customFormat="1" ht="16.149999999999999" customHeight="1">
      <c r="B115" s="38"/>
      <c r="C115" s="38"/>
      <c r="D115" s="38"/>
      <c r="E115" s="38"/>
      <c r="F115" s="68" t="s">
        <v>73</v>
      </c>
      <c r="G115" s="69" t="s">
        <v>74</v>
      </c>
      <c r="H115" s="38">
        <v>4</v>
      </c>
      <c r="I115" s="38">
        <v>1</v>
      </c>
      <c r="J115" s="38">
        <v>1</v>
      </c>
      <c r="K115" s="38">
        <v>0</v>
      </c>
    </row>
    <row r="116" spans="2:11" s="18" customFormat="1" ht="16.149999999999999" customHeight="1">
      <c r="B116" s="38">
        <v>1324</v>
      </c>
      <c r="C116" s="38">
        <v>162</v>
      </c>
      <c r="D116" s="38">
        <v>98</v>
      </c>
      <c r="E116" s="38">
        <v>1224</v>
      </c>
      <c r="F116" s="68" t="s">
        <v>75</v>
      </c>
      <c r="G116" s="69" t="s">
        <v>155</v>
      </c>
      <c r="H116" s="38">
        <v>14938</v>
      </c>
      <c r="I116" s="38">
        <v>2313</v>
      </c>
      <c r="J116" s="38">
        <v>2085</v>
      </c>
      <c r="K116" s="38">
        <v>2352</v>
      </c>
    </row>
    <row r="117" spans="2:11" s="18" customFormat="1" ht="16.149999999999999" customHeight="1">
      <c r="B117" s="38">
        <v>0</v>
      </c>
      <c r="C117" s="38">
        <v>0</v>
      </c>
      <c r="D117" s="38">
        <v>0</v>
      </c>
      <c r="E117" s="38">
        <v>0</v>
      </c>
      <c r="F117" s="68" t="s">
        <v>76</v>
      </c>
      <c r="G117" s="69" t="s">
        <v>77</v>
      </c>
      <c r="H117" s="38">
        <v>145</v>
      </c>
      <c r="I117" s="38">
        <v>13</v>
      </c>
      <c r="J117" s="38">
        <v>2</v>
      </c>
      <c r="K117" s="38">
        <v>7</v>
      </c>
    </row>
    <row r="118" spans="2:11" s="18" customFormat="1" ht="16.149999999999999" customHeight="1">
      <c r="B118" s="38">
        <v>379</v>
      </c>
      <c r="C118" s="38">
        <v>37</v>
      </c>
      <c r="D118" s="38">
        <v>51</v>
      </c>
      <c r="E118" s="38">
        <v>55</v>
      </c>
      <c r="F118" s="26" t="s">
        <v>78</v>
      </c>
      <c r="G118" s="26" t="s">
        <v>79</v>
      </c>
      <c r="H118" s="38">
        <v>237</v>
      </c>
      <c r="I118" s="38">
        <v>34</v>
      </c>
      <c r="J118" s="38">
        <v>30</v>
      </c>
      <c r="K118" s="38">
        <v>35</v>
      </c>
    </row>
    <row r="119" spans="2:11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26" t="s">
        <v>120</v>
      </c>
      <c r="G119" s="26" t="s">
        <v>121</v>
      </c>
      <c r="H119" s="49"/>
      <c r="I119" s="49"/>
      <c r="J119" s="49"/>
      <c r="K119" s="49"/>
    </row>
    <row r="120" spans="2:11" s="18" customFormat="1" ht="5.0999999999999996" customHeight="1">
      <c r="B120" s="38"/>
      <c r="C120" s="38"/>
      <c r="D120" s="38"/>
      <c r="E120" s="38"/>
      <c r="F120" s="73"/>
      <c r="G120" s="58"/>
      <c r="H120" s="38"/>
      <c r="I120" s="38"/>
      <c r="J120" s="38"/>
      <c r="K120" s="38"/>
    </row>
    <row r="121" spans="2:11" s="18" customFormat="1" ht="5.0999999999999996" customHeight="1">
      <c r="B121" s="44"/>
      <c r="C121" s="44"/>
      <c r="D121" s="44"/>
      <c r="E121" s="44"/>
      <c r="F121" s="77"/>
      <c r="G121" s="61"/>
      <c r="H121" s="38"/>
      <c r="I121" s="38"/>
      <c r="J121" s="38"/>
      <c r="K121" s="38"/>
    </row>
    <row r="122" spans="2:11" s="20" customFormat="1" ht="16.149999999999999" customHeight="1">
      <c r="B122" s="40">
        <f>+H100+H102+H105+H113-B102-B109-B113</f>
        <v>19163</v>
      </c>
      <c r="C122" s="40">
        <f>+I100+I102+I105+I113-C102-C109-C113</f>
        <v>3358</v>
      </c>
      <c r="D122" s="40">
        <f>+J100+J102+J105+J113-D102-D109-D113</f>
        <v>2925</v>
      </c>
      <c r="E122" s="40">
        <f>+K100+K102+K105+K113-E102-E109-E113</f>
        <v>2656</v>
      </c>
      <c r="F122" s="70" t="s">
        <v>80</v>
      </c>
      <c r="G122" s="54" t="s">
        <v>81</v>
      </c>
      <c r="H122" s="40"/>
      <c r="I122" s="40"/>
      <c r="J122" s="40"/>
      <c r="K122" s="40"/>
    </row>
    <row r="123" spans="2:11" s="15" customFormat="1" ht="9" customHeight="1">
      <c r="B123" s="45"/>
      <c r="C123" s="45"/>
      <c r="D123" s="45"/>
      <c r="E123" s="45"/>
      <c r="F123" s="62"/>
      <c r="G123" s="62"/>
      <c r="H123" s="45"/>
      <c r="I123" s="45"/>
      <c r="J123" s="45"/>
      <c r="K123" s="45"/>
    </row>
    <row r="124" spans="2:11" ht="15.95" customHeight="1">
      <c r="B124" s="30"/>
      <c r="C124" s="30"/>
      <c r="D124" s="30"/>
      <c r="E124" s="30"/>
      <c r="F124" s="31"/>
      <c r="G124" s="30"/>
      <c r="H124" s="32"/>
      <c r="I124" s="32"/>
      <c r="J124" s="32"/>
      <c r="K124" s="32"/>
    </row>
    <row r="125" spans="2:11" ht="15.95" customHeight="1"/>
    <row r="126" spans="2:11" s="9" customFormat="1" ht="15.95" customHeight="1">
      <c r="B126" s="33" t="s">
        <v>82</v>
      </c>
      <c r="C126" s="8"/>
      <c r="D126" s="8"/>
      <c r="E126" s="8"/>
      <c r="F126" s="8"/>
      <c r="G126" s="8"/>
      <c r="H126" s="8"/>
      <c r="I126" s="8"/>
      <c r="J126" s="8"/>
      <c r="K126" s="8"/>
    </row>
    <row r="127" spans="2:11" ht="5.25" customHeight="1">
      <c r="B127" s="10"/>
    </row>
    <row r="128" spans="2:11" s="9" customFormat="1" ht="15.95" customHeight="1">
      <c r="B128" s="3" t="s">
        <v>2</v>
      </c>
      <c r="C128" s="8"/>
      <c r="D128" s="8"/>
      <c r="E128" s="8"/>
      <c r="F128" s="3"/>
      <c r="G128" s="3"/>
      <c r="H128" s="3"/>
      <c r="I128" s="8"/>
      <c r="J128" s="8"/>
      <c r="K128" s="11" t="s">
        <v>3</v>
      </c>
    </row>
    <row r="129" spans="2:11" s="12" customFormat="1" ht="3" customHeight="1">
      <c r="B129" s="25"/>
      <c r="C129" s="6"/>
      <c r="D129" s="6"/>
      <c r="E129" s="6"/>
      <c r="F129" s="6"/>
      <c r="G129" s="6"/>
      <c r="H129" s="6"/>
      <c r="I129" s="6"/>
      <c r="J129" s="6"/>
      <c r="K129" s="6"/>
    </row>
    <row r="130" spans="2:11" s="9" customFormat="1" ht="3.75" customHeight="1">
      <c r="B130" s="147" t="str">
        <f>+B10</f>
        <v>Andalucía</v>
      </c>
      <c r="C130" s="147" t="str">
        <f>+C10</f>
        <v>Aragón</v>
      </c>
      <c r="D130" s="147" t="str">
        <f>+D10</f>
        <v>Asturias</v>
      </c>
      <c r="E130" s="147" t="str">
        <f>+E10</f>
        <v>Baleares</v>
      </c>
      <c r="F130" s="147" t="s">
        <v>4</v>
      </c>
      <c r="G130" s="144" t="s">
        <v>147</v>
      </c>
      <c r="H130" s="147" t="str">
        <f>+H10</f>
        <v>Andalucía</v>
      </c>
      <c r="I130" s="147" t="str">
        <f>+I10</f>
        <v>Aragón</v>
      </c>
      <c r="J130" s="147" t="str">
        <f>+J10</f>
        <v>Asturias</v>
      </c>
      <c r="K130" s="147" t="str">
        <f>+K10</f>
        <v>Baleares</v>
      </c>
    </row>
    <row r="131" spans="2:11" s="9" customFormat="1" ht="44.1" customHeight="1">
      <c r="B131" s="148"/>
      <c r="C131" s="148"/>
      <c r="D131" s="148"/>
      <c r="E131" s="148"/>
      <c r="F131" s="148"/>
      <c r="G131" s="145"/>
      <c r="H131" s="148"/>
      <c r="I131" s="148"/>
      <c r="J131" s="148"/>
      <c r="K131" s="148"/>
    </row>
    <row r="132" spans="2:11" s="13" customFormat="1" ht="3" customHeight="1">
      <c r="B132" s="148"/>
      <c r="C132" s="148"/>
      <c r="D132" s="148"/>
      <c r="E132" s="148"/>
      <c r="F132" s="148"/>
      <c r="G132" s="145"/>
      <c r="H132" s="148"/>
      <c r="I132" s="148"/>
      <c r="J132" s="148"/>
      <c r="K132" s="148"/>
    </row>
    <row r="133" spans="2:11" s="9" customFormat="1" ht="13.15" customHeight="1">
      <c r="B133" s="148"/>
      <c r="C133" s="148"/>
      <c r="D133" s="148"/>
      <c r="E133" s="148"/>
      <c r="F133" s="148"/>
      <c r="G133" s="145"/>
      <c r="H133" s="148"/>
      <c r="I133" s="148"/>
      <c r="J133" s="148"/>
      <c r="K133" s="148"/>
    </row>
    <row r="134" spans="2:11" s="9" customFormat="1" ht="3" customHeight="1">
      <c r="B134" s="149"/>
      <c r="C134" s="149"/>
      <c r="D134" s="149"/>
      <c r="E134" s="149"/>
      <c r="F134" s="149"/>
      <c r="G134" s="146"/>
      <c r="H134" s="149"/>
      <c r="I134" s="149"/>
      <c r="J134" s="149"/>
      <c r="K134" s="149"/>
    </row>
    <row r="135" spans="2:11" s="15" customFormat="1" ht="9" customHeight="1">
      <c r="B135" s="36"/>
      <c r="C135" s="36"/>
      <c r="D135" s="36"/>
      <c r="E135" s="36"/>
      <c r="F135" s="78"/>
      <c r="G135" s="63"/>
      <c r="H135" s="36"/>
      <c r="I135" s="36"/>
      <c r="J135" s="36"/>
      <c r="K135" s="36"/>
    </row>
    <row r="136" spans="2:11" s="15" customFormat="1" ht="5.0999999999999996" customHeight="1">
      <c r="B136" s="38"/>
      <c r="C136" s="38"/>
      <c r="D136" s="38"/>
      <c r="E136" s="38"/>
      <c r="F136" s="79"/>
      <c r="G136" s="64"/>
      <c r="H136" s="39"/>
      <c r="I136" s="39"/>
      <c r="J136" s="39"/>
      <c r="K136" s="39"/>
    </row>
    <row r="137" spans="2:11" s="20" customFormat="1" ht="16.149999999999999" customHeight="1">
      <c r="B137" s="41"/>
      <c r="C137" s="41"/>
      <c r="D137" s="41"/>
      <c r="E137" s="41"/>
      <c r="F137" s="75" t="s">
        <v>80</v>
      </c>
      <c r="G137" s="59" t="s">
        <v>81</v>
      </c>
      <c r="H137" s="42">
        <f>+B122</f>
        <v>19163</v>
      </c>
      <c r="I137" s="42">
        <f>+C122</f>
        <v>3358</v>
      </c>
      <c r="J137" s="42">
        <f>+D122</f>
        <v>2925</v>
      </c>
      <c r="K137" s="42">
        <f>+E122</f>
        <v>2656</v>
      </c>
    </row>
    <row r="138" spans="2:11" s="18" customFormat="1" ht="5.0999999999999996" customHeight="1">
      <c r="B138" s="38"/>
      <c r="C138" s="38"/>
      <c r="D138" s="38"/>
      <c r="E138" s="38"/>
      <c r="F138" s="73"/>
      <c r="G138" s="58"/>
      <c r="H138" s="38"/>
      <c r="I138" s="38"/>
      <c r="J138" s="38"/>
      <c r="K138" s="38"/>
    </row>
    <row r="139" spans="2:11" s="16" customFormat="1" ht="16.149999999999999" customHeight="1">
      <c r="B139" s="37">
        <f>+B140+B141</f>
        <v>17504</v>
      </c>
      <c r="C139" s="37">
        <f t="shared" ref="C139:E139" si="8">+C140+C141</f>
        <v>3235</v>
      </c>
      <c r="D139" s="37">
        <f t="shared" si="8"/>
        <v>2577</v>
      </c>
      <c r="E139" s="37">
        <f t="shared" si="8"/>
        <v>2299</v>
      </c>
      <c r="F139" s="76" t="s">
        <v>83</v>
      </c>
      <c r="G139" s="60" t="s">
        <v>84</v>
      </c>
      <c r="H139" s="37"/>
      <c r="I139" s="37"/>
      <c r="J139" s="37"/>
      <c r="K139" s="37"/>
    </row>
    <row r="140" spans="2:11" s="18" customFormat="1" ht="15" customHeight="1">
      <c r="B140" s="38">
        <v>13661</v>
      </c>
      <c r="C140" s="38">
        <v>2571</v>
      </c>
      <c r="D140" s="38">
        <v>2055</v>
      </c>
      <c r="E140" s="38">
        <v>1753</v>
      </c>
      <c r="F140" s="68" t="s">
        <v>85</v>
      </c>
      <c r="G140" s="69" t="s">
        <v>138</v>
      </c>
      <c r="H140" s="38"/>
      <c r="I140" s="38"/>
      <c r="J140" s="38"/>
      <c r="K140" s="38"/>
    </row>
    <row r="141" spans="2:11" s="18" customFormat="1" ht="27.6" customHeight="1">
      <c r="B141" s="38">
        <v>3843</v>
      </c>
      <c r="C141" s="38">
        <v>664</v>
      </c>
      <c r="D141" s="38">
        <v>522</v>
      </c>
      <c r="E141" s="38">
        <v>546</v>
      </c>
      <c r="F141" s="80" t="s">
        <v>86</v>
      </c>
      <c r="G141" s="29" t="s">
        <v>139</v>
      </c>
      <c r="H141" s="38"/>
      <c r="I141" s="38"/>
      <c r="J141" s="38"/>
      <c r="K141" s="38"/>
    </row>
    <row r="142" spans="2:11" s="18" customFormat="1" ht="5.0999999999999996" customHeight="1">
      <c r="B142" s="38"/>
      <c r="C142" s="38"/>
      <c r="D142" s="38"/>
      <c r="E142" s="38"/>
      <c r="F142" s="73"/>
      <c r="G142" s="58"/>
      <c r="H142" s="38"/>
      <c r="I142" s="38"/>
      <c r="J142" s="38"/>
      <c r="K142" s="38"/>
    </row>
    <row r="143" spans="2:11" s="18" customFormat="1" ht="5.0999999999999996" customHeight="1">
      <c r="B143" s="44"/>
      <c r="C143" s="44"/>
      <c r="D143" s="44"/>
      <c r="E143" s="44"/>
      <c r="F143" s="77"/>
      <c r="G143" s="61"/>
      <c r="H143" s="44"/>
      <c r="I143" s="44"/>
      <c r="J143" s="44"/>
      <c r="K143" s="44"/>
    </row>
    <row r="144" spans="2:11" s="20" customFormat="1" ht="15.95" customHeight="1">
      <c r="B144" s="40">
        <f>+H137-B139</f>
        <v>1659</v>
      </c>
      <c r="C144" s="40">
        <f>+I137-C139</f>
        <v>123</v>
      </c>
      <c r="D144" s="40">
        <f>+J137-D139</f>
        <v>348</v>
      </c>
      <c r="E144" s="40">
        <f>+K137-E139</f>
        <v>357</v>
      </c>
      <c r="F144" s="70" t="s">
        <v>87</v>
      </c>
      <c r="G144" s="54" t="s">
        <v>88</v>
      </c>
      <c r="H144" s="40"/>
      <c r="I144" s="40"/>
      <c r="J144" s="40"/>
      <c r="K144" s="40"/>
    </row>
    <row r="145" spans="2:11" s="15" customFormat="1" ht="9" customHeight="1">
      <c r="B145" s="45"/>
      <c r="C145" s="45"/>
      <c r="D145" s="45"/>
      <c r="E145" s="45"/>
      <c r="F145" s="62"/>
      <c r="G145" s="62"/>
      <c r="H145" s="45"/>
      <c r="I145" s="45"/>
      <c r="J145" s="45"/>
      <c r="K145" s="45"/>
    </row>
    <row r="146" spans="2:11" ht="15.95" customHeight="1">
      <c r="B146" s="30"/>
      <c r="C146" s="30"/>
      <c r="D146" s="30"/>
      <c r="E146" s="30"/>
      <c r="F146" s="31"/>
      <c r="G146" s="30"/>
      <c r="H146" s="32"/>
      <c r="I146" s="32"/>
      <c r="J146" s="32"/>
      <c r="K146" s="32"/>
    </row>
    <row r="147" spans="2:11" ht="15.95" customHeight="1"/>
    <row r="148" spans="2:11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</row>
    <row r="149" spans="2:11" ht="15.95" customHeight="1"/>
    <row r="150" spans="2:11" s="9" customFormat="1" ht="15.95" customHeight="1">
      <c r="B150" s="27" t="s">
        <v>90</v>
      </c>
      <c r="C150" s="8"/>
      <c r="D150" s="8"/>
      <c r="E150" s="8"/>
      <c r="F150" s="8"/>
      <c r="G150" s="8"/>
      <c r="H150" s="8"/>
      <c r="I150" s="8"/>
      <c r="J150" s="8"/>
      <c r="K150" s="8"/>
    </row>
    <row r="151" spans="2:11" ht="5.25" customHeight="1">
      <c r="B151" s="10"/>
    </row>
    <row r="152" spans="2:11" s="9" customFormat="1" ht="12.75" customHeight="1">
      <c r="B152" s="3" t="s">
        <v>2</v>
      </c>
      <c r="C152" s="8"/>
      <c r="D152" s="8"/>
      <c r="E152" s="8"/>
      <c r="F152" s="3"/>
      <c r="G152" s="3"/>
      <c r="H152" s="3"/>
      <c r="I152" s="8"/>
      <c r="J152" s="8"/>
      <c r="K152" s="11" t="s">
        <v>3</v>
      </c>
    </row>
    <row r="153" spans="2:11" s="12" customFormat="1" ht="3" customHeight="1">
      <c r="B153" s="25"/>
      <c r="C153" s="6"/>
      <c r="D153" s="6"/>
      <c r="E153" s="6"/>
      <c r="F153" s="6"/>
      <c r="G153" s="6"/>
      <c r="H153" s="6"/>
      <c r="I153" s="6"/>
      <c r="J153" s="6"/>
      <c r="K153" s="6"/>
    </row>
    <row r="154" spans="2:11" s="9" customFormat="1" ht="3.75" customHeight="1">
      <c r="B154" s="147" t="str">
        <f>+B10</f>
        <v>Andalucía</v>
      </c>
      <c r="C154" s="147" t="str">
        <f>+C10</f>
        <v>Aragón</v>
      </c>
      <c r="D154" s="147" t="str">
        <f>+D10</f>
        <v>Asturias</v>
      </c>
      <c r="E154" s="147" t="str">
        <f>+E10</f>
        <v>Baleares</v>
      </c>
      <c r="F154" s="147" t="s">
        <v>4</v>
      </c>
      <c r="G154" s="144" t="s">
        <v>147</v>
      </c>
      <c r="H154" s="147" t="str">
        <f>+H10</f>
        <v>Andalucía</v>
      </c>
      <c r="I154" s="147" t="str">
        <f>+I10</f>
        <v>Aragón</v>
      </c>
      <c r="J154" s="147" t="str">
        <f>+J10</f>
        <v>Asturias</v>
      </c>
      <c r="K154" s="147" t="str">
        <f>+K10</f>
        <v>Baleares</v>
      </c>
    </row>
    <row r="155" spans="2:11" s="9" customFormat="1" ht="44.1" customHeight="1">
      <c r="B155" s="148"/>
      <c r="C155" s="148"/>
      <c r="D155" s="148"/>
      <c r="E155" s="148"/>
      <c r="F155" s="148"/>
      <c r="G155" s="145"/>
      <c r="H155" s="148"/>
      <c r="I155" s="148"/>
      <c r="J155" s="148"/>
      <c r="K155" s="148"/>
    </row>
    <row r="156" spans="2:11" s="13" customFormat="1" ht="3" customHeight="1">
      <c r="B156" s="148"/>
      <c r="C156" s="148"/>
      <c r="D156" s="148"/>
      <c r="E156" s="148"/>
      <c r="F156" s="148"/>
      <c r="G156" s="145"/>
      <c r="H156" s="148"/>
      <c r="I156" s="148"/>
      <c r="J156" s="148"/>
      <c r="K156" s="148"/>
    </row>
    <row r="157" spans="2:11" s="9" customFormat="1" ht="13.15" customHeight="1">
      <c r="B157" s="148"/>
      <c r="C157" s="148"/>
      <c r="D157" s="148"/>
      <c r="E157" s="148"/>
      <c r="F157" s="148"/>
      <c r="G157" s="145"/>
      <c r="H157" s="148"/>
      <c r="I157" s="148"/>
      <c r="J157" s="148"/>
      <c r="K157" s="148"/>
    </row>
    <row r="158" spans="2:11" s="9" customFormat="1" ht="3" customHeight="1">
      <c r="B158" s="149"/>
      <c r="C158" s="149"/>
      <c r="D158" s="149"/>
      <c r="E158" s="149"/>
      <c r="F158" s="149"/>
      <c r="G158" s="146"/>
      <c r="H158" s="149"/>
      <c r="I158" s="149"/>
      <c r="J158" s="149"/>
      <c r="K158" s="149"/>
    </row>
    <row r="159" spans="2:11" s="15" customFormat="1" ht="9" customHeight="1">
      <c r="B159" s="36"/>
      <c r="C159" s="36"/>
      <c r="D159" s="36"/>
      <c r="E159" s="36"/>
      <c r="F159" s="78"/>
      <c r="G159" s="14"/>
      <c r="H159" s="36"/>
      <c r="I159" s="36"/>
      <c r="J159" s="36"/>
      <c r="K159" s="36"/>
    </row>
    <row r="160" spans="2:11" s="15" customFormat="1" ht="5.0999999999999996" customHeight="1">
      <c r="B160" s="38"/>
      <c r="C160" s="38"/>
      <c r="D160" s="38"/>
      <c r="E160" s="38"/>
      <c r="F160" s="79"/>
      <c r="G160" s="64"/>
      <c r="H160" s="38"/>
      <c r="I160" s="38"/>
      <c r="J160" s="38"/>
      <c r="K160" s="38"/>
    </row>
    <row r="161" spans="1:11" s="20" customFormat="1" ht="16.149999999999999" customHeight="1">
      <c r="B161" s="41"/>
      <c r="C161" s="41"/>
      <c r="D161" s="41"/>
      <c r="E161" s="41"/>
      <c r="F161" s="75" t="s">
        <v>80</v>
      </c>
      <c r="G161" s="59" t="s">
        <v>81</v>
      </c>
      <c r="H161" s="42">
        <f>+B122</f>
        <v>19163</v>
      </c>
      <c r="I161" s="42">
        <f>+C122</f>
        <v>3358</v>
      </c>
      <c r="J161" s="42">
        <f>+D122</f>
        <v>2925</v>
      </c>
      <c r="K161" s="42">
        <f>+E122</f>
        <v>2656</v>
      </c>
    </row>
    <row r="162" spans="1:11" s="18" customFormat="1" ht="5.0999999999999996" customHeight="1">
      <c r="B162" s="38"/>
      <c r="C162" s="38"/>
      <c r="D162" s="38"/>
      <c r="E162" s="38"/>
      <c r="F162" s="73"/>
      <c r="G162" s="58"/>
      <c r="H162" s="38"/>
      <c r="I162" s="38"/>
      <c r="J162" s="38"/>
      <c r="K162" s="38"/>
    </row>
    <row r="163" spans="1:11" s="16" customFormat="1" ht="16.149999999999999" customHeight="1">
      <c r="B163" s="37">
        <f>+H16-H17-H18+B141-H20</f>
        <v>21414</v>
      </c>
      <c r="C163" s="37">
        <f>+I16-I17-I18+C141-I20</f>
        <v>3951</v>
      </c>
      <c r="D163" s="37">
        <f>+J16-J17-J18+D141-J20</f>
        <v>3265</v>
      </c>
      <c r="E163" s="37">
        <f>+K16-K17-K18+E141-K20</f>
        <v>2733</v>
      </c>
      <c r="F163" s="76" t="s">
        <v>91</v>
      </c>
      <c r="G163" s="60" t="s">
        <v>92</v>
      </c>
      <c r="H163" s="37"/>
      <c r="I163" s="37"/>
      <c r="J163" s="37"/>
      <c r="K163" s="37"/>
    </row>
    <row r="164" spans="1:11" s="18" customFormat="1" ht="16.149999999999999" customHeight="1">
      <c r="B164" s="38">
        <f>+B139</f>
        <v>17504</v>
      </c>
      <c r="C164" s="38">
        <f t="shared" ref="C164:E164" si="9">+C139</f>
        <v>3235</v>
      </c>
      <c r="D164" s="38">
        <f t="shared" si="9"/>
        <v>2577</v>
      </c>
      <c r="E164" s="38">
        <f t="shared" si="9"/>
        <v>2299</v>
      </c>
      <c r="F164" s="68" t="s">
        <v>93</v>
      </c>
      <c r="G164" s="69" t="s">
        <v>94</v>
      </c>
      <c r="H164" s="38"/>
      <c r="I164" s="38"/>
      <c r="J164" s="38"/>
      <c r="K164" s="38"/>
    </row>
    <row r="165" spans="1:11" s="18" customFormat="1" ht="16.149999999999999" customHeight="1">
      <c r="B165" s="38">
        <f>+B163-B164</f>
        <v>3910</v>
      </c>
      <c r="C165" s="38">
        <f t="shared" ref="C165:E165" si="10">+C163-C164</f>
        <v>716</v>
      </c>
      <c r="D165" s="38">
        <f t="shared" si="10"/>
        <v>688</v>
      </c>
      <c r="E165" s="38">
        <f t="shared" si="10"/>
        <v>434</v>
      </c>
      <c r="F165" s="68" t="s">
        <v>95</v>
      </c>
      <c r="G165" s="69" t="s">
        <v>96</v>
      </c>
      <c r="H165" s="38"/>
      <c r="I165" s="38"/>
      <c r="J165" s="38"/>
      <c r="K165" s="38"/>
    </row>
    <row r="166" spans="1:11" s="18" customFormat="1" ht="16.149999999999999" customHeight="1">
      <c r="A166" s="127"/>
      <c r="B166" s="37">
        <v>0</v>
      </c>
      <c r="C166" s="37">
        <v>0</v>
      </c>
      <c r="D166" s="37">
        <v>0</v>
      </c>
      <c r="E166" s="37">
        <v>0</v>
      </c>
      <c r="F166" s="76" t="s">
        <v>122</v>
      </c>
      <c r="G166" s="60" t="s">
        <v>123</v>
      </c>
      <c r="H166" s="38"/>
      <c r="I166" s="38"/>
      <c r="J166" s="38"/>
      <c r="K166" s="38"/>
    </row>
    <row r="167" spans="1:11" s="18" customFormat="1" ht="5.0999999999999996" customHeight="1">
      <c r="B167" s="38"/>
      <c r="C167" s="38"/>
      <c r="D167" s="38"/>
      <c r="E167" s="38"/>
      <c r="F167" s="73"/>
      <c r="G167" s="58"/>
      <c r="H167" s="38"/>
      <c r="I167" s="38"/>
      <c r="J167" s="38"/>
      <c r="K167" s="38"/>
    </row>
    <row r="168" spans="1:11" s="18" customFormat="1" ht="5.0999999999999996" customHeight="1">
      <c r="B168" s="44"/>
      <c r="C168" s="44"/>
      <c r="D168" s="44"/>
      <c r="E168" s="44"/>
      <c r="F168" s="77"/>
      <c r="G168" s="61"/>
      <c r="H168" s="38"/>
      <c r="I168" s="38"/>
      <c r="J168" s="38"/>
      <c r="K168" s="38"/>
    </row>
    <row r="169" spans="1:11" s="20" customFormat="1" ht="16.149999999999999" customHeight="1">
      <c r="B169" s="40">
        <f>+H161-B163-B166</f>
        <v>-2251</v>
      </c>
      <c r="C169" s="40">
        <f>+I161-C163-C166</f>
        <v>-593</v>
      </c>
      <c r="D169" s="40">
        <f>+J161-D163-D166</f>
        <v>-340</v>
      </c>
      <c r="E169" s="40">
        <f>+K161-E163-E166</f>
        <v>-77</v>
      </c>
      <c r="F169" s="70" t="s">
        <v>97</v>
      </c>
      <c r="G169" s="54" t="s">
        <v>98</v>
      </c>
      <c r="H169" s="40"/>
      <c r="I169" s="40"/>
      <c r="J169" s="40"/>
      <c r="K169" s="40"/>
    </row>
    <row r="170" spans="1:11" s="15" customFormat="1" ht="9" customHeight="1">
      <c r="B170" s="45"/>
      <c r="C170" s="45"/>
      <c r="D170" s="45"/>
      <c r="E170" s="45"/>
      <c r="F170" s="62"/>
      <c r="G170" s="62"/>
      <c r="H170" s="45"/>
      <c r="I170" s="45"/>
      <c r="J170" s="45"/>
      <c r="K170" s="45"/>
    </row>
    <row r="171" spans="1:11" ht="15.95" customHeight="1">
      <c r="B171" s="30"/>
      <c r="C171" s="30"/>
      <c r="D171" s="30"/>
      <c r="E171" s="30"/>
      <c r="F171" s="31"/>
      <c r="G171" s="30"/>
      <c r="H171" s="32"/>
      <c r="I171" s="32"/>
      <c r="J171" s="32"/>
      <c r="K171" s="32"/>
    </row>
    <row r="172" spans="1:11" ht="15.95" customHeight="1"/>
    <row r="173" spans="1:11" s="9" customFormat="1" ht="15" customHeight="1">
      <c r="B173" s="27" t="s">
        <v>99</v>
      </c>
      <c r="C173" s="8"/>
      <c r="D173" s="8"/>
      <c r="E173" s="8"/>
      <c r="F173" s="8"/>
      <c r="G173" s="8"/>
      <c r="H173" s="8"/>
      <c r="I173" s="8"/>
      <c r="J173" s="8"/>
      <c r="K173" s="8"/>
    </row>
    <row r="174" spans="1:11" ht="5.25" customHeight="1">
      <c r="B174" s="10"/>
    </row>
    <row r="175" spans="1:11" s="9" customFormat="1" ht="12.95" customHeight="1">
      <c r="B175" s="3" t="s">
        <v>2</v>
      </c>
      <c r="C175" s="8"/>
      <c r="D175" s="8"/>
      <c r="E175" s="8"/>
      <c r="F175" s="3"/>
      <c r="G175" s="3"/>
      <c r="H175" s="3"/>
      <c r="I175" s="8"/>
      <c r="J175" s="8"/>
      <c r="K175" s="11" t="s">
        <v>3</v>
      </c>
    </row>
    <row r="176" spans="1:11" s="12" customFormat="1" ht="3" customHeight="1">
      <c r="B176" s="25"/>
      <c r="C176" s="6"/>
      <c r="D176" s="6"/>
      <c r="E176" s="6"/>
      <c r="F176" s="6"/>
      <c r="G176" s="6"/>
      <c r="H176" s="6"/>
      <c r="I176" s="6"/>
      <c r="J176" s="6"/>
      <c r="K176" s="6"/>
    </row>
    <row r="177" spans="2:11" s="9" customFormat="1" ht="3.75" customHeight="1">
      <c r="B177" s="147" t="str">
        <f>+B10</f>
        <v>Andalucía</v>
      </c>
      <c r="C177" s="147" t="str">
        <f>+C10</f>
        <v>Aragón</v>
      </c>
      <c r="D177" s="147" t="str">
        <f>+D10</f>
        <v>Asturias</v>
      </c>
      <c r="E177" s="147" t="str">
        <f>+E10</f>
        <v>Baleares</v>
      </c>
      <c r="F177" s="147" t="s">
        <v>4</v>
      </c>
      <c r="G177" s="144" t="s">
        <v>147</v>
      </c>
      <c r="H177" s="147" t="str">
        <f>+H10</f>
        <v>Andalucía</v>
      </c>
      <c r="I177" s="147" t="str">
        <f>+I10</f>
        <v>Aragón</v>
      </c>
      <c r="J177" s="147" t="str">
        <f>+J10</f>
        <v>Asturias</v>
      </c>
      <c r="K177" s="147" t="str">
        <f>+K10</f>
        <v>Baleares</v>
      </c>
    </row>
    <row r="178" spans="2:11" s="9" customFormat="1" ht="44.1" customHeight="1">
      <c r="B178" s="148"/>
      <c r="C178" s="148"/>
      <c r="D178" s="148"/>
      <c r="E178" s="148"/>
      <c r="F178" s="148"/>
      <c r="G178" s="145"/>
      <c r="H178" s="148"/>
      <c r="I178" s="148"/>
      <c r="J178" s="148"/>
      <c r="K178" s="148"/>
    </row>
    <row r="179" spans="2:11" s="13" customFormat="1" ht="3" customHeight="1">
      <c r="B179" s="148"/>
      <c r="C179" s="148"/>
      <c r="D179" s="148"/>
      <c r="E179" s="148"/>
      <c r="F179" s="148"/>
      <c r="G179" s="145"/>
      <c r="H179" s="148"/>
      <c r="I179" s="148"/>
      <c r="J179" s="148"/>
      <c r="K179" s="148"/>
    </row>
    <row r="180" spans="2:11" s="9" customFormat="1" ht="13.15" customHeight="1">
      <c r="B180" s="148"/>
      <c r="C180" s="148"/>
      <c r="D180" s="148"/>
      <c r="E180" s="148"/>
      <c r="F180" s="148"/>
      <c r="G180" s="145"/>
      <c r="H180" s="148"/>
      <c r="I180" s="148"/>
      <c r="J180" s="148"/>
      <c r="K180" s="148"/>
    </row>
    <row r="181" spans="2:11" s="9" customFormat="1" ht="3" customHeight="1">
      <c r="B181" s="149"/>
      <c r="C181" s="149"/>
      <c r="D181" s="149"/>
      <c r="E181" s="149"/>
      <c r="F181" s="149"/>
      <c r="G181" s="146"/>
      <c r="H181" s="149"/>
      <c r="I181" s="149"/>
      <c r="J181" s="149"/>
      <c r="K181" s="149"/>
    </row>
    <row r="182" spans="2:11" s="15" customFormat="1" ht="9" customHeight="1">
      <c r="B182" s="36"/>
      <c r="C182" s="36"/>
      <c r="D182" s="36"/>
      <c r="E182" s="36"/>
      <c r="F182" s="78"/>
      <c r="G182" s="63"/>
      <c r="H182" s="36"/>
      <c r="I182" s="36"/>
      <c r="J182" s="36"/>
      <c r="K182" s="36"/>
    </row>
    <row r="183" spans="2:11" s="15" customFormat="1" ht="5.0999999999999996" customHeight="1">
      <c r="B183" s="38"/>
      <c r="C183" s="38"/>
      <c r="D183" s="38"/>
      <c r="E183" s="38"/>
      <c r="F183" s="79"/>
      <c r="G183" s="64"/>
      <c r="H183" s="39"/>
      <c r="I183" s="39"/>
      <c r="J183" s="39"/>
      <c r="K183" s="39"/>
    </row>
    <row r="184" spans="2:11" s="20" customFormat="1" ht="16.149999999999999" customHeight="1">
      <c r="B184" s="41"/>
      <c r="C184" s="41"/>
      <c r="D184" s="41"/>
      <c r="E184" s="41"/>
      <c r="F184" s="75" t="s">
        <v>87</v>
      </c>
      <c r="G184" s="59" t="s">
        <v>88</v>
      </c>
      <c r="H184" s="42">
        <f>+B144</f>
        <v>1659</v>
      </c>
      <c r="I184" s="42">
        <f>+C144</f>
        <v>123</v>
      </c>
      <c r="J184" s="42">
        <f>+D144</f>
        <v>348</v>
      </c>
      <c r="K184" s="42">
        <f>+E144</f>
        <v>357</v>
      </c>
    </row>
    <row r="185" spans="2:11" s="18" customFormat="1" ht="5.0999999999999996" customHeight="1">
      <c r="B185" s="38"/>
      <c r="C185" s="38"/>
      <c r="D185" s="38"/>
      <c r="E185" s="38"/>
      <c r="F185" s="73"/>
      <c r="G185" s="28"/>
      <c r="H185" s="38"/>
      <c r="I185" s="38"/>
      <c r="J185" s="38"/>
      <c r="K185" s="38"/>
    </row>
    <row r="186" spans="2:11" s="16" customFormat="1" ht="16.149999999999999" customHeight="1">
      <c r="B186" s="37">
        <f>+B187</f>
        <v>3910</v>
      </c>
      <c r="C186" s="37">
        <f>+C187</f>
        <v>716</v>
      </c>
      <c r="D186" s="37">
        <f>+D187</f>
        <v>688</v>
      </c>
      <c r="E186" s="37">
        <f>+E187</f>
        <v>434</v>
      </c>
      <c r="F186" s="76" t="s">
        <v>100</v>
      </c>
      <c r="G186" s="60" t="s">
        <v>101</v>
      </c>
      <c r="H186" s="37"/>
      <c r="I186" s="37"/>
      <c r="J186" s="37"/>
      <c r="K186" s="37"/>
    </row>
    <row r="187" spans="2:11" s="18" customFormat="1" ht="16.149999999999999" customHeight="1">
      <c r="B187" s="38">
        <f>+B165</f>
        <v>3910</v>
      </c>
      <c r="C187" s="38">
        <f t="shared" ref="B187:C188" si="11">+C165</f>
        <v>716</v>
      </c>
      <c r="D187" s="38">
        <f>+D165</f>
        <v>688</v>
      </c>
      <c r="E187" s="38">
        <f>+E165</f>
        <v>434</v>
      </c>
      <c r="F187" s="68" t="s">
        <v>102</v>
      </c>
      <c r="G187" s="69" t="s">
        <v>103</v>
      </c>
      <c r="H187" s="38"/>
      <c r="I187" s="38"/>
      <c r="J187" s="38"/>
      <c r="K187" s="38"/>
    </row>
    <row r="188" spans="2:11" s="18" customFormat="1" ht="16.149999999999999" customHeight="1">
      <c r="B188" s="37">
        <f t="shared" si="11"/>
        <v>0</v>
      </c>
      <c r="C188" s="37">
        <f t="shared" si="11"/>
        <v>0</v>
      </c>
      <c r="D188" s="37">
        <f t="shared" ref="D188:E188" si="12">+D166</f>
        <v>0</v>
      </c>
      <c r="E188" s="37">
        <f t="shared" si="12"/>
        <v>0</v>
      </c>
      <c r="F188" s="76" t="s">
        <v>122</v>
      </c>
      <c r="G188" s="60" t="s">
        <v>123</v>
      </c>
      <c r="H188" s="38"/>
      <c r="I188" s="38"/>
      <c r="J188" s="38"/>
      <c r="K188" s="38"/>
    </row>
    <row r="189" spans="2:11" s="18" customFormat="1" ht="5.0999999999999996" customHeight="1">
      <c r="B189" s="38"/>
      <c r="C189" s="38"/>
      <c r="D189" s="38"/>
      <c r="E189" s="38"/>
      <c r="F189" s="73"/>
      <c r="G189" s="58"/>
      <c r="H189" s="38"/>
      <c r="I189" s="38"/>
      <c r="J189" s="38"/>
      <c r="K189" s="38"/>
    </row>
    <row r="190" spans="2:11" s="18" customFormat="1" ht="5.0999999999999996" customHeight="1">
      <c r="B190" s="44"/>
      <c r="C190" s="44"/>
      <c r="D190" s="44"/>
      <c r="E190" s="44"/>
      <c r="F190" s="77"/>
      <c r="G190" s="61"/>
      <c r="H190" s="38"/>
      <c r="I190" s="38"/>
      <c r="J190" s="38"/>
      <c r="K190" s="38"/>
    </row>
    <row r="191" spans="2:11" s="20" customFormat="1" ht="16.149999999999999" customHeight="1">
      <c r="B191" s="40">
        <f>+H184-B186</f>
        <v>-2251</v>
      </c>
      <c r="C191" s="40">
        <f>+I184-C186</f>
        <v>-593</v>
      </c>
      <c r="D191" s="40">
        <f>+J184-D186</f>
        <v>-340</v>
      </c>
      <c r="E191" s="40">
        <f>+K184-E186</f>
        <v>-77</v>
      </c>
      <c r="F191" s="70" t="s">
        <v>97</v>
      </c>
      <c r="G191" s="54" t="s">
        <v>98</v>
      </c>
      <c r="H191" s="40"/>
      <c r="I191" s="40"/>
      <c r="J191" s="40"/>
      <c r="K191" s="40"/>
    </row>
    <row r="192" spans="2:11" s="15" customFormat="1" ht="9" customHeight="1">
      <c r="B192" s="45"/>
      <c r="C192" s="45"/>
      <c r="D192" s="45"/>
      <c r="E192" s="45"/>
      <c r="F192" s="62"/>
      <c r="G192" s="62"/>
      <c r="H192" s="45"/>
      <c r="I192" s="45"/>
      <c r="J192" s="45"/>
      <c r="K192" s="45"/>
    </row>
    <row r="193" spans="2:11" ht="15.95" customHeight="1">
      <c r="B193" s="30"/>
      <c r="C193" s="30"/>
      <c r="D193" s="30"/>
      <c r="E193" s="30"/>
      <c r="F193" s="31"/>
      <c r="G193" s="30"/>
      <c r="H193" s="32"/>
      <c r="I193" s="32"/>
      <c r="J193" s="32"/>
      <c r="K193" s="32"/>
    </row>
    <row r="194" spans="2:11" ht="15.95" customHeight="1"/>
    <row r="195" spans="2:11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</row>
    <row r="196" spans="2:11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</row>
    <row r="197" spans="2:11" ht="12.95" customHeight="1"/>
    <row r="198" spans="2:11" s="9" customFormat="1" ht="15.95" customHeight="1">
      <c r="B198" s="27" t="s">
        <v>106</v>
      </c>
      <c r="C198" s="8"/>
      <c r="D198" s="8"/>
      <c r="E198" s="8"/>
      <c r="F198" s="8"/>
      <c r="G198" s="8"/>
      <c r="H198" s="8"/>
      <c r="I198" s="8"/>
      <c r="J198" s="8"/>
      <c r="K198" s="8"/>
    </row>
    <row r="199" spans="2:11" ht="5.25" customHeight="1">
      <c r="B199" s="10"/>
    </row>
    <row r="200" spans="2:11" s="9" customFormat="1" ht="15.95" customHeight="1">
      <c r="B200" s="3" t="s">
        <v>107</v>
      </c>
      <c r="C200" s="8"/>
      <c r="D200" s="8"/>
      <c r="E200" s="8"/>
      <c r="F200" s="3"/>
      <c r="G200" s="3"/>
      <c r="H200" s="3"/>
      <c r="I200" s="8"/>
      <c r="J200" s="8"/>
      <c r="K200" s="11" t="s">
        <v>108</v>
      </c>
    </row>
    <row r="201" spans="2:11" s="12" customFormat="1" ht="3" customHeight="1">
      <c r="B201" s="25"/>
      <c r="C201" s="6"/>
      <c r="D201" s="6"/>
      <c r="E201" s="6"/>
      <c r="F201" s="6"/>
      <c r="G201" s="6"/>
      <c r="H201" s="4"/>
      <c r="I201" s="6"/>
      <c r="J201" s="6"/>
      <c r="K201" s="6"/>
    </row>
    <row r="202" spans="2:11" s="9" customFormat="1" ht="3.75" customHeight="1">
      <c r="B202" s="147" t="str">
        <f>+B10</f>
        <v>Andalucía</v>
      </c>
      <c r="C202" s="147" t="str">
        <f>+C10</f>
        <v>Aragón</v>
      </c>
      <c r="D202" s="147" t="str">
        <f>+D10</f>
        <v>Asturias</v>
      </c>
      <c r="E202" s="147" t="str">
        <f>+E10</f>
        <v>Baleares</v>
      </c>
      <c r="F202" s="147" t="s">
        <v>4</v>
      </c>
      <c r="G202" s="144" t="s">
        <v>147</v>
      </c>
      <c r="H202" s="147" t="str">
        <f>+H10</f>
        <v>Andalucía</v>
      </c>
      <c r="I202" s="147" t="str">
        <f>+I10</f>
        <v>Aragón</v>
      </c>
      <c r="J202" s="147" t="str">
        <f>+J10</f>
        <v>Asturias</v>
      </c>
      <c r="K202" s="147" t="str">
        <f>+K10</f>
        <v>Baleares</v>
      </c>
    </row>
    <row r="203" spans="2:11" s="9" customFormat="1" ht="44.1" customHeight="1">
      <c r="B203" s="148"/>
      <c r="C203" s="148"/>
      <c r="D203" s="148"/>
      <c r="E203" s="148"/>
      <c r="F203" s="148"/>
      <c r="G203" s="145"/>
      <c r="H203" s="148"/>
      <c r="I203" s="148"/>
      <c r="J203" s="148"/>
      <c r="K203" s="148"/>
    </row>
    <row r="204" spans="2:11" s="13" customFormat="1" ht="3" customHeight="1">
      <c r="B204" s="148"/>
      <c r="C204" s="148"/>
      <c r="D204" s="148"/>
      <c r="E204" s="148"/>
      <c r="F204" s="148"/>
      <c r="G204" s="145"/>
      <c r="H204" s="148"/>
      <c r="I204" s="148"/>
      <c r="J204" s="148"/>
      <c r="K204" s="148"/>
    </row>
    <row r="205" spans="2:11" s="9" customFormat="1" ht="13.15" customHeight="1">
      <c r="B205" s="148"/>
      <c r="C205" s="148"/>
      <c r="D205" s="148"/>
      <c r="E205" s="148"/>
      <c r="F205" s="148"/>
      <c r="G205" s="145"/>
      <c r="H205" s="148"/>
      <c r="I205" s="148"/>
      <c r="J205" s="148"/>
      <c r="K205" s="148"/>
    </row>
    <row r="206" spans="2:11" s="9" customFormat="1" ht="3" customHeight="1">
      <c r="B206" s="149"/>
      <c r="C206" s="149"/>
      <c r="D206" s="149"/>
      <c r="E206" s="149"/>
      <c r="F206" s="149"/>
      <c r="G206" s="146"/>
      <c r="H206" s="149"/>
      <c r="I206" s="149"/>
      <c r="J206" s="149"/>
      <c r="K206" s="149"/>
    </row>
    <row r="207" spans="2:11" s="15" customFormat="1" ht="9" customHeight="1">
      <c r="B207" s="36"/>
      <c r="C207" s="36"/>
      <c r="D207" s="36"/>
      <c r="E207" s="36"/>
      <c r="F207" s="63"/>
      <c r="G207" s="63"/>
      <c r="H207" s="36"/>
      <c r="I207" s="36"/>
      <c r="J207" s="36"/>
      <c r="K207" s="36"/>
    </row>
    <row r="208" spans="2:11" s="15" customFormat="1" ht="5.0999999999999996" customHeight="1">
      <c r="B208" s="38"/>
      <c r="C208" s="38"/>
      <c r="D208" s="38"/>
      <c r="E208" s="38"/>
      <c r="F208" s="64"/>
      <c r="G208" s="64"/>
      <c r="H208" s="39"/>
      <c r="I208" s="39"/>
      <c r="J208" s="39"/>
      <c r="K208" s="39"/>
    </row>
    <row r="209" spans="2:11" s="20" customFormat="1" ht="16.149999999999999" customHeight="1">
      <c r="B209" s="41"/>
      <c r="C209" s="41"/>
      <c r="D209" s="41"/>
      <c r="E209" s="41"/>
      <c r="F209" s="59" t="s">
        <v>97</v>
      </c>
      <c r="G209" s="59" t="s">
        <v>98</v>
      </c>
      <c r="H209" s="42">
        <f>+B191</f>
        <v>-2251</v>
      </c>
      <c r="I209" s="42">
        <f t="shared" ref="I209:K209" si="13">+C191</f>
        <v>-593</v>
      </c>
      <c r="J209" s="42">
        <f t="shared" si="13"/>
        <v>-340</v>
      </c>
      <c r="K209" s="42">
        <f t="shared" si="13"/>
        <v>-77</v>
      </c>
    </row>
    <row r="210" spans="2:11" s="18" customFormat="1" ht="5.0999999999999996" customHeight="1">
      <c r="B210" s="38"/>
      <c r="C210" s="38"/>
      <c r="D210" s="38"/>
      <c r="E210" s="38"/>
      <c r="F210" s="58"/>
      <c r="G210" s="58"/>
      <c r="H210" s="38"/>
      <c r="I210" s="38"/>
      <c r="J210" s="38"/>
      <c r="K210" s="38"/>
    </row>
    <row r="211" spans="2:11" s="16" customFormat="1" ht="16.149999999999999" customHeight="1">
      <c r="B211" s="37"/>
      <c r="C211" s="37"/>
      <c r="D211" s="37"/>
      <c r="E211" s="37"/>
      <c r="F211" s="60" t="s">
        <v>159</v>
      </c>
      <c r="G211" s="60" t="s">
        <v>109</v>
      </c>
      <c r="H211" s="37">
        <f>+H212+H213+H214</f>
        <v>986</v>
      </c>
      <c r="I211" s="37">
        <f t="shared" ref="I211:K211" si="14">+I212+I213+I214</f>
        <v>282</v>
      </c>
      <c r="J211" s="37">
        <f t="shared" si="14"/>
        <v>211</v>
      </c>
      <c r="K211" s="37">
        <f t="shared" si="14"/>
        <v>82</v>
      </c>
    </row>
    <row r="212" spans="2:11" s="18" customFormat="1" ht="16.149999999999999" customHeight="1">
      <c r="B212" s="38"/>
      <c r="C212" s="38"/>
      <c r="D212" s="38"/>
      <c r="E212" s="38"/>
      <c r="F212" s="52" t="s">
        <v>160</v>
      </c>
      <c r="G212" s="69" t="s">
        <v>110</v>
      </c>
      <c r="H212" s="38">
        <v>379</v>
      </c>
      <c r="I212" s="38">
        <v>159</v>
      </c>
      <c r="J212" s="38">
        <v>113</v>
      </c>
      <c r="K212" s="38">
        <v>77</v>
      </c>
    </row>
    <row r="213" spans="2:11" s="18" customFormat="1" ht="16.149999999999999" customHeight="1">
      <c r="B213" s="38"/>
      <c r="C213" s="38"/>
      <c r="D213" s="38"/>
      <c r="E213" s="38"/>
      <c r="F213" s="52" t="s">
        <v>161</v>
      </c>
      <c r="G213" s="69" t="s">
        <v>111</v>
      </c>
      <c r="H213" s="38">
        <v>237</v>
      </c>
      <c r="I213" s="38">
        <v>41</v>
      </c>
      <c r="J213" s="38">
        <v>34</v>
      </c>
      <c r="K213" s="38">
        <v>3</v>
      </c>
    </row>
    <row r="214" spans="2:11" s="18" customFormat="1" ht="16.149999999999999" customHeight="1">
      <c r="B214" s="38"/>
      <c r="C214" s="38"/>
      <c r="D214" s="38"/>
      <c r="E214" s="38"/>
      <c r="F214" s="52" t="s">
        <v>162</v>
      </c>
      <c r="G214" s="69" t="s">
        <v>112</v>
      </c>
      <c r="H214" s="38">
        <v>370</v>
      </c>
      <c r="I214" s="38">
        <v>82</v>
      </c>
      <c r="J214" s="38">
        <v>64</v>
      </c>
      <c r="K214" s="38">
        <v>2</v>
      </c>
    </row>
    <row r="215" spans="2:11" s="19" customFormat="1" ht="16.149999999999999" customHeight="1">
      <c r="B215" s="39"/>
      <c r="C215" s="39"/>
      <c r="D215" s="39"/>
      <c r="E215" s="39"/>
      <c r="F215" s="53"/>
      <c r="G215" s="34" t="s">
        <v>113</v>
      </c>
      <c r="H215" s="38"/>
      <c r="I215" s="38"/>
      <c r="J215" s="38"/>
      <c r="K215" s="38"/>
    </row>
    <row r="216" spans="2:11" s="19" customFormat="1" ht="16.149999999999999" customHeight="1">
      <c r="B216" s="39"/>
      <c r="C216" s="39"/>
      <c r="D216" s="39"/>
      <c r="E216" s="39"/>
      <c r="F216" s="53"/>
      <c r="G216" s="89" t="s">
        <v>128</v>
      </c>
      <c r="H216" s="39">
        <v>360</v>
      </c>
      <c r="I216" s="39">
        <v>72</v>
      </c>
      <c r="J216" s="39">
        <v>72</v>
      </c>
      <c r="K216" s="39">
        <v>18</v>
      </c>
    </row>
    <row r="217" spans="2:11" s="19" customFormat="1" ht="14.25">
      <c r="B217" s="39"/>
      <c r="C217" s="39"/>
      <c r="D217" s="39"/>
      <c r="E217" s="39"/>
      <c r="F217" s="64"/>
      <c r="G217" s="90" t="s">
        <v>129</v>
      </c>
      <c r="H217" s="39">
        <v>-72</v>
      </c>
      <c r="I217" s="39">
        <v>-3</v>
      </c>
      <c r="J217" s="39">
        <v>-11</v>
      </c>
      <c r="K217" s="39">
        <v>-16</v>
      </c>
    </row>
    <row r="218" spans="2:11" s="16" customFormat="1" ht="16.149999999999999" customHeight="1">
      <c r="B218" s="37"/>
      <c r="C218" s="37"/>
      <c r="D218" s="37"/>
      <c r="E218" s="37"/>
      <c r="F218" s="60" t="s">
        <v>163</v>
      </c>
      <c r="G218" s="60" t="s">
        <v>114</v>
      </c>
      <c r="H218" s="37">
        <f>+H219+H220+H221</f>
        <v>-397</v>
      </c>
      <c r="I218" s="37">
        <f t="shared" ref="I218:K218" si="15">+I219+I220+I221</f>
        <v>-137</v>
      </c>
      <c r="J218" s="37">
        <f t="shared" si="15"/>
        <v>-133</v>
      </c>
      <c r="K218" s="37">
        <f t="shared" si="15"/>
        <v>-168</v>
      </c>
    </row>
    <row r="219" spans="2:11" s="16" customFormat="1" ht="16.149999999999999" customHeight="1">
      <c r="B219" s="37"/>
      <c r="C219" s="37"/>
      <c r="D219" s="37"/>
      <c r="E219" s="37"/>
      <c r="F219" s="52" t="s">
        <v>164</v>
      </c>
      <c r="G219" s="69" t="s">
        <v>110</v>
      </c>
      <c r="H219" s="38">
        <v>0</v>
      </c>
      <c r="I219" s="38">
        <v>0</v>
      </c>
      <c r="J219" s="38">
        <v>0</v>
      </c>
      <c r="K219" s="38">
        <v>0</v>
      </c>
    </row>
    <row r="220" spans="2:11" s="18" customFormat="1" ht="16.149999999999999" customHeight="1">
      <c r="B220" s="38"/>
      <c r="C220" s="38"/>
      <c r="D220" s="38"/>
      <c r="E220" s="38"/>
      <c r="F220" s="52" t="s">
        <v>165</v>
      </c>
      <c r="G220" s="69" t="s">
        <v>111</v>
      </c>
      <c r="H220" s="38">
        <v>-225</v>
      </c>
      <c r="I220" s="38">
        <v>-73</v>
      </c>
      <c r="J220" s="38">
        <v>-57</v>
      </c>
      <c r="K220" s="38">
        <v>-19</v>
      </c>
    </row>
    <row r="221" spans="2:11" s="18" customFormat="1" ht="16.149999999999999" customHeight="1">
      <c r="B221" s="38"/>
      <c r="C221" s="38"/>
      <c r="D221" s="38"/>
      <c r="E221" s="38"/>
      <c r="F221" s="52" t="s">
        <v>166</v>
      </c>
      <c r="G221" s="69" t="s">
        <v>112</v>
      </c>
      <c r="H221" s="38">
        <v>-172</v>
      </c>
      <c r="I221" s="38">
        <v>-64</v>
      </c>
      <c r="J221" s="38">
        <v>-76</v>
      </c>
      <c r="K221" s="38">
        <v>-149</v>
      </c>
    </row>
    <row r="222" spans="2:11" s="19" customFormat="1" ht="16.149999999999999" customHeight="1">
      <c r="B222" s="39"/>
      <c r="C222" s="39"/>
      <c r="D222" s="39"/>
      <c r="E222" s="39"/>
      <c r="F222" s="53"/>
      <c r="G222" s="34" t="s">
        <v>113</v>
      </c>
      <c r="H222" s="39"/>
      <c r="I222" s="39"/>
      <c r="J222" s="39"/>
      <c r="K222" s="39"/>
    </row>
    <row r="223" spans="2:11" s="19" customFormat="1" ht="16.149999999999999" customHeight="1">
      <c r="B223" s="39"/>
      <c r="C223" s="39"/>
      <c r="D223" s="39"/>
      <c r="E223" s="39"/>
      <c r="F223" s="53"/>
      <c r="G223" s="89" t="s">
        <v>128</v>
      </c>
      <c r="H223" s="39">
        <v>-138</v>
      </c>
      <c r="I223" s="39">
        <v>-43</v>
      </c>
      <c r="J223" s="39">
        <v>-66</v>
      </c>
      <c r="K223" s="39">
        <v>-117</v>
      </c>
    </row>
    <row r="224" spans="2:11" s="18" customFormat="1" ht="5.0999999999999996" customHeight="1">
      <c r="B224" s="38"/>
      <c r="C224" s="38"/>
      <c r="D224" s="38"/>
      <c r="E224" s="38"/>
      <c r="F224" s="58"/>
      <c r="G224" s="65"/>
      <c r="H224" s="38"/>
      <c r="I224" s="38"/>
      <c r="J224" s="38"/>
      <c r="K224" s="38"/>
    </row>
    <row r="225" spans="2:11" s="18" customFormat="1" ht="5.0999999999999996" customHeight="1">
      <c r="B225" s="44"/>
      <c r="C225" s="44"/>
      <c r="D225" s="44"/>
      <c r="E225" s="44"/>
      <c r="F225" s="81"/>
      <c r="G225" s="91"/>
      <c r="H225" s="38"/>
      <c r="I225" s="38"/>
      <c r="J225" s="38"/>
      <c r="K225" s="38"/>
    </row>
    <row r="226" spans="2:11" s="20" customFormat="1" ht="30.6" customHeight="1">
      <c r="B226" s="40">
        <f>+H209+H211+H218</f>
        <v>-1662</v>
      </c>
      <c r="C226" s="40">
        <f>+I209+I211+I218</f>
        <v>-448</v>
      </c>
      <c r="D226" s="40">
        <f>+J209+J211+J218</f>
        <v>-262</v>
      </c>
      <c r="E226" s="40">
        <f>+K209+K211+K218</f>
        <v>-163</v>
      </c>
      <c r="F226" s="82" t="s">
        <v>145</v>
      </c>
      <c r="G226" s="92" t="s">
        <v>115</v>
      </c>
      <c r="H226" s="48"/>
      <c r="I226" s="48"/>
      <c r="J226" s="48"/>
      <c r="K226" s="48"/>
    </row>
    <row r="227" spans="2:11" s="15" customFormat="1" ht="9" customHeight="1">
      <c r="B227" s="45"/>
      <c r="C227" s="45"/>
      <c r="D227" s="45"/>
      <c r="E227" s="45"/>
      <c r="F227" s="62"/>
      <c r="G227" s="62"/>
      <c r="H227" s="45"/>
      <c r="I227" s="45"/>
      <c r="J227" s="45"/>
      <c r="K227" s="45"/>
    </row>
    <row r="228" spans="2:11" ht="15.95" customHeight="1">
      <c r="B228" s="30"/>
      <c r="C228" s="30"/>
      <c r="D228" s="30"/>
      <c r="E228" s="30"/>
      <c r="F228" s="31"/>
      <c r="G228" s="30"/>
      <c r="H228" s="32"/>
      <c r="I228" s="32"/>
      <c r="J228" s="32"/>
      <c r="K228" s="32"/>
    </row>
    <row r="229" spans="2:11" ht="15.95" customHeight="1"/>
    <row r="230" spans="2:11" s="9" customFormat="1" ht="15.95" customHeight="1">
      <c r="B230" s="27" t="s">
        <v>116</v>
      </c>
      <c r="C230" s="8"/>
      <c r="D230" s="8"/>
      <c r="E230" s="8"/>
      <c r="F230" s="8"/>
      <c r="G230" s="8"/>
      <c r="H230" s="8"/>
      <c r="I230" s="8"/>
      <c r="J230" s="8"/>
      <c r="K230" s="8"/>
    </row>
    <row r="231" spans="2:11" ht="5.25" customHeight="1">
      <c r="B231" s="10"/>
    </row>
    <row r="232" spans="2:11" s="9" customFormat="1" ht="15.95" customHeight="1">
      <c r="B232" s="3" t="s">
        <v>107</v>
      </c>
      <c r="C232" s="8"/>
      <c r="D232" s="8"/>
      <c r="E232" s="8"/>
      <c r="F232" s="3"/>
      <c r="G232" s="3"/>
      <c r="H232" s="3"/>
      <c r="I232" s="8"/>
      <c r="J232" s="8"/>
      <c r="K232" s="11" t="s">
        <v>108</v>
      </c>
    </row>
    <row r="233" spans="2:11" s="12" customFormat="1" ht="3" customHeight="1">
      <c r="B233" s="25"/>
      <c r="C233" s="6"/>
      <c r="D233" s="6"/>
      <c r="E233" s="6"/>
      <c r="F233" s="6"/>
      <c r="G233" s="6"/>
      <c r="H233" s="6"/>
      <c r="I233" s="6"/>
      <c r="J233" s="6"/>
      <c r="K233" s="6"/>
    </row>
    <row r="234" spans="2:11" s="9" customFormat="1" ht="3.75" customHeight="1">
      <c r="B234" s="147" t="str">
        <f>+B10</f>
        <v>Andalucía</v>
      </c>
      <c r="C234" s="147" t="str">
        <f>+C10</f>
        <v>Aragón</v>
      </c>
      <c r="D234" s="147" t="str">
        <f>+D10</f>
        <v>Asturias</v>
      </c>
      <c r="E234" s="147" t="str">
        <f>+E10</f>
        <v>Baleares</v>
      </c>
      <c r="F234" s="147" t="s">
        <v>4</v>
      </c>
      <c r="G234" s="144" t="s">
        <v>147</v>
      </c>
      <c r="H234" s="147" t="str">
        <f>+H10</f>
        <v>Andalucía</v>
      </c>
      <c r="I234" s="147" t="str">
        <f>+I10</f>
        <v>Aragón</v>
      </c>
      <c r="J234" s="147" t="str">
        <f>+J10</f>
        <v>Asturias</v>
      </c>
      <c r="K234" s="147" t="str">
        <f>+K10</f>
        <v>Baleares</v>
      </c>
    </row>
    <row r="235" spans="2:11" s="9" customFormat="1" ht="44.1" customHeight="1">
      <c r="B235" s="148"/>
      <c r="C235" s="148"/>
      <c r="D235" s="148"/>
      <c r="E235" s="148"/>
      <c r="F235" s="148"/>
      <c r="G235" s="145"/>
      <c r="H235" s="148"/>
      <c r="I235" s="148"/>
      <c r="J235" s="148"/>
      <c r="K235" s="148"/>
    </row>
    <row r="236" spans="2:11" s="13" customFormat="1" ht="3" customHeight="1">
      <c r="B236" s="148"/>
      <c r="C236" s="148"/>
      <c r="D236" s="148"/>
      <c r="E236" s="148"/>
      <c r="F236" s="148"/>
      <c r="G236" s="145"/>
      <c r="H236" s="148"/>
      <c r="I236" s="148"/>
      <c r="J236" s="148"/>
      <c r="K236" s="148"/>
    </row>
    <row r="237" spans="2:11" s="9" customFormat="1" ht="13.15" customHeight="1">
      <c r="B237" s="148"/>
      <c r="C237" s="148"/>
      <c r="D237" s="148"/>
      <c r="E237" s="148"/>
      <c r="F237" s="148"/>
      <c r="G237" s="145"/>
      <c r="H237" s="148"/>
      <c r="I237" s="148"/>
      <c r="J237" s="148"/>
      <c r="K237" s="148"/>
    </row>
    <row r="238" spans="2:11" s="9" customFormat="1" ht="3" customHeight="1">
      <c r="B238" s="149"/>
      <c r="C238" s="149"/>
      <c r="D238" s="149"/>
      <c r="E238" s="149"/>
      <c r="F238" s="149"/>
      <c r="G238" s="146"/>
      <c r="H238" s="149"/>
      <c r="I238" s="149"/>
      <c r="J238" s="149"/>
      <c r="K238" s="149"/>
    </row>
    <row r="239" spans="2:11" s="15" customFormat="1" ht="9" customHeight="1">
      <c r="B239" s="36"/>
      <c r="C239" s="36"/>
      <c r="D239" s="36"/>
      <c r="E239" s="36"/>
      <c r="F239" s="14"/>
      <c r="G239" s="63"/>
      <c r="H239" s="36"/>
      <c r="I239" s="36"/>
      <c r="J239" s="36"/>
      <c r="K239" s="36"/>
    </row>
    <row r="240" spans="2:11" s="15" customFormat="1" ht="5.0999999999999996" customHeight="1">
      <c r="B240" s="38"/>
      <c r="C240" s="38"/>
      <c r="D240" s="38"/>
      <c r="E240" s="38"/>
      <c r="F240" s="83"/>
      <c r="G240" s="93"/>
      <c r="H240" s="39"/>
      <c r="I240" s="39"/>
      <c r="J240" s="39"/>
      <c r="K240" s="39"/>
    </row>
    <row r="241" spans="2:11" s="20" customFormat="1" ht="28.5">
      <c r="B241" s="41"/>
      <c r="C241" s="41"/>
      <c r="D241" s="41"/>
      <c r="E241" s="41"/>
      <c r="F241" s="84" t="s">
        <v>145</v>
      </c>
      <c r="G241" s="94" t="s">
        <v>115</v>
      </c>
      <c r="H241" s="42">
        <f>+B226</f>
        <v>-1662</v>
      </c>
      <c r="I241" s="42">
        <f>+C226</f>
        <v>-448</v>
      </c>
      <c r="J241" s="42">
        <f>+D226</f>
        <v>-262</v>
      </c>
      <c r="K241" s="42">
        <f>+E226</f>
        <v>-163</v>
      </c>
    </row>
    <row r="242" spans="2:11" s="18" customFormat="1" ht="5.0999999999999996" customHeight="1">
      <c r="B242" s="38"/>
      <c r="C242" s="38"/>
      <c r="D242" s="38"/>
      <c r="E242" s="38"/>
      <c r="F242" s="81"/>
      <c r="G242" s="91"/>
      <c r="H242" s="38"/>
      <c r="I242" s="38"/>
      <c r="J242" s="38"/>
      <c r="K242" s="38"/>
    </row>
    <row r="243" spans="2:11" s="16" customFormat="1" ht="15">
      <c r="B243" s="37">
        <f>B244+B246</f>
        <v>1291</v>
      </c>
      <c r="C243" s="37">
        <f t="shared" ref="C243:E243" si="16">C244+C246</f>
        <v>281</v>
      </c>
      <c r="D243" s="37">
        <f t="shared" si="16"/>
        <v>183</v>
      </c>
      <c r="E243" s="37">
        <f t="shared" si="16"/>
        <v>235</v>
      </c>
      <c r="F243" s="60" t="s">
        <v>167</v>
      </c>
      <c r="G243" s="60" t="s">
        <v>168</v>
      </c>
      <c r="H243" s="38"/>
      <c r="I243" s="38"/>
      <c r="J243" s="38"/>
      <c r="K243" s="38"/>
    </row>
    <row r="244" spans="2:11" s="16" customFormat="1" ht="15">
      <c r="B244" s="41">
        <v>1292</v>
      </c>
      <c r="C244" s="41">
        <v>279</v>
      </c>
      <c r="D244" s="41">
        <v>187</v>
      </c>
      <c r="E244" s="41">
        <v>235</v>
      </c>
      <c r="F244" s="121" t="s">
        <v>140</v>
      </c>
      <c r="G244" s="121" t="s">
        <v>141</v>
      </c>
      <c r="H244" s="37"/>
      <c r="I244" s="37"/>
      <c r="J244" s="37"/>
      <c r="K244" s="37"/>
    </row>
    <row r="245" spans="2:11" s="16" customFormat="1" ht="15">
      <c r="B245" s="37">
        <v>-1909</v>
      </c>
      <c r="C245" s="37">
        <v>-306</v>
      </c>
      <c r="D245" s="37">
        <v>-352</v>
      </c>
      <c r="E245" s="37">
        <v>-220</v>
      </c>
      <c r="F245" s="60" t="s">
        <v>118</v>
      </c>
      <c r="G245" s="60" t="s">
        <v>15</v>
      </c>
      <c r="H245" s="37"/>
      <c r="I245" s="37"/>
      <c r="J245" s="37"/>
      <c r="K245" s="37"/>
    </row>
    <row r="246" spans="2:11" s="16" customFormat="1" ht="15">
      <c r="B246" s="41">
        <v>-1</v>
      </c>
      <c r="C246" s="41">
        <v>2</v>
      </c>
      <c r="D246" s="41">
        <v>-4</v>
      </c>
      <c r="E246" s="41">
        <v>0</v>
      </c>
      <c r="F246" s="121" t="s">
        <v>144</v>
      </c>
      <c r="G246" s="122" t="s">
        <v>124</v>
      </c>
      <c r="H246" s="37"/>
      <c r="I246" s="37"/>
      <c r="J246" s="37"/>
      <c r="K246" s="37"/>
    </row>
    <row r="247" spans="2:11" s="18" customFormat="1" ht="15">
      <c r="B247" s="37">
        <v>4</v>
      </c>
      <c r="C247" s="37">
        <v>-17</v>
      </c>
      <c r="D247" s="37">
        <v>9</v>
      </c>
      <c r="E247" s="37">
        <v>6</v>
      </c>
      <c r="F247" s="60" t="s">
        <v>142</v>
      </c>
      <c r="G247" s="95" t="s">
        <v>143</v>
      </c>
      <c r="H247" s="37"/>
      <c r="I247" s="37"/>
      <c r="J247" s="37"/>
      <c r="K247" s="37"/>
    </row>
    <row r="248" spans="2:11" s="20" customFormat="1" ht="14.25">
      <c r="B248" s="38"/>
      <c r="C248" s="38"/>
      <c r="D248" s="38"/>
      <c r="E248" s="38"/>
      <c r="F248" s="28"/>
      <c r="G248" s="65"/>
      <c r="H248" s="38"/>
      <c r="I248" s="38"/>
      <c r="J248" s="38"/>
      <c r="K248" s="38"/>
    </row>
    <row r="249" spans="2:11" s="15" customFormat="1" ht="14.25">
      <c r="B249" s="40">
        <f>+H241-B244-B245-B246-B247</f>
        <v>-1048</v>
      </c>
      <c r="C249" s="40">
        <f>+I241-C244-C245-C246-C247</f>
        <v>-406</v>
      </c>
      <c r="D249" s="40">
        <f>+J241-D244-D245-D246-D247</f>
        <v>-102</v>
      </c>
      <c r="E249" s="40">
        <f>+K241-E244-E245-E246-E247</f>
        <v>-184</v>
      </c>
      <c r="F249" s="85" t="s">
        <v>117</v>
      </c>
      <c r="G249" s="85" t="s">
        <v>146</v>
      </c>
      <c r="H249" s="40"/>
      <c r="I249" s="40"/>
      <c r="J249" s="40"/>
      <c r="K249" s="40"/>
    </row>
    <row r="250" spans="2:11" ht="12.75" customHeight="1">
      <c r="B250" s="43"/>
      <c r="C250" s="43"/>
      <c r="D250" s="43"/>
      <c r="E250" s="43"/>
      <c r="F250" s="74"/>
      <c r="G250" s="74"/>
      <c r="H250" s="43"/>
      <c r="I250" s="43"/>
      <c r="J250" s="43"/>
      <c r="K250" s="43"/>
    </row>
    <row r="251" spans="2:11" ht="12.75" customHeight="1">
      <c r="B251" s="35"/>
      <c r="C251" s="32"/>
      <c r="D251" s="32"/>
      <c r="E251" s="32"/>
      <c r="F251" s="32"/>
      <c r="G251" s="32"/>
      <c r="H251" s="32"/>
      <c r="I251" s="32"/>
      <c r="J251" s="32"/>
      <c r="K251" s="32"/>
    </row>
    <row r="255" spans="2:11">
      <c r="B255" s="4"/>
    </row>
    <row r="256" spans="2:11">
      <c r="B256" s="4"/>
    </row>
  </sheetData>
  <protectedRanges>
    <protectedRange sqref="B166:E166" name="Cuenta_renta_disponible_2"/>
  </protectedRanges>
  <mergeCells count="90">
    <mergeCell ref="K10:K14"/>
    <mergeCell ref="B38:B42"/>
    <mergeCell ref="C38:C42"/>
    <mergeCell ref="D38:D42"/>
    <mergeCell ref="F38:F42"/>
    <mergeCell ref="G38:G42"/>
    <mergeCell ref="H38:H42"/>
    <mergeCell ref="I38:I42"/>
    <mergeCell ref="K38:K42"/>
    <mergeCell ref="B10:B14"/>
    <mergeCell ref="C10:C14"/>
    <mergeCell ref="D10:D14"/>
    <mergeCell ref="F10:F14"/>
    <mergeCell ref="G10:G14"/>
    <mergeCell ref="H10:H14"/>
    <mergeCell ref="E10:E14"/>
    <mergeCell ref="K62:K66"/>
    <mergeCell ref="B93:B97"/>
    <mergeCell ref="C93:C97"/>
    <mergeCell ref="D93:D97"/>
    <mergeCell ref="F93:F97"/>
    <mergeCell ref="G93:G97"/>
    <mergeCell ref="H93:H97"/>
    <mergeCell ref="I93:I97"/>
    <mergeCell ref="K93:K97"/>
    <mergeCell ref="B62:B66"/>
    <mergeCell ref="C62:C66"/>
    <mergeCell ref="D62:D66"/>
    <mergeCell ref="F62:F66"/>
    <mergeCell ref="G62:G66"/>
    <mergeCell ref="H62:H66"/>
    <mergeCell ref="E93:E97"/>
    <mergeCell ref="K130:K134"/>
    <mergeCell ref="B154:B158"/>
    <mergeCell ref="C154:C158"/>
    <mergeCell ref="D154:D158"/>
    <mergeCell ref="F154:F158"/>
    <mergeCell ref="G154:G158"/>
    <mergeCell ref="H154:H158"/>
    <mergeCell ref="I154:I158"/>
    <mergeCell ref="K154:K158"/>
    <mergeCell ref="B130:B134"/>
    <mergeCell ref="C130:C134"/>
    <mergeCell ref="D130:D134"/>
    <mergeCell ref="F130:F134"/>
    <mergeCell ref="G130:G134"/>
    <mergeCell ref="H130:H134"/>
    <mergeCell ref="K177:K181"/>
    <mergeCell ref="B202:B206"/>
    <mergeCell ref="C202:C206"/>
    <mergeCell ref="D202:D206"/>
    <mergeCell ref="F202:F206"/>
    <mergeCell ref="G202:G206"/>
    <mergeCell ref="H202:H206"/>
    <mergeCell ref="I202:I206"/>
    <mergeCell ref="K202:K206"/>
    <mergeCell ref="B177:B181"/>
    <mergeCell ref="C177:C181"/>
    <mergeCell ref="D177:D181"/>
    <mergeCell ref="F177:F181"/>
    <mergeCell ref="G177:G181"/>
    <mergeCell ref="H177:H181"/>
    <mergeCell ref="I234:I238"/>
    <mergeCell ref="K234:K238"/>
    <mergeCell ref="B234:B238"/>
    <mergeCell ref="C234:C238"/>
    <mergeCell ref="D234:D238"/>
    <mergeCell ref="F234:F238"/>
    <mergeCell ref="G234:G238"/>
    <mergeCell ref="H234:H238"/>
    <mergeCell ref="E234:E238"/>
    <mergeCell ref="J234:J238"/>
    <mergeCell ref="J10:J14"/>
    <mergeCell ref="E62:E66"/>
    <mergeCell ref="J62:J66"/>
    <mergeCell ref="E38:E42"/>
    <mergeCell ref="J38:J42"/>
    <mergeCell ref="I62:I66"/>
    <mergeCell ref="I10:I14"/>
    <mergeCell ref="J93:J97"/>
    <mergeCell ref="E130:E134"/>
    <mergeCell ref="E154:E158"/>
    <mergeCell ref="E177:E181"/>
    <mergeCell ref="E202:E206"/>
    <mergeCell ref="J202:J206"/>
    <mergeCell ref="J177:J181"/>
    <mergeCell ref="J154:J158"/>
    <mergeCell ref="J130:J134"/>
    <mergeCell ref="I177:I181"/>
    <mergeCell ref="I130:I134"/>
  </mergeCells>
  <conditionalFormatting sqref="B46:E46">
    <cfRule type="cellIs" dxfId="17" priority="2" operator="notEqual">
      <formula>B47+B48</formula>
    </cfRule>
  </conditionalFormatting>
  <conditionalFormatting sqref="B109:E109">
    <cfRule type="cellIs" dxfId="16" priority="1" operator="notEqual">
      <formula>B110+B111+B112</formula>
    </cfRule>
  </conditionalFormatting>
  <hyperlinks>
    <hyperlink ref="K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9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256"/>
  <sheetViews>
    <sheetView zoomScaleNormal="100" workbookViewId="0">
      <pane ySplit="4" topLeftCell="A5" activePane="bottomLeft" state="frozen"/>
      <selection activeCell="D273" sqref="D273"/>
      <selection pane="bottomLeft"/>
    </sheetView>
  </sheetViews>
  <sheetFormatPr baseColWidth="10" defaultColWidth="11.42578125" defaultRowHeight="12.75"/>
  <cols>
    <col min="1" max="1" width="2.7109375" style="5" customWidth="1"/>
    <col min="2" max="2" width="19.7109375" style="6" customWidth="1"/>
    <col min="3" max="5" width="19.7109375" style="4" customWidth="1"/>
    <col min="6" max="6" width="12.7109375" style="4" customWidth="1"/>
    <col min="7" max="7" width="76.85546875" style="4" customWidth="1"/>
    <col min="8" max="11" width="19.7109375" style="4" customWidth="1"/>
    <col min="12" max="16384" width="11.42578125" style="5"/>
  </cols>
  <sheetData>
    <row r="1" spans="1:11" s="2" customFormat="1" ht="11.25" customHeight="1">
      <c r="B1" s="101"/>
      <c r="C1" s="101"/>
      <c r="D1" s="101"/>
      <c r="E1" s="101"/>
      <c r="F1" s="101"/>
      <c r="G1" s="101"/>
      <c r="H1" s="101"/>
      <c r="I1" s="101"/>
      <c r="J1" s="101"/>
      <c r="K1" s="1"/>
    </row>
    <row r="2" spans="1:11" s="115" customFormat="1" ht="18">
      <c r="A2" s="113"/>
      <c r="B2" s="100" t="s">
        <v>175</v>
      </c>
      <c r="C2" s="101"/>
      <c r="D2" s="101"/>
      <c r="E2" s="101"/>
      <c r="F2" s="101"/>
      <c r="G2" s="113"/>
      <c r="H2" s="113"/>
      <c r="I2" s="113"/>
      <c r="J2" s="113"/>
      <c r="K2" s="114"/>
    </row>
    <row r="3" spans="1:11" s="115" customFormat="1" ht="18.75">
      <c r="A3" s="113"/>
      <c r="B3" s="125" t="s">
        <v>199</v>
      </c>
      <c r="C3" s="101"/>
      <c r="D3" s="101"/>
      <c r="E3" s="101"/>
      <c r="F3" s="101"/>
      <c r="G3" s="113"/>
      <c r="H3" s="113"/>
      <c r="I3" s="113"/>
      <c r="J3" s="113"/>
      <c r="K3" s="114"/>
    </row>
    <row r="4" spans="1:11">
      <c r="A4" s="101"/>
      <c r="B4" s="102" t="s">
        <v>0</v>
      </c>
      <c r="C4" s="101"/>
      <c r="D4" s="101"/>
      <c r="E4" s="101"/>
      <c r="F4" s="101"/>
      <c r="G4" s="101"/>
      <c r="H4" s="101"/>
      <c r="I4" s="101"/>
      <c r="J4" s="101"/>
      <c r="K4" s="116" t="s">
        <v>158</v>
      </c>
    </row>
    <row r="5" spans="1:11" ht="12.75" customHeight="1"/>
    <row r="6" spans="1:11" s="9" customFormat="1" ht="15.95" customHeight="1">
      <c r="B6" s="7" t="s">
        <v>1</v>
      </c>
      <c r="C6" s="8"/>
      <c r="D6" s="8"/>
      <c r="E6" s="8"/>
      <c r="F6" s="8"/>
      <c r="G6" s="8"/>
      <c r="H6" s="8"/>
      <c r="I6" s="8"/>
      <c r="J6" s="8"/>
      <c r="K6" s="8"/>
    </row>
    <row r="7" spans="1:11" ht="5.25" customHeight="1">
      <c r="B7" s="10"/>
    </row>
    <row r="8" spans="1:11" s="9" customFormat="1" ht="15.95" customHeight="1">
      <c r="B8" s="3" t="s">
        <v>2</v>
      </c>
      <c r="C8" s="8"/>
      <c r="D8" s="8"/>
      <c r="E8" s="8"/>
      <c r="F8" s="3"/>
      <c r="G8" s="3"/>
      <c r="H8" s="3"/>
      <c r="I8" s="8"/>
      <c r="J8" s="8"/>
      <c r="K8" s="11" t="s">
        <v>3</v>
      </c>
    </row>
    <row r="9" spans="1:11" s="12" customFormat="1" ht="3" customHeight="1">
      <c r="B9" s="10"/>
      <c r="C9" s="6"/>
      <c r="D9" s="6"/>
      <c r="E9" s="6"/>
      <c r="F9" s="6"/>
      <c r="G9" s="6"/>
      <c r="H9" s="6"/>
      <c r="I9" s="6"/>
      <c r="J9" s="6"/>
      <c r="K9" s="6"/>
    </row>
    <row r="10" spans="1:11" s="9" customFormat="1" ht="3.75" customHeight="1">
      <c r="B10" s="150" t="s">
        <v>179</v>
      </c>
      <c r="C10" s="150" t="s">
        <v>180</v>
      </c>
      <c r="D10" s="150" t="s">
        <v>181</v>
      </c>
      <c r="E10" s="150" t="s">
        <v>182</v>
      </c>
      <c r="F10" s="147" t="s">
        <v>4</v>
      </c>
      <c r="G10" s="144" t="s">
        <v>147</v>
      </c>
      <c r="H10" s="147" t="str">
        <f>+B10</f>
        <v>Canarias</v>
      </c>
      <c r="I10" s="147" t="str">
        <f>+C10</f>
        <v>Cantabria</v>
      </c>
      <c r="J10" s="147" t="str">
        <f>+D10</f>
        <v>Castilla-La Mancha</v>
      </c>
      <c r="K10" s="147" t="str">
        <f>+E10</f>
        <v>Castilla y León</v>
      </c>
    </row>
    <row r="11" spans="1:11" s="9" customFormat="1" ht="44.1" customHeight="1">
      <c r="B11" s="151"/>
      <c r="C11" s="151"/>
      <c r="D11" s="151"/>
      <c r="E11" s="151"/>
      <c r="F11" s="148"/>
      <c r="G11" s="145"/>
      <c r="H11" s="151"/>
      <c r="I11" s="151"/>
      <c r="J11" s="151" t="str">
        <f>+D10</f>
        <v>Castilla-La Mancha</v>
      </c>
      <c r="K11" s="151"/>
    </row>
    <row r="12" spans="1:11" s="13" customFormat="1" ht="3" customHeight="1">
      <c r="B12" s="151"/>
      <c r="C12" s="151"/>
      <c r="D12" s="151"/>
      <c r="E12" s="151"/>
      <c r="F12" s="148"/>
      <c r="G12" s="145"/>
      <c r="H12" s="151"/>
      <c r="I12" s="151"/>
      <c r="J12" s="151"/>
      <c r="K12" s="151"/>
    </row>
    <row r="13" spans="1:11" s="9" customFormat="1" ht="12.75" customHeight="1">
      <c r="B13" s="151"/>
      <c r="C13" s="151"/>
      <c r="D13" s="151"/>
      <c r="E13" s="151"/>
      <c r="F13" s="148"/>
      <c r="G13" s="145"/>
      <c r="H13" s="151"/>
      <c r="I13" s="151"/>
      <c r="J13" s="151"/>
      <c r="K13" s="151"/>
    </row>
    <row r="14" spans="1:11" s="9" customFormat="1" ht="3" customHeight="1">
      <c r="B14" s="152"/>
      <c r="C14" s="152"/>
      <c r="D14" s="152"/>
      <c r="E14" s="152"/>
      <c r="F14" s="149"/>
      <c r="G14" s="146"/>
      <c r="H14" s="152"/>
      <c r="I14" s="152"/>
      <c r="J14" s="152"/>
      <c r="K14" s="152"/>
    </row>
    <row r="15" spans="1:11" s="15" customFormat="1" ht="9" customHeight="1">
      <c r="B15" s="36"/>
      <c r="C15" s="36"/>
      <c r="D15" s="36"/>
      <c r="E15" s="36"/>
      <c r="F15" s="63"/>
      <c r="G15" s="63"/>
      <c r="H15" s="36"/>
      <c r="I15" s="36"/>
      <c r="J15" s="36"/>
      <c r="K15" s="36"/>
    </row>
    <row r="16" spans="1:11" s="16" customFormat="1" ht="16.149999999999999" customHeight="1">
      <c r="B16" s="37"/>
      <c r="C16" s="37"/>
      <c r="D16" s="37"/>
      <c r="E16" s="37"/>
      <c r="F16" s="51" t="s">
        <v>5</v>
      </c>
      <c r="G16" s="51" t="s">
        <v>6</v>
      </c>
      <c r="H16" s="37">
        <f>+B46+B51+B52+B21+B25</f>
        <v>4771</v>
      </c>
      <c r="I16" s="37">
        <f>+C46+C51+C52+C21+C25</f>
        <v>1715</v>
      </c>
      <c r="J16" s="37">
        <f t="shared" ref="J16:K16" si="0">+D46+D51+D52+D21+D25</f>
        <v>4831</v>
      </c>
      <c r="K16" s="37">
        <f t="shared" si="0"/>
        <v>6437</v>
      </c>
    </row>
    <row r="17" spans="2:11" s="18" customFormat="1" ht="16.149999999999999" customHeight="1">
      <c r="B17" s="38"/>
      <c r="C17" s="38"/>
      <c r="D17" s="38"/>
      <c r="E17" s="38"/>
      <c r="F17" s="52" t="s">
        <v>7</v>
      </c>
      <c r="G17" s="69" t="s">
        <v>8</v>
      </c>
      <c r="H17" s="38">
        <v>135</v>
      </c>
      <c r="I17" s="38">
        <v>109</v>
      </c>
      <c r="J17" s="38">
        <v>86</v>
      </c>
      <c r="K17" s="38">
        <v>131</v>
      </c>
    </row>
    <row r="18" spans="2:11" s="18" customFormat="1" ht="16.149999999999999" customHeight="1">
      <c r="B18" s="38"/>
      <c r="C18" s="38"/>
      <c r="D18" s="38"/>
      <c r="E18" s="38"/>
      <c r="F18" s="52" t="s">
        <v>9</v>
      </c>
      <c r="G18" s="69" t="s">
        <v>10</v>
      </c>
      <c r="H18" s="38">
        <v>143</v>
      </c>
      <c r="I18" s="38">
        <v>67</v>
      </c>
      <c r="J18" s="38">
        <v>89</v>
      </c>
      <c r="K18" s="38">
        <v>237</v>
      </c>
    </row>
    <row r="19" spans="2:11" s="18" customFormat="1" ht="16.149999999999999" customHeight="1">
      <c r="B19" s="38"/>
      <c r="C19" s="38"/>
      <c r="D19" s="38"/>
      <c r="E19" s="38"/>
      <c r="F19" s="52" t="s">
        <v>11</v>
      </c>
      <c r="G19" s="69" t="s">
        <v>131</v>
      </c>
      <c r="H19" s="38">
        <f>+H16-H17-H18</f>
        <v>4493</v>
      </c>
      <c r="I19" s="38">
        <f>+I16-I17-I18</f>
        <v>1539</v>
      </c>
      <c r="J19" s="38">
        <f>+J16-J17-J18</f>
        <v>4656</v>
      </c>
      <c r="K19" s="38">
        <f>+K16-K17-K18</f>
        <v>6069</v>
      </c>
    </row>
    <row r="20" spans="2:11" s="19" customFormat="1" ht="16.149999999999999" customHeight="1">
      <c r="B20" s="39"/>
      <c r="C20" s="39"/>
      <c r="D20" s="39"/>
      <c r="E20" s="39"/>
      <c r="F20" s="53"/>
      <c r="G20" s="86" t="s">
        <v>132</v>
      </c>
      <c r="H20" s="46">
        <v>48</v>
      </c>
      <c r="I20" s="46">
        <v>28</v>
      </c>
      <c r="J20" s="46">
        <v>84</v>
      </c>
      <c r="K20" s="46">
        <v>172</v>
      </c>
    </row>
    <row r="21" spans="2:11" s="16" customFormat="1" ht="16.149999999999999" customHeight="1">
      <c r="B21" s="37">
        <v>1029</v>
      </c>
      <c r="C21" s="37">
        <v>428</v>
      </c>
      <c r="D21" s="37">
        <v>1007</v>
      </c>
      <c r="E21" s="37">
        <v>1419</v>
      </c>
      <c r="F21" s="51" t="s">
        <v>12</v>
      </c>
      <c r="G21" s="51" t="s">
        <v>13</v>
      </c>
      <c r="H21" s="37"/>
      <c r="I21" s="37"/>
      <c r="J21" s="37"/>
      <c r="K21" s="37"/>
    </row>
    <row r="22" spans="2:11" s="18" customFormat="1" ht="5.0999999999999996" customHeight="1">
      <c r="B22" s="38"/>
      <c r="C22" s="38"/>
      <c r="D22" s="38"/>
      <c r="E22" s="38"/>
      <c r="F22" s="17"/>
      <c r="G22" s="17"/>
      <c r="H22" s="38"/>
      <c r="I22" s="38"/>
      <c r="J22" s="38"/>
      <c r="K22" s="38"/>
    </row>
    <row r="23" spans="2:11" s="20" customFormat="1" ht="16.149999999999999" customHeight="1">
      <c r="B23" s="40">
        <f>+H16-B21</f>
        <v>3742</v>
      </c>
      <c r="C23" s="40">
        <f>+I16-C21</f>
        <v>1287</v>
      </c>
      <c r="D23" s="40">
        <f>+J16-D21</f>
        <v>3824</v>
      </c>
      <c r="E23" s="40">
        <f>+K16-E21</f>
        <v>5018</v>
      </c>
      <c r="F23" s="54" t="s">
        <v>133</v>
      </c>
      <c r="G23" s="54" t="s">
        <v>14</v>
      </c>
      <c r="H23" s="40"/>
      <c r="I23" s="40"/>
      <c r="J23" s="40"/>
      <c r="K23" s="40"/>
    </row>
    <row r="24" spans="2:11" s="20" customFormat="1" ht="5.0999999999999996" customHeight="1">
      <c r="B24" s="41"/>
      <c r="C24" s="41"/>
      <c r="D24" s="41"/>
      <c r="E24" s="41"/>
      <c r="F24" s="55"/>
      <c r="G24" s="55"/>
      <c r="H24" s="41"/>
      <c r="I24" s="41"/>
      <c r="J24" s="41"/>
      <c r="K24" s="41"/>
    </row>
    <row r="25" spans="2:11" s="16" customFormat="1" ht="16.149999999999999" customHeight="1">
      <c r="B25" s="37">
        <v>454</v>
      </c>
      <c r="C25" s="37">
        <v>224</v>
      </c>
      <c r="D25" s="37">
        <v>430</v>
      </c>
      <c r="E25" s="37">
        <v>761</v>
      </c>
      <c r="F25" s="51" t="s">
        <v>118</v>
      </c>
      <c r="G25" s="51" t="s">
        <v>15</v>
      </c>
      <c r="H25" s="37"/>
      <c r="I25" s="37"/>
      <c r="J25" s="37"/>
      <c r="K25" s="37"/>
    </row>
    <row r="26" spans="2:11" s="20" customFormat="1" ht="5.0999999999999996" customHeight="1">
      <c r="B26" s="41"/>
      <c r="C26" s="41"/>
      <c r="D26" s="41"/>
      <c r="E26" s="41"/>
      <c r="F26" s="55"/>
      <c r="G26" s="55"/>
      <c r="H26" s="41"/>
      <c r="I26" s="41"/>
      <c r="J26" s="41"/>
      <c r="K26" s="41"/>
    </row>
    <row r="27" spans="2:11" s="20" customFormat="1" ht="16.149999999999999" customHeight="1">
      <c r="B27" s="40">
        <f>+B23-B25</f>
        <v>3288</v>
      </c>
      <c r="C27" s="40">
        <f>+C23-C25</f>
        <v>1063</v>
      </c>
      <c r="D27" s="40">
        <f>+D23-D25</f>
        <v>3394</v>
      </c>
      <c r="E27" s="40">
        <f>+E23-E25</f>
        <v>4257</v>
      </c>
      <c r="F27" s="54" t="s">
        <v>16</v>
      </c>
      <c r="G27" s="54" t="s">
        <v>17</v>
      </c>
      <c r="H27" s="40"/>
      <c r="I27" s="40"/>
      <c r="J27" s="40"/>
      <c r="K27" s="40"/>
    </row>
    <row r="28" spans="2:11" s="15" customFormat="1" ht="9" customHeight="1">
      <c r="B28" s="45"/>
      <c r="C28" s="45"/>
      <c r="D28" s="45"/>
      <c r="E28" s="45"/>
      <c r="F28" s="62"/>
      <c r="G28" s="62"/>
      <c r="H28" s="45"/>
      <c r="I28" s="45"/>
      <c r="J28" s="45"/>
      <c r="K28" s="45"/>
    </row>
    <row r="29" spans="2:11" ht="15.95" customHeight="1">
      <c r="B29" s="30"/>
      <c r="C29" s="30"/>
      <c r="D29" s="30"/>
      <c r="E29" s="30"/>
      <c r="F29" s="31"/>
      <c r="G29" s="30"/>
      <c r="H29" s="32"/>
      <c r="I29" s="32"/>
      <c r="J29" s="32"/>
      <c r="K29" s="32"/>
    </row>
    <row r="30" spans="2:11" ht="15.95" customHeight="1"/>
    <row r="31" spans="2:11" s="9" customFormat="1" ht="15.95" customHeight="1">
      <c r="B31" s="7" t="s">
        <v>18</v>
      </c>
      <c r="C31" s="21"/>
      <c r="D31" s="21"/>
      <c r="E31" s="21"/>
      <c r="F31" s="21"/>
      <c r="G31" s="21"/>
      <c r="H31" s="21"/>
      <c r="I31" s="21"/>
      <c r="J31" s="21"/>
      <c r="K31" s="21"/>
    </row>
    <row r="32" spans="2:11" s="9" customFormat="1" ht="15.95" customHeight="1">
      <c r="B32" s="22" t="s">
        <v>19</v>
      </c>
      <c r="C32" s="23"/>
      <c r="D32" s="23"/>
      <c r="E32" s="23"/>
      <c r="F32" s="23"/>
      <c r="G32" s="23"/>
      <c r="H32" s="23"/>
      <c r="I32" s="23"/>
      <c r="J32" s="23"/>
      <c r="K32" s="23"/>
    </row>
    <row r="33" spans="2:11" ht="15.95" customHeight="1"/>
    <row r="34" spans="2:11" s="9" customFormat="1" ht="15.95" customHeight="1">
      <c r="B34" s="24" t="s">
        <v>20</v>
      </c>
      <c r="C34" s="8"/>
      <c r="D34" s="8"/>
      <c r="E34" s="8"/>
      <c r="F34" s="8"/>
      <c r="G34" s="8"/>
      <c r="H34" s="8"/>
      <c r="I34" s="8"/>
      <c r="J34" s="8"/>
      <c r="K34" s="8"/>
    </row>
    <row r="35" spans="2:11" ht="5.25" customHeight="1">
      <c r="B35" s="10"/>
    </row>
    <row r="36" spans="2:11" s="9" customFormat="1" ht="15.95" customHeight="1">
      <c r="B36" s="3" t="s">
        <v>2</v>
      </c>
      <c r="C36" s="8"/>
      <c r="D36" s="8"/>
      <c r="E36" s="8"/>
      <c r="F36" s="3"/>
      <c r="G36" s="3"/>
      <c r="H36" s="3"/>
      <c r="I36" s="8"/>
      <c r="J36" s="8"/>
      <c r="K36" s="11" t="s">
        <v>3</v>
      </c>
    </row>
    <row r="37" spans="2:11" s="12" customFormat="1" ht="3" customHeight="1">
      <c r="B37" s="25"/>
      <c r="C37" s="6"/>
      <c r="D37" s="6"/>
      <c r="E37" s="6"/>
      <c r="F37" s="6"/>
      <c r="G37" s="6"/>
      <c r="H37" s="6"/>
      <c r="I37" s="6"/>
      <c r="J37" s="6"/>
      <c r="K37" s="6"/>
    </row>
    <row r="38" spans="2:11" s="9" customFormat="1" ht="3.75" customHeight="1">
      <c r="B38" s="147" t="str">
        <f>+B10</f>
        <v>Canarias</v>
      </c>
      <c r="C38" s="147" t="str">
        <f>+C10</f>
        <v>Cantabria</v>
      </c>
      <c r="D38" s="147" t="str">
        <f>+D10</f>
        <v>Castilla-La Mancha</v>
      </c>
      <c r="E38" s="147" t="str">
        <f>+E10</f>
        <v>Castilla y León</v>
      </c>
      <c r="F38" s="147" t="s">
        <v>4</v>
      </c>
      <c r="G38" s="144" t="s">
        <v>147</v>
      </c>
      <c r="H38" s="147" t="str">
        <f>+H10</f>
        <v>Canarias</v>
      </c>
      <c r="I38" s="147" t="str">
        <f>+I10</f>
        <v>Cantabria</v>
      </c>
      <c r="J38" s="147" t="str">
        <f>+J10</f>
        <v>Castilla-La Mancha</v>
      </c>
      <c r="K38" s="147" t="str">
        <f>+K10</f>
        <v>Castilla y León</v>
      </c>
    </row>
    <row r="39" spans="2:11" s="9" customFormat="1" ht="44.1" customHeight="1">
      <c r="B39" s="148"/>
      <c r="C39" s="148"/>
      <c r="D39" s="148"/>
      <c r="E39" s="148"/>
      <c r="F39" s="148"/>
      <c r="G39" s="145"/>
      <c r="H39" s="148"/>
      <c r="I39" s="148"/>
      <c r="J39" s="148"/>
      <c r="K39" s="148"/>
    </row>
    <row r="40" spans="2:11" s="13" customFormat="1" ht="3" customHeight="1">
      <c r="B40" s="148"/>
      <c r="C40" s="148"/>
      <c r="D40" s="148"/>
      <c r="E40" s="148"/>
      <c r="F40" s="148"/>
      <c r="G40" s="145"/>
      <c r="H40" s="148"/>
      <c r="I40" s="148"/>
      <c r="J40" s="148"/>
      <c r="K40" s="148"/>
    </row>
    <row r="41" spans="2:11" s="9" customFormat="1" ht="13.15" customHeight="1">
      <c r="B41" s="148"/>
      <c r="C41" s="148"/>
      <c r="D41" s="148"/>
      <c r="E41" s="148"/>
      <c r="F41" s="148"/>
      <c r="G41" s="145"/>
      <c r="H41" s="148"/>
      <c r="I41" s="148"/>
      <c r="J41" s="148"/>
      <c r="K41" s="148"/>
    </row>
    <row r="42" spans="2:11" s="9" customFormat="1" ht="3" customHeight="1">
      <c r="B42" s="149"/>
      <c r="C42" s="149"/>
      <c r="D42" s="149"/>
      <c r="E42" s="149"/>
      <c r="F42" s="149"/>
      <c r="G42" s="146"/>
      <c r="H42" s="149"/>
      <c r="I42" s="149"/>
      <c r="J42" s="149"/>
      <c r="K42" s="149"/>
    </row>
    <row r="43" spans="2:11" s="15" customFormat="1" ht="9" customHeight="1">
      <c r="B43" s="36"/>
      <c r="C43" s="36"/>
      <c r="D43" s="36"/>
      <c r="E43" s="36"/>
      <c r="F43" s="63"/>
      <c r="G43" s="63"/>
      <c r="H43" s="36"/>
      <c r="I43" s="36"/>
      <c r="J43" s="36"/>
      <c r="K43" s="36"/>
    </row>
    <row r="44" spans="2:11" s="20" customFormat="1" ht="16.149999999999999" customHeight="1">
      <c r="B44" s="42"/>
      <c r="C44" s="42"/>
      <c r="D44" s="42"/>
      <c r="E44" s="42"/>
      <c r="F44" s="71" t="s">
        <v>16</v>
      </c>
      <c r="G44" s="56" t="s">
        <v>17</v>
      </c>
      <c r="H44" s="42">
        <f>+B27</f>
        <v>3288</v>
      </c>
      <c r="I44" s="42">
        <f>+C27</f>
        <v>1063</v>
      </c>
      <c r="J44" s="42">
        <f t="shared" ref="J44:K44" si="1">+D27</f>
        <v>3394</v>
      </c>
      <c r="K44" s="42">
        <f t="shared" si="1"/>
        <v>4257</v>
      </c>
    </row>
    <row r="45" spans="2:11" s="18" customFormat="1" ht="5.0999999999999996" customHeight="1">
      <c r="B45" s="38"/>
      <c r="C45" s="38"/>
      <c r="D45" s="38"/>
      <c r="E45" s="38"/>
      <c r="F45" s="72"/>
      <c r="G45" s="57"/>
      <c r="H45" s="38"/>
      <c r="I45" s="38"/>
      <c r="J45" s="38"/>
      <c r="K45" s="38"/>
    </row>
    <row r="46" spans="2:11" s="16" customFormat="1" ht="16.149999999999999" customHeight="1">
      <c r="B46" s="37">
        <v>3282</v>
      </c>
      <c r="C46" s="37">
        <v>1059</v>
      </c>
      <c r="D46" s="37">
        <v>3379</v>
      </c>
      <c r="E46" s="37">
        <v>4244</v>
      </c>
      <c r="F46" s="67" t="s">
        <v>21</v>
      </c>
      <c r="G46" s="51" t="s">
        <v>22</v>
      </c>
      <c r="H46" s="37"/>
      <c r="I46" s="37"/>
      <c r="J46" s="37"/>
      <c r="K46" s="37"/>
    </row>
    <row r="47" spans="2:11" s="18" customFormat="1" ht="16.149999999999999" customHeight="1">
      <c r="B47" s="38">
        <v>2569</v>
      </c>
      <c r="C47" s="38">
        <v>833</v>
      </c>
      <c r="D47" s="38">
        <v>2649</v>
      </c>
      <c r="E47" s="38">
        <v>3398</v>
      </c>
      <c r="F47" s="68" t="s">
        <v>23</v>
      </c>
      <c r="G47" s="69" t="s">
        <v>24</v>
      </c>
      <c r="H47" s="38"/>
      <c r="I47" s="38"/>
      <c r="J47" s="38"/>
      <c r="K47" s="38"/>
    </row>
    <row r="48" spans="2:11" s="18" customFormat="1" ht="16.149999999999999" customHeight="1">
      <c r="B48" s="38">
        <f>SUM(B49:B50)</f>
        <v>713</v>
      </c>
      <c r="C48" s="38">
        <f t="shared" ref="C48:E48" si="2">SUM(C49:C50)</f>
        <v>226</v>
      </c>
      <c r="D48" s="38">
        <f t="shared" si="2"/>
        <v>730</v>
      </c>
      <c r="E48" s="38">
        <f t="shared" si="2"/>
        <v>846</v>
      </c>
      <c r="F48" s="68" t="s">
        <v>25</v>
      </c>
      <c r="G48" s="69" t="s">
        <v>148</v>
      </c>
      <c r="H48" s="38"/>
      <c r="I48" s="38"/>
      <c r="J48" s="38"/>
      <c r="K48" s="38"/>
    </row>
    <row r="49" spans="2:11" s="18" customFormat="1" ht="16.149999999999999" customHeight="1">
      <c r="B49" s="96">
        <v>540</v>
      </c>
      <c r="C49" s="96">
        <v>173</v>
      </c>
      <c r="D49" s="96">
        <v>543</v>
      </c>
      <c r="E49" s="96">
        <v>633</v>
      </c>
      <c r="F49" s="97" t="s">
        <v>26</v>
      </c>
      <c r="G49" s="98" t="s">
        <v>27</v>
      </c>
      <c r="H49" s="47"/>
      <c r="I49" s="47"/>
      <c r="J49" s="47"/>
      <c r="K49" s="47"/>
    </row>
    <row r="50" spans="2:11" s="18" customFormat="1" ht="16.149999999999999" customHeight="1">
      <c r="B50" s="96">
        <v>173</v>
      </c>
      <c r="C50" s="96">
        <v>53</v>
      </c>
      <c r="D50" s="96">
        <v>187</v>
      </c>
      <c r="E50" s="96">
        <v>213</v>
      </c>
      <c r="F50" s="99" t="s">
        <v>28</v>
      </c>
      <c r="G50" s="98" t="s">
        <v>29</v>
      </c>
      <c r="H50" s="47"/>
      <c r="I50" s="47"/>
      <c r="J50" s="47"/>
      <c r="K50" s="47"/>
    </row>
    <row r="51" spans="2:11" s="16" customFormat="1" ht="16.149999999999999" customHeight="1">
      <c r="B51" s="37">
        <v>6</v>
      </c>
      <c r="C51" s="37">
        <v>4</v>
      </c>
      <c r="D51" s="37">
        <v>15</v>
      </c>
      <c r="E51" s="37">
        <v>13</v>
      </c>
      <c r="F51" s="67" t="s">
        <v>30</v>
      </c>
      <c r="G51" s="51" t="s">
        <v>31</v>
      </c>
      <c r="H51" s="37"/>
      <c r="I51" s="37"/>
      <c r="J51" s="37"/>
      <c r="K51" s="37"/>
    </row>
    <row r="52" spans="2:11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67" t="s">
        <v>32</v>
      </c>
      <c r="G52" s="51" t="s">
        <v>33</v>
      </c>
      <c r="H52" s="37"/>
      <c r="I52" s="37"/>
      <c r="J52" s="37"/>
      <c r="K52" s="37"/>
    </row>
    <row r="53" spans="2:11" s="18" customFormat="1" ht="5.0999999999999996" customHeight="1">
      <c r="B53" s="38"/>
      <c r="C53" s="38"/>
      <c r="D53" s="38"/>
      <c r="E53" s="38"/>
      <c r="F53" s="26"/>
      <c r="G53" s="28"/>
      <c r="H53" s="38"/>
      <c r="I53" s="38"/>
      <c r="J53" s="38"/>
      <c r="K53" s="38"/>
    </row>
    <row r="54" spans="2:11" s="20" customFormat="1" ht="15.95" customHeight="1">
      <c r="B54" s="40">
        <f>+H44-(+B46+B51+B52)</f>
        <v>0</v>
      </c>
      <c r="C54" s="40">
        <f>+I44-(+C46+C51+C52)</f>
        <v>0</v>
      </c>
      <c r="D54" s="40">
        <f>+J44-(+D46+D51+D52)</f>
        <v>0</v>
      </c>
      <c r="E54" s="40">
        <f>+K44-(+E46+E51+E52)</f>
        <v>0</v>
      </c>
      <c r="F54" s="70" t="s">
        <v>34</v>
      </c>
      <c r="G54" s="54" t="s">
        <v>35</v>
      </c>
      <c r="H54" s="40"/>
      <c r="I54" s="40"/>
      <c r="J54" s="40"/>
      <c r="K54" s="40"/>
    </row>
    <row r="55" spans="2:11" s="15" customFormat="1" ht="9" customHeight="1">
      <c r="B55" s="45"/>
      <c r="C55" s="45"/>
      <c r="D55" s="45"/>
      <c r="E55" s="45"/>
      <c r="F55" s="62"/>
      <c r="G55" s="62"/>
      <c r="H55" s="45"/>
      <c r="I55" s="45"/>
      <c r="J55" s="45"/>
      <c r="K55" s="45"/>
    </row>
    <row r="56" spans="2:11" ht="15.95" customHeight="1">
      <c r="B56" s="30"/>
      <c r="C56" s="30"/>
      <c r="D56" s="30"/>
      <c r="E56" s="30"/>
      <c r="F56" s="31"/>
      <c r="G56" s="30"/>
      <c r="H56" s="32"/>
      <c r="I56" s="32"/>
      <c r="J56" s="32"/>
      <c r="K56" s="32"/>
    </row>
    <row r="57" spans="2:11" ht="15.95" customHeight="1"/>
    <row r="58" spans="2:11" s="9" customFormat="1" ht="15.95" customHeight="1">
      <c r="B58" s="27" t="s">
        <v>36</v>
      </c>
      <c r="C58" s="8"/>
      <c r="D58" s="8"/>
      <c r="E58" s="8"/>
      <c r="F58" s="8"/>
      <c r="G58" s="8"/>
      <c r="H58" s="8"/>
      <c r="I58" s="8"/>
      <c r="J58" s="8"/>
      <c r="K58" s="8"/>
    </row>
    <row r="59" spans="2:11" ht="5.25" customHeight="1">
      <c r="B59" s="10"/>
    </row>
    <row r="60" spans="2:11" s="9" customFormat="1" ht="15.95" customHeight="1">
      <c r="B60" s="3" t="s">
        <v>2</v>
      </c>
      <c r="C60" s="8"/>
      <c r="D60" s="8"/>
      <c r="E60" s="8"/>
      <c r="F60" s="3"/>
      <c r="G60" s="3"/>
      <c r="H60" s="3"/>
      <c r="I60" s="8"/>
      <c r="J60" s="8"/>
      <c r="K60" s="11" t="s">
        <v>3</v>
      </c>
    </row>
    <row r="61" spans="2:11" s="12" customFormat="1" ht="3" customHeight="1">
      <c r="B61" s="25"/>
      <c r="C61" s="6"/>
      <c r="D61" s="6"/>
      <c r="E61" s="6"/>
      <c r="F61" s="6"/>
      <c r="G61" s="6"/>
      <c r="H61" s="6"/>
      <c r="I61" s="6"/>
      <c r="J61" s="6"/>
      <c r="K61" s="6"/>
    </row>
    <row r="62" spans="2:11" s="9" customFormat="1" ht="3.75" customHeight="1">
      <c r="B62" s="147" t="str">
        <f>+B10</f>
        <v>Canarias</v>
      </c>
      <c r="C62" s="147" t="str">
        <f>+C10</f>
        <v>Cantabria</v>
      </c>
      <c r="D62" s="147" t="str">
        <f>+D10</f>
        <v>Castilla-La Mancha</v>
      </c>
      <c r="E62" s="147" t="str">
        <f>+E10</f>
        <v>Castilla y León</v>
      </c>
      <c r="F62" s="147" t="s">
        <v>4</v>
      </c>
      <c r="G62" s="144" t="s">
        <v>147</v>
      </c>
      <c r="H62" s="147" t="str">
        <f>+H10</f>
        <v>Canarias</v>
      </c>
      <c r="I62" s="147" t="str">
        <f>+I10</f>
        <v>Cantabria</v>
      </c>
      <c r="J62" s="147" t="str">
        <f>+J10</f>
        <v>Castilla-La Mancha</v>
      </c>
      <c r="K62" s="147" t="str">
        <f>+K10</f>
        <v>Castilla y León</v>
      </c>
    </row>
    <row r="63" spans="2:11" s="9" customFormat="1" ht="44.1" customHeight="1">
      <c r="B63" s="148"/>
      <c r="C63" s="148"/>
      <c r="D63" s="148"/>
      <c r="E63" s="148"/>
      <c r="F63" s="148"/>
      <c r="G63" s="145"/>
      <c r="H63" s="148"/>
      <c r="I63" s="148"/>
      <c r="J63" s="148"/>
      <c r="K63" s="148"/>
    </row>
    <row r="64" spans="2:11" s="13" customFormat="1" ht="3" customHeight="1">
      <c r="B64" s="148"/>
      <c r="C64" s="148"/>
      <c r="D64" s="148"/>
      <c r="E64" s="148"/>
      <c r="F64" s="148"/>
      <c r="G64" s="145"/>
      <c r="H64" s="148"/>
      <c r="I64" s="148"/>
      <c r="J64" s="148"/>
      <c r="K64" s="148"/>
    </row>
    <row r="65" spans="2:11" s="9" customFormat="1" ht="13.15" customHeight="1">
      <c r="B65" s="148"/>
      <c r="C65" s="148"/>
      <c r="D65" s="148"/>
      <c r="E65" s="148"/>
      <c r="F65" s="148"/>
      <c r="G65" s="145"/>
      <c r="H65" s="148"/>
      <c r="I65" s="148"/>
      <c r="J65" s="148"/>
      <c r="K65" s="148"/>
    </row>
    <row r="66" spans="2:11" s="9" customFormat="1" ht="3" customHeight="1">
      <c r="B66" s="149"/>
      <c r="C66" s="149"/>
      <c r="D66" s="149"/>
      <c r="E66" s="149"/>
      <c r="F66" s="149"/>
      <c r="G66" s="146"/>
      <c r="H66" s="149"/>
      <c r="I66" s="149"/>
      <c r="J66" s="149"/>
      <c r="K66" s="149"/>
    </row>
    <row r="67" spans="2:11" s="15" customFormat="1" ht="9" customHeight="1">
      <c r="B67" s="36"/>
      <c r="C67" s="36"/>
      <c r="D67" s="36"/>
      <c r="E67" s="36"/>
      <c r="F67" s="63"/>
      <c r="G67" s="63"/>
      <c r="H67" s="36"/>
      <c r="I67" s="36"/>
      <c r="J67" s="36"/>
      <c r="K67" s="36"/>
    </row>
    <row r="68" spans="2:11" s="20" customFormat="1" ht="16.149999999999999" customHeight="1">
      <c r="B68" s="41"/>
      <c r="C68" s="41"/>
      <c r="D68" s="41"/>
      <c r="E68" s="41"/>
      <c r="F68" s="75" t="s">
        <v>34</v>
      </c>
      <c r="G68" s="59" t="s">
        <v>35</v>
      </c>
      <c r="H68" s="42">
        <f>+B54</f>
        <v>0</v>
      </c>
      <c r="I68" s="42">
        <f>+C54</f>
        <v>0</v>
      </c>
      <c r="J68" s="42">
        <f>+D54</f>
        <v>0</v>
      </c>
      <c r="K68" s="42">
        <f>+E54</f>
        <v>0</v>
      </c>
    </row>
    <row r="69" spans="2:11" s="18" customFormat="1" ht="5.0999999999999996" customHeight="1">
      <c r="B69" s="38"/>
      <c r="C69" s="38"/>
      <c r="D69" s="38"/>
      <c r="E69" s="38"/>
      <c r="F69" s="73"/>
      <c r="G69" s="58"/>
      <c r="H69" s="38"/>
      <c r="I69" s="38"/>
      <c r="J69" s="38"/>
      <c r="K69" s="38"/>
    </row>
    <row r="70" spans="2:11" s="16" customFormat="1" ht="16.149999999999999" customHeight="1">
      <c r="B70" s="37"/>
      <c r="C70" s="37"/>
      <c r="D70" s="37"/>
      <c r="E70" s="37"/>
      <c r="F70" s="76" t="s">
        <v>37</v>
      </c>
      <c r="G70" s="60" t="s">
        <v>149</v>
      </c>
      <c r="H70" s="37">
        <f>+H71+H75</f>
        <v>1499</v>
      </c>
      <c r="I70" s="37">
        <f>+I71+I75</f>
        <v>111</v>
      </c>
      <c r="J70" s="37">
        <f>+J71+J75</f>
        <v>396</v>
      </c>
      <c r="K70" s="37">
        <f>+K71+K75</f>
        <v>402</v>
      </c>
    </row>
    <row r="71" spans="2:11" s="18" customFormat="1" ht="16.149999999999999" customHeight="1">
      <c r="B71" s="38"/>
      <c r="C71" s="38"/>
      <c r="D71" s="38"/>
      <c r="E71" s="38"/>
      <c r="F71" s="73" t="s">
        <v>38</v>
      </c>
      <c r="G71" s="26" t="s">
        <v>39</v>
      </c>
      <c r="H71" s="38">
        <f>+H72+H73+H74</f>
        <v>1499</v>
      </c>
      <c r="I71" s="38">
        <f>+I72+I73+I74</f>
        <v>108</v>
      </c>
      <c r="J71" s="38">
        <f>+J72+J73+J74</f>
        <v>381</v>
      </c>
      <c r="K71" s="38">
        <f>+K72+K73+K74</f>
        <v>326</v>
      </c>
    </row>
    <row r="72" spans="2:11" s="18" customFormat="1" ht="16.149999999999999" customHeight="1">
      <c r="B72" s="38"/>
      <c r="C72" s="38"/>
      <c r="D72" s="38"/>
      <c r="E72" s="38"/>
      <c r="F72" s="26" t="s">
        <v>40</v>
      </c>
      <c r="G72" s="87" t="s">
        <v>41</v>
      </c>
      <c r="H72" s="38">
        <v>675</v>
      </c>
      <c r="I72" s="38">
        <v>0</v>
      </c>
      <c r="J72" s="38">
        <v>0</v>
      </c>
      <c r="K72" s="38">
        <v>0</v>
      </c>
    </row>
    <row r="73" spans="2:11" s="18" customFormat="1" ht="16.149999999999999" customHeight="1">
      <c r="B73" s="38"/>
      <c r="C73" s="38"/>
      <c r="D73" s="38"/>
      <c r="E73" s="38"/>
      <c r="F73" s="26" t="s">
        <v>42</v>
      </c>
      <c r="G73" s="87" t="s">
        <v>150</v>
      </c>
      <c r="H73" s="38">
        <v>24</v>
      </c>
      <c r="I73" s="38">
        <v>0</v>
      </c>
      <c r="J73" s="38">
        <v>0</v>
      </c>
      <c r="K73" s="38">
        <v>0</v>
      </c>
    </row>
    <row r="74" spans="2:11" s="18" customFormat="1" ht="16.149999999999999" customHeight="1">
      <c r="B74" s="38"/>
      <c r="C74" s="38"/>
      <c r="D74" s="38"/>
      <c r="E74" s="38"/>
      <c r="F74" s="26" t="s">
        <v>43</v>
      </c>
      <c r="G74" s="26" t="s">
        <v>151</v>
      </c>
      <c r="H74" s="38">
        <v>800</v>
      </c>
      <c r="I74" s="38">
        <v>108</v>
      </c>
      <c r="J74" s="38">
        <v>381</v>
      </c>
      <c r="K74" s="38">
        <v>326</v>
      </c>
    </row>
    <row r="75" spans="2:11" s="18" customFormat="1" ht="16.149999999999999" customHeight="1">
      <c r="B75" s="38"/>
      <c r="C75" s="38"/>
      <c r="D75" s="38"/>
      <c r="E75" s="38"/>
      <c r="F75" s="26" t="s">
        <v>30</v>
      </c>
      <c r="G75" s="26" t="s">
        <v>31</v>
      </c>
      <c r="H75" s="38">
        <v>0</v>
      </c>
      <c r="I75" s="38">
        <v>3</v>
      </c>
      <c r="J75" s="38">
        <v>15</v>
      </c>
      <c r="K75" s="38">
        <v>76</v>
      </c>
    </row>
    <row r="76" spans="2:11" s="16" customFormat="1" ht="16.149999999999999" customHeight="1">
      <c r="B76" s="37"/>
      <c r="C76" s="37"/>
      <c r="D76" s="37"/>
      <c r="E76" s="37"/>
      <c r="F76" s="76" t="s">
        <v>44</v>
      </c>
      <c r="G76" s="60" t="s">
        <v>45</v>
      </c>
      <c r="H76" s="37">
        <f>+H77+H78</f>
        <v>-73</v>
      </c>
      <c r="I76" s="37">
        <f>+I77+I78</f>
        <v>-31</v>
      </c>
      <c r="J76" s="37">
        <f>+J77+J78</f>
        <v>-135</v>
      </c>
      <c r="K76" s="37">
        <f>+K77+K78</f>
        <v>-57</v>
      </c>
    </row>
    <row r="77" spans="2:11" s="18" customFormat="1" ht="16.149999999999999" customHeight="1">
      <c r="B77" s="38"/>
      <c r="C77" s="38"/>
      <c r="D77" s="38"/>
      <c r="E77" s="38"/>
      <c r="F77" s="26" t="s">
        <v>46</v>
      </c>
      <c r="G77" s="26" t="s">
        <v>47</v>
      </c>
      <c r="H77" s="38">
        <v>-41</v>
      </c>
      <c r="I77" s="38">
        <v>-6</v>
      </c>
      <c r="J77" s="38">
        <v>-91</v>
      </c>
      <c r="K77" s="38">
        <v>-14</v>
      </c>
    </row>
    <row r="78" spans="2:11" s="18" customFormat="1" ht="16.149999999999999" customHeight="1">
      <c r="B78" s="38"/>
      <c r="C78" s="38"/>
      <c r="D78" s="38"/>
      <c r="E78" s="38"/>
      <c r="F78" s="26" t="s">
        <v>32</v>
      </c>
      <c r="G78" s="26" t="s">
        <v>33</v>
      </c>
      <c r="H78" s="38">
        <v>-32</v>
      </c>
      <c r="I78" s="38">
        <v>-25</v>
      </c>
      <c r="J78" s="38">
        <v>-44</v>
      </c>
      <c r="K78" s="38">
        <v>-43</v>
      </c>
    </row>
    <row r="79" spans="2:11" s="16" customFormat="1" ht="16.149999999999999" customHeight="1">
      <c r="B79" s="37">
        <f>+B80+B81+B82</f>
        <v>85</v>
      </c>
      <c r="C79" s="37">
        <f t="shared" ref="C79:E79" si="3">+C80+C81+C82</f>
        <v>49</v>
      </c>
      <c r="D79" s="37">
        <f t="shared" si="3"/>
        <v>188</v>
      </c>
      <c r="E79" s="37">
        <f t="shared" si="3"/>
        <v>230</v>
      </c>
      <c r="F79" s="76" t="s">
        <v>48</v>
      </c>
      <c r="G79" s="60" t="s">
        <v>49</v>
      </c>
      <c r="H79" s="37">
        <f>H80+H81+H82</f>
        <v>11</v>
      </c>
      <c r="I79" s="37">
        <f>I80+I81+I82</f>
        <v>8</v>
      </c>
      <c r="J79" s="37">
        <f>J80+J81+J82</f>
        <v>5</v>
      </c>
      <c r="K79" s="37">
        <f>K80+K81+K82</f>
        <v>38</v>
      </c>
    </row>
    <row r="80" spans="2:11" s="18" customFormat="1" ht="16.149999999999999" customHeight="1">
      <c r="B80" s="38">
        <v>85</v>
      </c>
      <c r="C80" s="38">
        <v>49</v>
      </c>
      <c r="D80" s="38">
        <v>188</v>
      </c>
      <c r="E80" s="38">
        <v>230</v>
      </c>
      <c r="F80" s="26" t="s">
        <v>50</v>
      </c>
      <c r="G80" s="26" t="s">
        <v>134</v>
      </c>
      <c r="H80" s="47">
        <v>11</v>
      </c>
      <c r="I80" s="47">
        <v>8</v>
      </c>
      <c r="J80" s="47">
        <v>5</v>
      </c>
      <c r="K80" s="47">
        <v>37</v>
      </c>
    </row>
    <row r="81" spans="2:11" s="18" customFormat="1" ht="16.149999999999999" customHeight="1">
      <c r="B81" s="38"/>
      <c r="C81" s="38"/>
      <c r="D81" s="38"/>
      <c r="E81" s="38"/>
      <c r="F81" s="26" t="s">
        <v>51</v>
      </c>
      <c r="G81" s="26" t="s">
        <v>52</v>
      </c>
      <c r="H81" s="47">
        <v>0</v>
      </c>
      <c r="I81" s="47">
        <v>0</v>
      </c>
      <c r="J81" s="47">
        <v>0</v>
      </c>
      <c r="K81" s="47">
        <v>0</v>
      </c>
    </row>
    <row r="82" spans="2:11" s="18" customFormat="1" ht="16.149999999999999" customHeight="1">
      <c r="B82" s="47">
        <v>0</v>
      </c>
      <c r="C82" s="47">
        <v>0</v>
      </c>
      <c r="D82" s="47">
        <v>0</v>
      </c>
      <c r="E82" s="47">
        <v>0</v>
      </c>
      <c r="F82" s="26" t="s">
        <v>53</v>
      </c>
      <c r="G82" s="26" t="s">
        <v>54</v>
      </c>
      <c r="H82" s="47">
        <v>0</v>
      </c>
      <c r="I82" s="47">
        <v>0</v>
      </c>
      <c r="J82" s="47">
        <v>0</v>
      </c>
      <c r="K82" s="47">
        <v>1</v>
      </c>
    </row>
    <row r="83" spans="2:11" s="18" customFormat="1" ht="5.0999999999999996" customHeight="1">
      <c r="B83" s="38"/>
      <c r="C83" s="38"/>
      <c r="D83" s="38"/>
      <c r="E83" s="38"/>
      <c r="F83" s="26"/>
      <c r="G83" s="28"/>
      <c r="H83" s="47"/>
      <c r="I83" s="47"/>
      <c r="J83" s="47"/>
      <c r="K83" s="47"/>
    </row>
    <row r="84" spans="2:11" s="18" customFormat="1" ht="5.0999999999999996" customHeight="1">
      <c r="B84" s="44"/>
      <c r="C84" s="44"/>
      <c r="D84" s="44"/>
      <c r="E84" s="44"/>
      <c r="F84" s="77"/>
      <c r="G84" s="61"/>
      <c r="H84" s="47"/>
      <c r="I84" s="47"/>
      <c r="J84" s="47"/>
      <c r="K84" s="47"/>
    </row>
    <row r="85" spans="2:11" s="20" customFormat="1" ht="16.149999999999999" customHeight="1">
      <c r="B85" s="40">
        <f>+H68+H70+H76+H79-B79</f>
        <v>1352</v>
      </c>
      <c r="C85" s="40">
        <f>+I68+I70+I76+I79-C79</f>
        <v>39</v>
      </c>
      <c r="D85" s="40">
        <f>+J68+J70+J76+J79-D79</f>
        <v>78</v>
      </c>
      <c r="E85" s="40">
        <f>+K68+K70+K76+K79-E79</f>
        <v>153</v>
      </c>
      <c r="F85" s="70" t="s">
        <v>55</v>
      </c>
      <c r="G85" s="54" t="s">
        <v>56</v>
      </c>
      <c r="H85" s="40"/>
      <c r="I85" s="40"/>
      <c r="J85" s="40"/>
      <c r="K85" s="40"/>
    </row>
    <row r="86" spans="2:11" s="15" customFormat="1" ht="9" customHeight="1">
      <c r="B86" s="45"/>
      <c r="C86" s="45"/>
      <c r="D86" s="45"/>
      <c r="E86" s="45"/>
      <c r="F86" s="62"/>
      <c r="G86" s="62"/>
      <c r="H86" s="45"/>
      <c r="I86" s="45"/>
      <c r="J86" s="45"/>
      <c r="K86" s="45"/>
    </row>
    <row r="87" spans="2:11" ht="15.95" customHeight="1">
      <c r="B87" s="30"/>
      <c r="C87" s="30"/>
      <c r="D87" s="30"/>
      <c r="E87" s="30"/>
      <c r="F87" s="31"/>
      <c r="G87" s="30"/>
      <c r="H87" s="32"/>
      <c r="I87" s="32"/>
      <c r="J87" s="32"/>
      <c r="K87" s="32"/>
    </row>
    <row r="88" spans="2:11" ht="15.95" customHeight="1"/>
    <row r="89" spans="2:11" s="9" customFormat="1" ht="15.95" customHeight="1">
      <c r="B89" s="33" t="s">
        <v>57</v>
      </c>
      <c r="C89" s="8"/>
      <c r="D89" s="8"/>
      <c r="E89" s="8"/>
      <c r="F89" s="8"/>
      <c r="G89" s="8"/>
      <c r="H89" s="8"/>
      <c r="I89" s="8"/>
      <c r="J89" s="8"/>
      <c r="K89" s="8"/>
    </row>
    <row r="90" spans="2:11" ht="5.25" customHeight="1">
      <c r="B90" s="10"/>
    </row>
    <row r="91" spans="2:11" s="9" customFormat="1" ht="15.95" customHeight="1">
      <c r="B91" s="3" t="s">
        <v>2</v>
      </c>
      <c r="C91" s="8"/>
      <c r="D91" s="8"/>
      <c r="E91" s="8"/>
      <c r="F91" s="3"/>
      <c r="G91" s="3"/>
      <c r="H91" s="3"/>
      <c r="I91" s="8"/>
      <c r="J91" s="8"/>
      <c r="K91" s="11" t="s">
        <v>3</v>
      </c>
    </row>
    <row r="92" spans="2:11" s="12" customFormat="1" ht="3" customHeight="1">
      <c r="B92" s="25"/>
      <c r="C92" s="6"/>
      <c r="D92" s="6"/>
      <c r="E92" s="6"/>
      <c r="F92" s="6"/>
      <c r="G92" s="6"/>
      <c r="H92" s="6"/>
      <c r="I92" s="6"/>
      <c r="J92" s="6"/>
      <c r="K92" s="6"/>
    </row>
    <row r="93" spans="2:11" s="9" customFormat="1" ht="3.75" customHeight="1">
      <c r="B93" s="147" t="str">
        <f>+B10</f>
        <v>Canarias</v>
      </c>
      <c r="C93" s="147" t="str">
        <f>+C10</f>
        <v>Cantabria</v>
      </c>
      <c r="D93" s="147" t="str">
        <f>+D10</f>
        <v>Castilla-La Mancha</v>
      </c>
      <c r="E93" s="147" t="str">
        <f>+E10</f>
        <v>Castilla y León</v>
      </c>
      <c r="F93" s="147" t="s">
        <v>4</v>
      </c>
      <c r="G93" s="144" t="s">
        <v>147</v>
      </c>
      <c r="H93" s="147" t="str">
        <f>+H10</f>
        <v>Canarias</v>
      </c>
      <c r="I93" s="147" t="str">
        <f>+I10</f>
        <v>Cantabria</v>
      </c>
      <c r="J93" s="147" t="str">
        <f>+J10</f>
        <v>Castilla-La Mancha</v>
      </c>
      <c r="K93" s="147" t="str">
        <f>+K10</f>
        <v>Castilla y León</v>
      </c>
    </row>
    <row r="94" spans="2:11" s="9" customFormat="1" ht="44.1" customHeight="1">
      <c r="B94" s="148"/>
      <c r="C94" s="148"/>
      <c r="D94" s="148"/>
      <c r="E94" s="148"/>
      <c r="F94" s="148"/>
      <c r="G94" s="145"/>
      <c r="H94" s="148"/>
      <c r="I94" s="148"/>
      <c r="J94" s="148"/>
      <c r="K94" s="148"/>
    </row>
    <row r="95" spans="2:11" s="13" customFormat="1" ht="3" customHeight="1">
      <c r="B95" s="148"/>
      <c r="C95" s="148"/>
      <c r="D95" s="148"/>
      <c r="E95" s="148"/>
      <c r="F95" s="148"/>
      <c r="G95" s="145"/>
      <c r="H95" s="148"/>
      <c r="I95" s="148"/>
      <c r="J95" s="148"/>
      <c r="K95" s="148"/>
    </row>
    <row r="96" spans="2:11" s="9" customFormat="1" ht="13.15" customHeight="1">
      <c r="B96" s="148"/>
      <c r="C96" s="148"/>
      <c r="D96" s="148"/>
      <c r="E96" s="148"/>
      <c r="F96" s="148"/>
      <c r="G96" s="145"/>
      <c r="H96" s="148"/>
      <c r="I96" s="148"/>
      <c r="J96" s="148"/>
      <c r="K96" s="148"/>
    </row>
    <row r="97" spans="2:11" s="9" customFormat="1" ht="3" customHeight="1">
      <c r="B97" s="149"/>
      <c r="C97" s="149"/>
      <c r="D97" s="149"/>
      <c r="E97" s="149"/>
      <c r="F97" s="149"/>
      <c r="G97" s="146"/>
      <c r="H97" s="149"/>
      <c r="I97" s="149"/>
      <c r="J97" s="149"/>
      <c r="K97" s="149"/>
    </row>
    <row r="98" spans="2:11" s="15" customFormat="1" ht="9" customHeight="1">
      <c r="B98" s="36"/>
      <c r="C98" s="36"/>
      <c r="D98" s="36"/>
      <c r="E98" s="36"/>
      <c r="F98" s="14"/>
      <c r="G98" s="14"/>
      <c r="H98" s="36"/>
      <c r="I98" s="36"/>
      <c r="J98" s="36"/>
      <c r="K98" s="36"/>
    </row>
    <row r="99" spans="2:11" s="15" customFormat="1" ht="5.0999999999999996" customHeight="1">
      <c r="B99" s="38"/>
      <c r="C99" s="38"/>
      <c r="D99" s="38"/>
      <c r="E99" s="38"/>
      <c r="F99" s="64"/>
      <c r="G99" s="64"/>
      <c r="H99" s="39"/>
      <c r="I99" s="39"/>
      <c r="J99" s="39"/>
      <c r="K99" s="39"/>
    </row>
    <row r="100" spans="2:11" s="20" customFormat="1" ht="16.149999999999999" customHeight="1">
      <c r="B100" s="41"/>
      <c r="C100" s="41"/>
      <c r="D100" s="41"/>
      <c r="E100" s="41"/>
      <c r="F100" s="75" t="s">
        <v>55</v>
      </c>
      <c r="G100" s="59" t="s">
        <v>56</v>
      </c>
      <c r="H100" s="42">
        <f>+B85</f>
        <v>1352</v>
      </c>
      <c r="I100" s="42">
        <f t="shared" ref="I100:K100" si="4">+C85</f>
        <v>39</v>
      </c>
      <c r="J100" s="42">
        <f t="shared" si="4"/>
        <v>78</v>
      </c>
      <c r="K100" s="42">
        <f t="shared" si="4"/>
        <v>153</v>
      </c>
    </row>
    <row r="101" spans="2:11" s="18" customFormat="1" ht="5.0999999999999996" customHeight="1">
      <c r="B101" s="38"/>
      <c r="C101" s="38"/>
      <c r="D101" s="38"/>
      <c r="E101" s="38"/>
      <c r="F101" s="73"/>
      <c r="G101" s="58"/>
      <c r="H101" s="38"/>
      <c r="I101" s="38"/>
      <c r="J101" s="38"/>
      <c r="K101" s="38"/>
    </row>
    <row r="102" spans="2:11" s="16" customFormat="1" ht="16.149999999999999" customHeight="1">
      <c r="B102" s="37">
        <f>+B103+B104</f>
        <v>0</v>
      </c>
      <c r="C102" s="37">
        <f t="shared" ref="C102:E102" si="5">+C103+C104</f>
        <v>0</v>
      </c>
      <c r="D102" s="37">
        <f t="shared" si="5"/>
        <v>0</v>
      </c>
      <c r="E102" s="37">
        <f t="shared" si="5"/>
        <v>1</v>
      </c>
      <c r="F102" s="76" t="s">
        <v>58</v>
      </c>
      <c r="G102" s="60" t="s">
        <v>59</v>
      </c>
      <c r="H102" s="37">
        <f>+H103+H104</f>
        <v>1279</v>
      </c>
      <c r="I102" s="37">
        <f>+I103+I104</f>
        <v>464</v>
      </c>
      <c r="J102" s="37">
        <f>+J103+J104</f>
        <v>1076</v>
      </c>
      <c r="K102" s="37">
        <f>+K103+K104</f>
        <v>1860</v>
      </c>
    </row>
    <row r="103" spans="2:11" s="18" customFormat="1" ht="16.149999999999999" customHeight="1">
      <c r="B103" s="38">
        <v>0</v>
      </c>
      <c r="C103" s="38">
        <v>0</v>
      </c>
      <c r="D103" s="38">
        <v>0</v>
      </c>
      <c r="E103" s="38">
        <v>1</v>
      </c>
      <c r="F103" s="68" t="s">
        <v>60</v>
      </c>
      <c r="G103" s="69" t="s">
        <v>61</v>
      </c>
      <c r="H103" s="38">
        <v>1246</v>
      </c>
      <c r="I103" s="38">
        <v>448</v>
      </c>
      <c r="J103" s="38">
        <v>1060</v>
      </c>
      <c r="K103" s="38">
        <v>1820</v>
      </c>
    </row>
    <row r="104" spans="2:11" s="18" customFormat="1" ht="16.149999999999999" customHeight="1">
      <c r="B104" s="38"/>
      <c r="C104" s="38"/>
      <c r="D104" s="38"/>
      <c r="E104" s="38"/>
      <c r="F104" s="68" t="s">
        <v>62</v>
      </c>
      <c r="G104" s="69" t="s">
        <v>63</v>
      </c>
      <c r="H104" s="38">
        <v>33</v>
      </c>
      <c r="I104" s="38">
        <v>16</v>
      </c>
      <c r="J104" s="38">
        <v>16</v>
      </c>
      <c r="K104" s="38">
        <v>40</v>
      </c>
    </row>
    <row r="105" spans="2:11" s="16" customFormat="1" ht="16.149999999999999" customHeight="1">
      <c r="B105" s="37"/>
      <c r="C105" s="37"/>
      <c r="D105" s="37"/>
      <c r="E105" s="37"/>
      <c r="F105" s="76" t="s">
        <v>64</v>
      </c>
      <c r="G105" s="60" t="s">
        <v>135</v>
      </c>
      <c r="H105" s="37">
        <f>+H106+H107+H108</f>
        <v>5</v>
      </c>
      <c r="I105" s="37">
        <f t="shared" ref="I105:K105" si="6">+I106+I107+I108</f>
        <v>2</v>
      </c>
      <c r="J105" s="37">
        <f t="shared" si="6"/>
        <v>3</v>
      </c>
      <c r="K105" s="37">
        <f t="shared" si="6"/>
        <v>10</v>
      </c>
    </row>
    <row r="106" spans="2:11" s="18" customFormat="1" ht="16.149999999999999" customHeight="1">
      <c r="B106" s="38"/>
      <c r="C106" s="38"/>
      <c r="D106" s="38"/>
      <c r="E106" s="38"/>
      <c r="F106" s="68" t="s">
        <v>65</v>
      </c>
      <c r="G106" s="69" t="s">
        <v>125</v>
      </c>
      <c r="H106" s="38">
        <v>0</v>
      </c>
      <c r="I106" s="38">
        <v>0</v>
      </c>
      <c r="J106" s="38">
        <v>0</v>
      </c>
      <c r="K106" s="38">
        <v>0</v>
      </c>
    </row>
    <row r="107" spans="2:11" s="18" customFormat="1" ht="16.149999999999999" customHeight="1">
      <c r="B107" s="38"/>
      <c r="C107" s="38"/>
      <c r="D107" s="38"/>
      <c r="E107" s="38"/>
      <c r="F107" s="68" t="s">
        <v>66</v>
      </c>
      <c r="G107" s="69" t="s">
        <v>126</v>
      </c>
      <c r="H107" s="38">
        <v>5</v>
      </c>
      <c r="I107" s="38">
        <v>2</v>
      </c>
      <c r="J107" s="38">
        <v>3</v>
      </c>
      <c r="K107" s="38">
        <v>10</v>
      </c>
    </row>
    <row r="108" spans="2:11" s="18" customFormat="1" ht="16.149999999999999" customHeight="1">
      <c r="B108" s="38"/>
      <c r="C108" s="38"/>
      <c r="D108" s="38"/>
      <c r="E108" s="38"/>
      <c r="F108" s="68" t="s">
        <v>127</v>
      </c>
      <c r="G108" s="69" t="s">
        <v>130</v>
      </c>
      <c r="H108" s="38">
        <v>0</v>
      </c>
      <c r="I108" s="38">
        <v>0</v>
      </c>
      <c r="J108" s="38">
        <v>0</v>
      </c>
      <c r="K108" s="38">
        <v>0</v>
      </c>
    </row>
    <row r="109" spans="2:11" s="16" customFormat="1" ht="15">
      <c r="B109" s="37">
        <v>170</v>
      </c>
      <c r="C109" s="37">
        <v>77</v>
      </c>
      <c r="D109" s="37">
        <v>93</v>
      </c>
      <c r="E109" s="37">
        <v>142</v>
      </c>
      <c r="F109" s="76" t="s">
        <v>67</v>
      </c>
      <c r="G109" s="88" t="s">
        <v>152</v>
      </c>
      <c r="H109" s="37"/>
      <c r="I109" s="37"/>
      <c r="J109" s="37"/>
      <c r="K109" s="37"/>
    </row>
    <row r="110" spans="2:11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68" t="s">
        <v>68</v>
      </c>
      <c r="G110" s="69" t="s">
        <v>153</v>
      </c>
      <c r="H110" s="38"/>
      <c r="I110" s="38"/>
      <c r="J110" s="38"/>
      <c r="K110" s="38"/>
    </row>
    <row r="111" spans="2:11" s="18" customFormat="1" ht="16.149999999999999" customHeight="1">
      <c r="B111" s="38">
        <v>5</v>
      </c>
      <c r="C111" s="38">
        <v>2</v>
      </c>
      <c r="D111" s="38">
        <v>3</v>
      </c>
      <c r="E111" s="38">
        <v>10</v>
      </c>
      <c r="F111" s="68" t="s">
        <v>136</v>
      </c>
      <c r="G111" s="69" t="s">
        <v>119</v>
      </c>
      <c r="H111" s="38"/>
      <c r="I111" s="38"/>
      <c r="J111" s="38"/>
      <c r="K111" s="38"/>
    </row>
    <row r="112" spans="2:11" s="18" customFormat="1" ht="16.149999999999999" customHeight="1">
      <c r="B112" s="38">
        <v>165</v>
      </c>
      <c r="C112" s="38">
        <v>75</v>
      </c>
      <c r="D112" s="38">
        <v>90</v>
      </c>
      <c r="E112" s="38">
        <v>132</v>
      </c>
      <c r="F112" s="68" t="s">
        <v>137</v>
      </c>
      <c r="G112" s="69" t="s">
        <v>154</v>
      </c>
      <c r="H112" s="38"/>
      <c r="I112" s="38"/>
      <c r="J112" s="38"/>
      <c r="K112" s="38"/>
    </row>
    <row r="113" spans="2:11" s="16" customFormat="1" ht="16.149999999999999" customHeight="1">
      <c r="B113" s="37">
        <f>+B114+B115+B116+B117+B118+B119</f>
        <v>706</v>
      </c>
      <c r="C113" s="37">
        <f t="shared" ref="C113:E113" si="7">+C114+C115+C116+C117+C118+C119</f>
        <v>120</v>
      </c>
      <c r="D113" s="37">
        <f t="shared" si="7"/>
        <v>244</v>
      </c>
      <c r="E113" s="37">
        <f t="shared" si="7"/>
        <v>231</v>
      </c>
      <c r="F113" s="76" t="s">
        <v>69</v>
      </c>
      <c r="G113" s="60" t="s">
        <v>70</v>
      </c>
      <c r="H113" s="37">
        <f>+H114+H115+H116+H117+H118+H119</f>
        <v>3453</v>
      </c>
      <c r="I113" s="37">
        <f>+I114+I115+I116+I117+I118+I119</f>
        <v>1333</v>
      </c>
      <c r="J113" s="37">
        <f>+J114+J115+J116+J117+J118+J119</f>
        <v>4055</v>
      </c>
      <c r="K113" s="37">
        <f>+K114+K115+K116+K117+K118+K119</f>
        <v>4963</v>
      </c>
    </row>
    <row r="114" spans="2:11" s="18" customFormat="1" ht="16.149999999999999" customHeight="1">
      <c r="B114" s="38">
        <v>1</v>
      </c>
      <c r="C114" s="38">
        <v>1</v>
      </c>
      <c r="D114" s="38">
        <v>2</v>
      </c>
      <c r="E114" s="38">
        <v>2</v>
      </c>
      <c r="F114" s="68" t="s">
        <v>71</v>
      </c>
      <c r="G114" s="69" t="s">
        <v>72</v>
      </c>
      <c r="H114" s="38"/>
      <c r="I114" s="38"/>
      <c r="J114" s="38"/>
      <c r="K114" s="38"/>
    </row>
    <row r="115" spans="2:11" s="18" customFormat="1" ht="16.149999999999999" customHeight="1">
      <c r="B115" s="38"/>
      <c r="C115" s="38"/>
      <c r="D115" s="38"/>
      <c r="E115" s="38"/>
      <c r="F115" s="68" t="s">
        <v>73</v>
      </c>
      <c r="G115" s="69" t="s">
        <v>74</v>
      </c>
      <c r="H115" s="38">
        <v>2</v>
      </c>
      <c r="I115" s="38">
        <v>1</v>
      </c>
      <c r="J115" s="38">
        <v>1</v>
      </c>
      <c r="K115" s="38">
        <v>2</v>
      </c>
    </row>
    <row r="116" spans="2:11" s="18" customFormat="1" ht="16.149999999999999" customHeight="1">
      <c r="B116" s="38">
        <v>676</v>
      </c>
      <c r="C116" s="38">
        <v>105</v>
      </c>
      <c r="D116" s="38">
        <v>197</v>
      </c>
      <c r="E116" s="38">
        <v>183</v>
      </c>
      <c r="F116" s="68" t="s">
        <v>75</v>
      </c>
      <c r="G116" s="69" t="s">
        <v>155</v>
      </c>
      <c r="H116" s="38">
        <v>3399</v>
      </c>
      <c r="I116" s="38">
        <v>1313</v>
      </c>
      <c r="J116" s="38">
        <v>3997</v>
      </c>
      <c r="K116" s="38">
        <v>4889</v>
      </c>
    </row>
    <row r="117" spans="2:11" s="18" customFormat="1" ht="16.149999999999999" customHeight="1">
      <c r="B117" s="38">
        <v>0</v>
      </c>
      <c r="C117" s="38">
        <v>0</v>
      </c>
      <c r="D117" s="38">
        <v>0</v>
      </c>
      <c r="E117" s="38">
        <v>0</v>
      </c>
      <c r="F117" s="68" t="s">
        <v>76</v>
      </c>
      <c r="G117" s="69" t="s">
        <v>77</v>
      </c>
      <c r="H117" s="38">
        <v>18</v>
      </c>
      <c r="I117" s="38">
        <v>1</v>
      </c>
      <c r="J117" s="38">
        <v>19</v>
      </c>
      <c r="K117" s="38">
        <v>10</v>
      </c>
    </row>
    <row r="118" spans="2:11" s="18" customFormat="1" ht="16.149999999999999" customHeight="1">
      <c r="B118" s="38">
        <v>29</v>
      </c>
      <c r="C118" s="38">
        <v>14</v>
      </c>
      <c r="D118" s="38">
        <v>45</v>
      </c>
      <c r="E118" s="38">
        <v>46</v>
      </c>
      <c r="F118" s="26" t="s">
        <v>78</v>
      </c>
      <c r="G118" s="26" t="s">
        <v>79</v>
      </c>
      <c r="H118" s="38">
        <v>34</v>
      </c>
      <c r="I118" s="38">
        <v>18</v>
      </c>
      <c r="J118" s="38">
        <v>38</v>
      </c>
      <c r="K118" s="38">
        <v>62</v>
      </c>
    </row>
    <row r="119" spans="2:11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26" t="s">
        <v>120</v>
      </c>
      <c r="G119" s="26" t="s">
        <v>121</v>
      </c>
      <c r="H119" s="49"/>
      <c r="I119" s="49"/>
      <c r="J119" s="49"/>
      <c r="K119" s="49"/>
    </row>
    <row r="120" spans="2:11" s="18" customFormat="1" ht="5.0999999999999996" customHeight="1">
      <c r="B120" s="38"/>
      <c r="C120" s="38"/>
      <c r="D120" s="38"/>
      <c r="E120" s="38"/>
      <c r="F120" s="73"/>
      <c r="G120" s="58"/>
      <c r="H120" s="38"/>
      <c r="I120" s="38"/>
      <c r="J120" s="38"/>
      <c r="K120" s="38"/>
    </row>
    <row r="121" spans="2:11" s="18" customFormat="1" ht="5.0999999999999996" customHeight="1">
      <c r="B121" s="44"/>
      <c r="C121" s="44"/>
      <c r="D121" s="44"/>
      <c r="E121" s="44"/>
      <c r="F121" s="77"/>
      <c r="G121" s="61"/>
      <c r="H121" s="38"/>
      <c r="I121" s="38"/>
      <c r="J121" s="38"/>
      <c r="K121" s="38"/>
    </row>
    <row r="122" spans="2:11" s="20" customFormat="1" ht="16.149999999999999" customHeight="1">
      <c r="B122" s="40">
        <f>+H100+H102+H105+H113-B102-B109-B113</f>
        <v>5213</v>
      </c>
      <c r="C122" s="40">
        <f>+I100+I102+I105+I113-C102-C109-C113</f>
        <v>1641</v>
      </c>
      <c r="D122" s="40">
        <f>+J100+J102+J105+J113-D102-D109-D113</f>
        <v>4875</v>
      </c>
      <c r="E122" s="40">
        <f>+K100+K102+K105+K113-E102-E109-E113</f>
        <v>6612</v>
      </c>
      <c r="F122" s="70" t="s">
        <v>80</v>
      </c>
      <c r="G122" s="54" t="s">
        <v>81</v>
      </c>
      <c r="H122" s="40"/>
      <c r="I122" s="40"/>
      <c r="J122" s="40"/>
      <c r="K122" s="40"/>
    </row>
    <row r="123" spans="2:11" s="15" customFormat="1" ht="9" customHeight="1">
      <c r="B123" s="45"/>
      <c r="C123" s="45"/>
      <c r="D123" s="45"/>
      <c r="E123" s="45"/>
      <c r="F123" s="62"/>
      <c r="G123" s="62"/>
      <c r="H123" s="45"/>
      <c r="I123" s="45"/>
      <c r="J123" s="45"/>
      <c r="K123" s="45"/>
    </row>
    <row r="124" spans="2:11" ht="15.95" customHeight="1">
      <c r="B124" s="30"/>
      <c r="C124" s="30"/>
      <c r="D124" s="30"/>
      <c r="E124" s="30"/>
      <c r="F124" s="31"/>
      <c r="G124" s="30"/>
      <c r="H124" s="32"/>
      <c r="I124" s="32"/>
      <c r="J124" s="32"/>
      <c r="K124" s="32"/>
    </row>
    <row r="125" spans="2:11" ht="15.95" customHeight="1"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2:11" s="9" customFormat="1" ht="15.95" customHeight="1">
      <c r="B126" s="33" t="s">
        <v>82</v>
      </c>
      <c r="C126" s="8"/>
      <c r="D126" s="8"/>
      <c r="E126" s="8"/>
      <c r="F126" s="8"/>
      <c r="G126" s="8"/>
      <c r="H126" s="8"/>
      <c r="I126" s="8"/>
      <c r="J126" s="8"/>
      <c r="K126" s="8"/>
    </row>
    <row r="127" spans="2:11" ht="5.25" customHeight="1">
      <c r="B127" s="10"/>
    </row>
    <row r="128" spans="2:11" s="9" customFormat="1" ht="15.95" customHeight="1">
      <c r="B128" s="3" t="s">
        <v>2</v>
      </c>
      <c r="C128" s="8"/>
      <c r="D128" s="8"/>
      <c r="E128" s="8"/>
      <c r="F128" s="3"/>
      <c r="G128" s="3"/>
      <c r="H128" s="3"/>
      <c r="I128" s="8"/>
      <c r="J128" s="8"/>
      <c r="K128" s="11" t="s">
        <v>3</v>
      </c>
    </row>
    <row r="129" spans="2:11" s="12" customFormat="1" ht="3" customHeight="1">
      <c r="B129" s="25"/>
      <c r="C129" s="6"/>
      <c r="D129" s="6"/>
      <c r="E129" s="6"/>
      <c r="F129" s="6"/>
      <c r="G129" s="6"/>
      <c r="H129" s="6"/>
      <c r="I129" s="6"/>
      <c r="J129" s="6"/>
      <c r="K129" s="6"/>
    </row>
    <row r="130" spans="2:11" s="9" customFormat="1" ht="3.75" customHeight="1">
      <c r="B130" s="147" t="str">
        <f>+B10</f>
        <v>Canarias</v>
      </c>
      <c r="C130" s="147" t="str">
        <f>+C10</f>
        <v>Cantabria</v>
      </c>
      <c r="D130" s="147" t="str">
        <f>+D10</f>
        <v>Castilla-La Mancha</v>
      </c>
      <c r="E130" s="147" t="str">
        <f>+E10</f>
        <v>Castilla y León</v>
      </c>
      <c r="F130" s="147" t="s">
        <v>4</v>
      </c>
      <c r="G130" s="144" t="s">
        <v>147</v>
      </c>
      <c r="H130" s="147" t="str">
        <f>+H10</f>
        <v>Canarias</v>
      </c>
      <c r="I130" s="147" t="str">
        <f>+I10</f>
        <v>Cantabria</v>
      </c>
      <c r="J130" s="147" t="str">
        <f>+J10</f>
        <v>Castilla-La Mancha</v>
      </c>
      <c r="K130" s="147" t="str">
        <f>+K10</f>
        <v>Castilla y León</v>
      </c>
    </row>
    <row r="131" spans="2:11" s="9" customFormat="1" ht="44.1" customHeight="1">
      <c r="B131" s="148"/>
      <c r="C131" s="148"/>
      <c r="D131" s="148"/>
      <c r="E131" s="148"/>
      <c r="F131" s="148"/>
      <c r="G131" s="145"/>
      <c r="H131" s="148"/>
      <c r="I131" s="148"/>
      <c r="J131" s="148"/>
      <c r="K131" s="148"/>
    </row>
    <row r="132" spans="2:11" s="13" customFormat="1" ht="3" customHeight="1">
      <c r="B132" s="148"/>
      <c r="C132" s="148"/>
      <c r="D132" s="148"/>
      <c r="E132" s="148"/>
      <c r="F132" s="148"/>
      <c r="G132" s="145"/>
      <c r="H132" s="148"/>
      <c r="I132" s="148"/>
      <c r="J132" s="148"/>
      <c r="K132" s="148"/>
    </row>
    <row r="133" spans="2:11" s="9" customFormat="1" ht="13.15" customHeight="1">
      <c r="B133" s="148"/>
      <c r="C133" s="148"/>
      <c r="D133" s="148"/>
      <c r="E133" s="148"/>
      <c r="F133" s="148"/>
      <c r="G133" s="145"/>
      <c r="H133" s="148"/>
      <c r="I133" s="148"/>
      <c r="J133" s="148"/>
      <c r="K133" s="148"/>
    </row>
    <row r="134" spans="2:11" s="9" customFormat="1" ht="3" customHeight="1">
      <c r="B134" s="149"/>
      <c r="C134" s="149"/>
      <c r="D134" s="149"/>
      <c r="E134" s="149"/>
      <c r="F134" s="149"/>
      <c r="G134" s="146"/>
      <c r="H134" s="149"/>
      <c r="I134" s="149"/>
      <c r="J134" s="149"/>
      <c r="K134" s="149"/>
    </row>
    <row r="135" spans="2:11" s="15" customFormat="1" ht="9" customHeight="1">
      <c r="B135" s="36"/>
      <c r="C135" s="36"/>
      <c r="D135" s="36"/>
      <c r="E135" s="36"/>
      <c r="F135" s="78"/>
      <c r="G135" s="63"/>
      <c r="H135" s="36"/>
      <c r="I135" s="36"/>
      <c r="J135" s="36"/>
      <c r="K135" s="36"/>
    </row>
    <row r="136" spans="2:11" s="15" customFormat="1" ht="5.0999999999999996" customHeight="1">
      <c r="B136" s="38"/>
      <c r="C136" s="38"/>
      <c r="D136" s="38"/>
      <c r="E136" s="38"/>
      <c r="F136" s="79"/>
      <c r="G136" s="64"/>
      <c r="H136" s="39"/>
      <c r="I136" s="39"/>
      <c r="J136" s="39"/>
      <c r="K136" s="39"/>
    </row>
    <row r="137" spans="2:11" s="20" customFormat="1" ht="16.149999999999999" customHeight="1">
      <c r="B137" s="41"/>
      <c r="C137" s="41"/>
      <c r="D137" s="41"/>
      <c r="E137" s="41"/>
      <c r="F137" s="75" t="s">
        <v>80</v>
      </c>
      <c r="G137" s="59" t="s">
        <v>81</v>
      </c>
      <c r="H137" s="42">
        <f>+B122</f>
        <v>5213</v>
      </c>
      <c r="I137" s="42">
        <f>+C122</f>
        <v>1641</v>
      </c>
      <c r="J137" s="42">
        <f>+D122</f>
        <v>4875</v>
      </c>
      <c r="K137" s="42">
        <f>+E122</f>
        <v>6612</v>
      </c>
    </row>
    <row r="138" spans="2:11" s="18" customFormat="1" ht="5.0999999999999996" customHeight="1">
      <c r="B138" s="38"/>
      <c r="C138" s="38"/>
      <c r="D138" s="38"/>
      <c r="E138" s="38"/>
      <c r="F138" s="73"/>
      <c r="G138" s="58"/>
      <c r="H138" s="38"/>
      <c r="I138" s="38"/>
      <c r="J138" s="38"/>
      <c r="K138" s="38"/>
    </row>
    <row r="139" spans="2:11" s="16" customFormat="1" ht="16.149999999999999" customHeight="1">
      <c r="B139" s="37">
        <f>+B140+B141</f>
        <v>4358</v>
      </c>
      <c r="C139" s="37">
        <f t="shared" ref="C139:E139" si="8">+C140+C141</f>
        <v>1497</v>
      </c>
      <c r="D139" s="37">
        <f t="shared" si="8"/>
        <v>4767</v>
      </c>
      <c r="E139" s="37">
        <f t="shared" si="8"/>
        <v>6037</v>
      </c>
      <c r="F139" s="76" t="s">
        <v>83</v>
      </c>
      <c r="G139" s="60" t="s">
        <v>84</v>
      </c>
      <c r="H139" s="37"/>
      <c r="I139" s="37"/>
      <c r="J139" s="37"/>
      <c r="K139" s="37"/>
    </row>
    <row r="140" spans="2:11" s="18" customFormat="1" ht="15" customHeight="1">
      <c r="B140" s="38">
        <v>3401</v>
      </c>
      <c r="C140" s="38">
        <v>1138</v>
      </c>
      <c r="D140" s="38">
        <v>3757</v>
      </c>
      <c r="E140" s="38">
        <v>4686</v>
      </c>
      <c r="F140" s="68" t="s">
        <v>85</v>
      </c>
      <c r="G140" s="69" t="s">
        <v>138</v>
      </c>
      <c r="H140" s="38"/>
      <c r="I140" s="38"/>
      <c r="J140" s="38"/>
      <c r="K140" s="38"/>
    </row>
    <row r="141" spans="2:11" s="18" customFormat="1" ht="27.6" customHeight="1">
      <c r="B141" s="38">
        <v>957</v>
      </c>
      <c r="C141" s="38">
        <v>359</v>
      </c>
      <c r="D141" s="38">
        <v>1010</v>
      </c>
      <c r="E141" s="38">
        <v>1351</v>
      </c>
      <c r="F141" s="80" t="s">
        <v>86</v>
      </c>
      <c r="G141" s="29" t="s">
        <v>139</v>
      </c>
      <c r="H141" s="38"/>
      <c r="I141" s="38"/>
      <c r="J141" s="38"/>
      <c r="K141" s="38"/>
    </row>
    <row r="142" spans="2:11" s="18" customFormat="1" ht="5.0999999999999996" customHeight="1">
      <c r="B142" s="38"/>
      <c r="C142" s="38"/>
      <c r="D142" s="38"/>
      <c r="E142" s="38"/>
      <c r="F142" s="73"/>
      <c r="G142" s="58"/>
      <c r="H142" s="38"/>
      <c r="I142" s="38"/>
      <c r="J142" s="38"/>
      <c r="K142" s="38"/>
    </row>
    <row r="143" spans="2:11" s="18" customFormat="1" ht="5.0999999999999996" customHeight="1">
      <c r="B143" s="44"/>
      <c r="C143" s="44"/>
      <c r="D143" s="44"/>
      <c r="E143" s="44"/>
      <c r="F143" s="77"/>
      <c r="G143" s="61"/>
      <c r="H143" s="44"/>
      <c r="I143" s="44"/>
      <c r="J143" s="44"/>
      <c r="K143" s="44"/>
    </row>
    <row r="144" spans="2:11" s="20" customFormat="1" ht="15.95" customHeight="1">
      <c r="B144" s="40">
        <f>+H137-B139</f>
        <v>855</v>
      </c>
      <c r="C144" s="40">
        <f>+I137-C139</f>
        <v>144</v>
      </c>
      <c r="D144" s="40">
        <f>+J137-D139</f>
        <v>108</v>
      </c>
      <c r="E144" s="40">
        <f>+K137-E139</f>
        <v>575</v>
      </c>
      <c r="F144" s="70" t="s">
        <v>87</v>
      </c>
      <c r="G144" s="54" t="s">
        <v>88</v>
      </c>
      <c r="H144" s="40"/>
      <c r="I144" s="40"/>
      <c r="J144" s="40"/>
      <c r="K144" s="40"/>
    </row>
    <row r="145" spans="2:11" s="15" customFormat="1" ht="9" customHeight="1">
      <c r="B145" s="45"/>
      <c r="C145" s="45"/>
      <c r="D145" s="45"/>
      <c r="E145" s="45"/>
      <c r="F145" s="62"/>
      <c r="G145" s="62"/>
      <c r="H145" s="45"/>
      <c r="I145" s="45"/>
      <c r="J145" s="45"/>
      <c r="K145" s="45"/>
    </row>
    <row r="146" spans="2:11" ht="15.95" customHeight="1">
      <c r="B146" s="30"/>
      <c r="C146" s="30"/>
      <c r="D146" s="30"/>
      <c r="E146" s="30"/>
      <c r="F146" s="31"/>
      <c r="G146" s="30"/>
      <c r="H146" s="32"/>
      <c r="I146" s="32"/>
      <c r="J146" s="32"/>
      <c r="K146" s="32"/>
    </row>
    <row r="147" spans="2:11" ht="15.95" customHeight="1"/>
    <row r="148" spans="2:11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</row>
    <row r="149" spans="2:11" ht="15.95" customHeight="1"/>
    <row r="150" spans="2:11" s="9" customFormat="1" ht="15.95" customHeight="1">
      <c r="B150" s="27" t="s">
        <v>90</v>
      </c>
      <c r="C150" s="8"/>
      <c r="D150" s="8"/>
      <c r="E150" s="8"/>
      <c r="F150" s="8"/>
      <c r="G150" s="8"/>
      <c r="H150" s="8"/>
      <c r="I150" s="8"/>
      <c r="J150" s="8"/>
      <c r="K150" s="8"/>
    </row>
    <row r="151" spans="2:11" ht="5.25" customHeight="1">
      <c r="B151" s="10"/>
    </row>
    <row r="152" spans="2:11" s="9" customFormat="1" ht="12.75" customHeight="1">
      <c r="B152" s="3" t="s">
        <v>2</v>
      </c>
      <c r="C152" s="8"/>
      <c r="D152" s="8"/>
      <c r="E152" s="8"/>
      <c r="F152" s="3"/>
      <c r="G152" s="3"/>
      <c r="H152" s="3"/>
      <c r="I152" s="8"/>
      <c r="J152" s="8"/>
      <c r="K152" s="11" t="s">
        <v>3</v>
      </c>
    </row>
    <row r="153" spans="2:11" s="12" customFormat="1" ht="3" customHeight="1">
      <c r="B153" s="25"/>
      <c r="C153" s="6"/>
      <c r="D153" s="6"/>
      <c r="E153" s="6"/>
      <c r="F153" s="6"/>
      <c r="G153" s="6"/>
      <c r="H153" s="6"/>
      <c r="I153" s="6"/>
      <c r="J153" s="6"/>
      <c r="K153" s="6"/>
    </row>
    <row r="154" spans="2:11" s="9" customFormat="1" ht="3.75" customHeight="1">
      <c r="B154" s="147" t="str">
        <f>+B10</f>
        <v>Canarias</v>
      </c>
      <c r="C154" s="147" t="str">
        <f>+C10</f>
        <v>Cantabria</v>
      </c>
      <c r="D154" s="147" t="str">
        <f>+D10</f>
        <v>Castilla-La Mancha</v>
      </c>
      <c r="E154" s="147" t="str">
        <f>+E10</f>
        <v>Castilla y León</v>
      </c>
      <c r="F154" s="147" t="s">
        <v>4</v>
      </c>
      <c r="G154" s="144" t="s">
        <v>147</v>
      </c>
      <c r="H154" s="147" t="str">
        <f>+H10</f>
        <v>Canarias</v>
      </c>
      <c r="I154" s="147" t="str">
        <f>+I10</f>
        <v>Cantabria</v>
      </c>
      <c r="J154" s="147" t="str">
        <f>+J10</f>
        <v>Castilla-La Mancha</v>
      </c>
      <c r="K154" s="147" t="str">
        <f>+K10</f>
        <v>Castilla y León</v>
      </c>
    </row>
    <row r="155" spans="2:11" s="9" customFormat="1" ht="44.1" customHeight="1">
      <c r="B155" s="148"/>
      <c r="C155" s="148"/>
      <c r="D155" s="148"/>
      <c r="E155" s="148"/>
      <c r="F155" s="148"/>
      <c r="G155" s="145"/>
      <c r="H155" s="148"/>
      <c r="I155" s="148"/>
      <c r="J155" s="148"/>
      <c r="K155" s="148"/>
    </row>
    <row r="156" spans="2:11" s="13" customFormat="1" ht="3" customHeight="1">
      <c r="B156" s="148"/>
      <c r="C156" s="148"/>
      <c r="D156" s="148"/>
      <c r="E156" s="148"/>
      <c r="F156" s="148"/>
      <c r="G156" s="145"/>
      <c r="H156" s="148"/>
      <c r="I156" s="148"/>
      <c r="J156" s="148"/>
      <c r="K156" s="148"/>
    </row>
    <row r="157" spans="2:11" s="9" customFormat="1" ht="13.15" customHeight="1">
      <c r="B157" s="148"/>
      <c r="C157" s="148"/>
      <c r="D157" s="148"/>
      <c r="E157" s="148"/>
      <c r="F157" s="148"/>
      <c r="G157" s="145"/>
      <c r="H157" s="148"/>
      <c r="I157" s="148"/>
      <c r="J157" s="148"/>
      <c r="K157" s="148"/>
    </row>
    <row r="158" spans="2:11" s="9" customFormat="1" ht="3" customHeight="1">
      <c r="B158" s="149"/>
      <c r="C158" s="149"/>
      <c r="D158" s="149"/>
      <c r="E158" s="149"/>
      <c r="F158" s="149"/>
      <c r="G158" s="146"/>
      <c r="H158" s="149"/>
      <c r="I158" s="149"/>
      <c r="J158" s="149"/>
      <c r="K158" s="149"/>
    </row>
    <row r="159" spans="2:11" s="15" customFormat="1" ht="9" customHeight="1">
      <c r="B159" s="36"/>
      <c r="C159" s="36"/>
      <c r="D159" s="36"/>
      <c r="E159" s="36"/>
      <c r="F159" s="78"/>
      <c r="G159" s="14"/>
      <c r="H159" s="36"/>
      <c r="I159" s="36"/>
      <c r="J159" s="36"/>
      <c r="K159" s="36"/>
    </row>
    <row r="160" spans="2:11" s="15" customFormat="1" ht="5.0999999999999996" customHeight="1">
      <c r="B160" s="38"/>
      <c r="C160" s="38"/>
      <c r="D160" s="38"/>
      <c r="E160" s="38"/>
      <c r="F160" s="79"/>
      <c r="G160" s="64"/>
      <c r="H160" s="38"/>
      <c r="I160" s="38"/>
      <c r="J160" s="38"/>
      <c r="K160" s="38"/>
    </row>
    <row r="161" spans="1:11" s="20" customFormat="1" ht="16.149999999999999" customHeight="1">
      <c r="B161" s="41"/>
      <c r="C161" s="41"/>
      <c r="D161" s="41"/>
      <c r="E161" s="41"/>
      <c r="F161" s="75" t="s">
        <v>80</v>
      </c>
      <c r="G161" s="59" t="s">
        <v>81</v>
      </c>
      <c r="H161" s="42">
        <f>+B122</f>
        <v>5213</v>
      </c>
      <c r="I161" s="42">
        <f>+C122</f>
        <v>1641</v>
      </c>
      <c r="J161" s="42">
        <f>+D122</f>
        <v>4875</v>
      </c>
      <c r="K161" s="42">
        <f>+E122</f>
        <v>6612</v>
      </c>
    </row>
    <row r="162" spans="1:11" s="18" customFormat="1" ht="5.0999999999999996" customHeight="1">
      <c r="B162" s="38"/>
      <c r="C162" s="38"/>
      <c r="D162" s="38"/>
      <c r="E162" s="38"/>
      <c r="F162" s="73"/>
      <c r="G162" s="58"/>
      <c r="H162" s="38"/>
      <c r="I162" s="38"/>
      <c r="J162" s="38"/>
      <c r="K162" s="38"/>
    </row>
    <row r="163" spans="1:11" s="16" customFormat="1" ht="16.149999999999999" customHeight="1">
      <c r="B163" s="37">
        <f>+H16-H17-H18+B141-H20</f>
        <v>5402</v>
      </c>
      <c r="C163" s="37">
        <f>+I16-I17-I18+C141-I20</f>
        <v>1870</v>
      </c>
      <c r="D163" s="37">
        <f>+J16-J17-J18+D141-J20</f>
        <v>5582</v>
      </c>
      <c r="E163" s="37">
        <f>+K16-K17-K18+E141-K20</f>
        <v>7248</v>
      </c>
      <c r="F163" s="76" t="s">
        <v>91</v>
      </c>
      <c r="G163" s="60" t="s">
        <v>92</v>
      </c>
      <c r="H163" s="37"/>
      <c r="I163" s="37"/>
      <c r="J163" s="37"/>
      <c r="K163" s="37"/>
    </row>
    <row r="164" spans="1:11" s="18" customFormat="1" ht="16.149999999999999" customHeight="1">
      <c r="B164" s="38">
        <f>+B139</f>
        <v>4358</v>
      </c>
      <c r="C164" s="38">
        <f t="shared" ref="C164:E164" si="9">+C139</f>
        <v>1497</v>
      </c>
      <c r="D164" s="38">
        <f t="shared" si="9"/>
        <v>4767</v>
      </c>
      <c r="E164" s="38">
        <f t="shared" si="9"/>
        <v>6037</v>
      </c>
      <c r="F164" s="68" t="s">
        <v>93</v>
      </c>
      <c r="G164" s="69" t="s">
        <v>94</v>
      </c>
      <c r="H164" s="38"/>
      <c r="I164" s="38"/>
      <c r="J164" s="38"/>
      <c r="K164" s="38"/>
    </row>
    <row r="165" spans="1:11" s="18" customFormat="1" ht="16.149999999999999" customHeight="1">
      <c r="B165" s="38">
        <f>+B163-B164</f>
        <v>1044</v>
      </c>
      <c r="C165" s="38">
        <f t="shared" ref="C165:E165" si="10">+C163-C164</f>
        <v>373</v>
      </c>
      <c r="D165" s="38">
        <f t="shared" si="10"/>
        <v>815</v>
      </c>
      <c r="E165" s="38">
        <f t="shared" si="10"/>
        <v>1211</v>
      </c>
      <c r="F165" s="68" t="s">
        <v>95</v>
      </c>
      <c r="G165" s="69" t="s">
        <v>96</v>
      </c>
      <c r="H165" s="38"/>
      <c r="I165" s="38"/>
      <c r="J165" s="38"/>
      <c r="K165" s="38"/>
    </row>
    <row r="166" spans="1:11" s="18" customFormat="1" ht="16.149999999999999" customHeight="1">
      <c r="A166" s="127"/>
      <c r="B166" s="37">
        <v>0</v>
      </c>
      <c r="C166" s="37">
        <v>0</v>
      </c>
      <c r="D166" s="37">
        <v>0</v>
      </c>
      <c r="E166" s="37">
        <v>0</v>
      </c>
      <c r="F166" s="76" t="s">
        <v>122</v>
      </c>
      <c r="G166" s="60" t="s">
        <v>123</v>
      </c>
      <c r="H166" s="38"/>
      <c r="I166" s="38"/>
      <c r="J166" s="38"/>
      <c r="K166" s="38"/>
    </row>
    <row r="167" spans="1:11" s="18" customFormat="1" ht="5.0999999999999996" customHeight="1">
      <c r="B167" s="38"/>
      <c r="C167" s="38"/>
      <c r="D167" s="38"/>
      <c r="E167" s="38"/>
      <c r="F167" s="73"/>
      <c r="G167" s="58"/>
      <c r="H167" s="38"/>
      <c r="I167" s="38"/>
      <c r="J167" s="38"/>
      <c r="K167" s="38"/>
    </row>
    <row r="168" spans="1:11" s="18" customFormat="1" ht="5.0999999999999996" customHeight="1">
      <c r="B168" s="44"/>
      <c r="C168" s="44"/>
      <c r="D168" s="44"/>
      <c r="E168" s="44"/>
      <c r="F168" s="77"/>
      <c r="G168" s="61"/>
      <c r="H168" s="38"/>
      <c r="I168" s="38"/>
      <c r="J168" s="38"/>
      <c r="K168" s="38"/>
    </row>
    <row r="169" spans="1:11" s="20" customFormat="1" ht="16.149999999999999" customHeight="1">
      <c r="B169" s="40">
        <f>+H161-B163-B166</f>
        <v>-189</v>
      </c>
      <c r="C169" s="40">
        <f>+I161-C163-C166</f>
        <v>-229</v>
      </c>
      <c r="D169" s="40">
        <f>+J161-D163-D166</f>
        <v>-707</v>
      </c>
      <c r="E169" s="40">
        <f>+K161-E163-E166</f>
        <v>-636</v>
      </c>
      <c r="F169" s="70" t="s">
        <v>97</v>
      </c>
      <c r="G169" s="54" t="s">
        <v>98</v>
      </c>
      <c r="H169" s="40"/>
      <c r="I169" s="40"/>
      <c r="J169" s="40"/>
      <c r="K169" s="40"/>
    </row>
    <row r="170" spans="1:11" s="15" customFormat="1" ht="9" customHeight="1">
      <c r="B170" s="45"/>
      <c r="C170" s="45"/>
      <c r="D170" s="45"/>
      <c r="E170" s="45"/>
      <c r="F170" s="62"/>
      <c r="G170" s="62"/>
      <c r="H170" s="45"/>
      <c r="I170" s="45"/>
      <c r="J170" s="45"/>
      <c r="K170" s="45"/>
    </row>
    <row r="171" spans="1:11" ht="15.95" customHeight="1">
      <c r="B171" s="30"/>
      <c r="C171" s="30"/>
      <c r="D171" s="30"/>
      <c r="E171" s="30"/>
      <c r="F171" s="31"/>
      <c r="G171" s="30"/>
      <c r="H171" s="32"/>
      <c r="I171" s="32"/>
      <c r="J171" s="32"/>
      <c r="K171" s="32"/>
    </row>
    <row r="172" spans="1:11" ht="15.95" customHeight="1"/>
    <row r="173" spans="1:11" s="9" customFormat="1" ht="15" customHeight="1">
      <c r="B173" s="27" t="s">
        <v>99</v>
      </c>
      <c r="C173" s="8"/>
      <c r="D173" s="8"/>
      <c r="E173" s="8"/>
      <c r="F173" s="8"/>
      <c r="G173" s="8"/>
      <c r="H173" s="8"/>
      <c r="I173" s="8"/>
      <c r="J173" s="8"/>
      <c r="K173" s="8"/>
    </row>
    <row r="174" spans="1:11" ht="5.25" customHeight="1">
      <c r="B174" s="10"/>
    </row>
    <row r="175" spans="1:11" s="9" customFormat="1" ht="12.95" customHeight="1">
      <c r="B175" s="3" t="s">
        <v>2</v>
      </c>
      <c r="C175" s="8"/>
      <c r="D175" s="8"/>
      <c r="E175" s="8"/>
      <c r="F175" s="3"/>
      <c r="G175" s="3"/>
      <c r="H175" s="3"/>
      <c r="I175" s="8"/>
      <c r="J175" s="8"/>
      <c r="K175" s="11" t="s">
        <v>3</v>
      </c>
    </row>
    <row r="176" spans="1:11" s="12" customFormat="1" ht="3" customHeight="1">
      <c r="B176" s="25"/>
      <c r="C176" s="6"/>
      <c r="D176" s="6"/>
      <c r="E176" s="6"/>
      <c r="F176" s="6"/>
      <c r="G176" s="6"/>
      <c r="H176" s="6"/>
      <c r="I176" s="6"/>
      <c r="J176" s="6"/>
      <c r="K176" s="6"/>
    </row>
    <row r="177" spans="2:11" s="9" customFormat="1" ht="3.75" customHeight="1">
      <c r="B177" s="147" t="str">
        <f>+B10</f>
        <v>Canarias</v>
      </c>
      <c r="C177" s="147" t="str">
        <f>+C10</f>
        <v>Cantabria</v>
      </c>
      <c r="D177" s="147" t="str">
        <f>+D10</f>
        <v>Castilla-La Mancha</v>
      </c>
      <c r="E177" s="147" t="str">
        <f>+E10</f>
        <v>Castilla y León</v>
      </c>
      <c r="F177" s="147" t="s">
        <v>4</v>
      </c>
      <c r="G177" s="144" t="s">
        <v>147</v>
      </c>
      <c r="H177" s="147" t="str">
        <f>+H10</f>
        <v>Canarias</v>
      </c>
      <c r="I177" s="147" t="str">
        <f>+I10</f>
        <v>Cantabria</v>
      </c>
      <c r="J177" s="147" t="str">
        <f>+J10</f>
        <v>Castilla-La Mancha</v>
      </c>
      <c r="K177" s="147" t="str">
        <f>+K10</f>
        <v>Castilla y León</v>
      </c>
    </row>
    <row r="178" spans="2:11" s="9" customFormat="1" ht="44.1" customHeight="1">
      <c r="B178" s="148"/>
      <c r="C178" s="148"/>
      <c r="D178" s="148"/>
      <c r="E178" s="148"/>
      <c r="F178" s="148"/>
      <c r="G178" s="145"/>
      <c r="H178" s="148"/>
      <c r="I178" s="148"/>
      <c r="J178" s="148"/>
      <c r="K178" s="148"/>
    </row>
    <row r="179" spans="2:11" s="13" customFormat="1" ht="3" customHeight="1">
      <c r="B179" s="148"/>
      <c r="C179" s="148"/>
      <c r="D179" s="148"/>
      <c r="E179" s="148"/>
      <c r="F179" s="148"/>
      <c r="G179" s="145"/>
      <c r="H179" s="148"/>
      <c r="I179" s="148"/>
      <c r="J179" s="148"/>
      <c r="K179" s="148"/>
    </row>
    <row r="180" spans="2:11" s="9" customFormat="1" ht="13.15" customHeight="1">
      <c r="B180" s="148"/>
      <c r="C180" s="148"/>
      <c r="D180" s="148"/>
      <c r="E180" s="148"/>
      <c r="F180" s="148"/>
      <c r="G180" s="145"/>
      <c r="H180" s="148"/>
      <c r="I180" s="148"/>
      <c r="J180" s="148"/>
      <c r="K180" s="148"/>
    </row>
    <row r="181" spans="2:11" s="9" customFormat="1" ht="3" customHeight="1">
      <c r="B181" s="149"/>
      <c r="C181" s="149"/>
      <c r="D181" s="149"/>
      <c r="E181" s="149"/>
      <c r="F181" s="149"/>
      <c r="G181" s="146"/>
      <c r="H181" s="149"/>
      <c r="I181" s="149"/>
      <c r="J181" s="149"/>
      <c r="K181" s="149"/>
    </row>
    <row r="182" spans="2:11" s="15" customFormat="1" ht="9" customHeight="1">
      <c r="B182" s="36"/>
      <c r="C182" s="36"/>
      <c r="D182" s="36"/>
      <c r="E182" s="36"/>
      <c r="F182" s="78"/>
      <c r="G182" s="63"/>
      <c r="H182" s="36"/>
      <c r="I182" s="36"/>
      <c r="J182" s="36"/>
      <c r="K182" s="36"/>
    </row>
    <row r="183" spans="2:11" s="15" customFormat="1" ht="5.0999999999999996" customHeight="1">
      <c r="B183" s="38"/>
      <c r="C183" s="38"/>
      <c r="D183" s="38"/>
      <c r="E183" s="38"/>
      <c r="F183" s="79"/>
      <c r="G183" s="64"/>
      <c r="H183" s="39"/>
      <c r="I183" s="39"/>
      <c r="J183" s="39"/>
      <c r="K183" s="39"/>
    </row>
    <row r="184" spans="2:11" s="20" customFormat="1" ht="16.149999999999999" customHeight="1">
      <c r="B184" s="41"/>
      <c r="C184" s="41"/>
      <c r="D184" s="41"/>
      <c r="E184" s="41"/>
      <c r="F184" s="75" t="s">
        <v>87</v>
      </c>
      <c r="G184" s="59" t="s">
        <v>88</v>
      </c>
      <c r="H184" s="42">
        <f>+B144</f>
        <v>855</v>
      </c>
      <c r="I184" s="42">
        <f>+C144</f>
        <v>144</v>
      </c>
      <c r="J184" s="42">
        <f>+D144</f>
        <v>108</v>
      </c>
      <c r="K184" s="42">
        <f>+E144</f>
        <v>575</v>
      </c>
    </row>
    <row r="185" spans="2:11" s="18" customFormat="1" ht="5.0999999999999996" customHeight="1">
      <c r="B185" s="38"/>
      <c r="C185" s="38"/>
      <c r="D185" s="38"/>
      <c r="E185" s="38"/>
      <c r="F185" s="73"/>
      <c r="G185" s="28"/>
      <c r="H185" s="38"/>
      <c r="I185" s="38"/>
      <c r="J185" s="38"/>
      <c r="K185" s="38"/>
    </row>
    <row r="186" spans="2:11" s="16" customFormat="1" ht="16.149999999999999" customHeight="1">
      <c r="B186" s="37">
        <f>+B187</f>
        <v>1044</v>
      </c>
      <c r="C186" s="37">
        <f>+C187</f>
        <v>373</v>
      </c>
      <c r="D186" s="37">
        <f>+D187</f>
        <v>815</v>
      </c>
      <c r="E186" s="37">
        <f>+E187</f>
        <v>1211</v>
      </c>
      <c r="F186" s="76" t="s">
        <v>100</v>
      </c>
      <c r="G186" s="60" t="s">
        <v>101</v>
      </c>
      <c r="H186" s="37"/>
      <c r="I186" s="37"/>
      <c r="J186" s="37"/>
      <c r="K186" s="37"/>
    </row>
    <row r="187" spans="2:11" s="18" customFormat="1" ht="16.149999999999999" customHeight="1">
      <c r="B187" s="38">
        <f>+B165</f>
        <v>1044</v>
      </c>
      <c r="C187" s="38">
        <f t="shared" ref="B187:E188" si="11">+C165</f>
        <v>373</v>
      </c>
      <c r="D187" s="38">
        <f>+D165</f>
        <v>815</v>
      </c>
      <c r="E187" s="38">
        <f>+E165</f>
        <v>1211</v>
      </c>
      <c r="F187" s="68" t="s">
        <v>102</v>
      </c>
      <c r="G187" s="69" t="s">
        <v>103</v>
      </c>
      <c r="H187" s="38"/>
      <c r="I187" s="38"/>
      <c r="J187" s="38"/>
      <c r="K187" s="38"/>
    </row>
    <row r="188" spans="2:11" s="18" customFormat="1" ht="16.149999999999999" customHeight="1">
      <c r="B188" s="37">
        <f t="shared" si="11"/>
        <v>0</v>
      </c>
      <c r="C188" s="37">
        <f t="shared" si="11"/>
        <v>0</v>
      </c>
      <c r="D188" s="37">
        <f t="shared" si="11"/>
        <v>0</v>
      </c>
      <c r="E188" s="37">
        <f t="shared" si="11"/>
        <v>0</v>
      </c>
      <c r="F188" s="76" t="s">
        <v>122</v>
      </c>
      <c r="G188" s="60" t="s">
        <v>123</v>
      </c>
      <c r="H188" s="38"/>
      <c r="I188" s="38"/>
      <c r="J188" s="38"/>
      <c r="K188" s="38"/>
    </row>
    <row r="189" spans="2:11" s="18" customFormat="1" ht="5.0999999999999996" customHeight="1">
      <c r="B189" s="38"/>
      <c r="C189" s="38"/>
      <c r="D189" s="38"/>
      <c r="E189" s="38"/>
      <c r="F189" s="73"/>
      <c r="G189" s="58"/>
      <c r="H189" s="38"/>
      <c r="I189" s="38"/>
      <c r="J189" s="38"/>
      <c r="K189" s="38"/>
    </row>
    <row r="190" spans="2:11" s="18" customFormat="1" ht="5.0999999999999996" customHeight="1">
      <c r="B190" s="44"/>
      <c r="C190" s="44"/>
      <c r="D190" s="44"/>
      <c r="E190" s="44"/>
      <c r="F190" s="77"/>
      <c r="G190" s="61"/>
      <c r="H190" s="38"/>
      <c r="I190" s="38"/>
      <c r="J190" s="38"/>
      <c r="K190" s="38"/>
    </row>
    <row r="191" spans="2:11" s="20" customFormat="1" ht="16.149999999999999" customHeight="1">
      <c r="B191" s="40">
        <f>+H184-B186</f>
        <v>-189</v>
      </c>
      <c r="C191" s="40">
        <f>+I184-C186</f>
        <v>-229</v>
      </c>
      <c r="D191" s="40">
        <f>+J184-D186</f>
        <v>-707</v>
      </c>
      <c r="E191" s="40">
        <f>+K184-E186</f>
        <v>-636</v>
      </c>
      <c r="F191" s="70" t="s">
        <v>97</v>
      </c>
      <c r="G191" s="54" t="s">
        <v>98</v>
      </c>
      <c r="H191" s="40"/>
      <c r="I191" s="40"/>
      <c r="J191" s="40"/>
      <c r="K191" s="40"/>
    </row>
    <row r="192" spans="2:11" s="15" customFormat="1" ht="9" customHeight="1">
      <c r="B192" s="45"/>
      <c r="C192" s="45"/>
      <c r="D192" s="45"/>
      <c r="E192" s="45"/>
      <c r="F192" s="62"/>
      <c r="G192" s="62"/>
      <c r="H192" s="45"/>
      <c r="I192" s="45"/>
      <c r="J192" s="45"/>
      <c r="K192" s="45"/>
    </row>
    <row r="193" spans="2:11" ht="15.95" customHeight="1">
      <c r="B193" s="30"/>
      <c r="C193" s="30"/>
      <c r="D193" s="30"/>
      <c r="E193" s="30"/>
      <c r="F193" s="31"/>
      <c r="G193" s="30"/>
      <c r="H193" s="32"/>
      <c r="I193" s="32"/>
      <c r="J193" s="32"/>
      <c r="K193" s="32"/>
    </row>
    <row r="194" spans="2:11" ht="15.95" customHeight="1"/>
    <row r="195" spans="2:11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</row>
    <row r="196" spans="2:11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</row>
    <row r="197" spans="2:11" ht="12.95" customHeight="1"/>
    <row r="198" spans="2:11" s="9" customFormat="1" ht="15.95" customHeight="1">
      <c r="B198" s="27" t="s">
        <v>106</v>
      </c>
      <c r="C198" s="8"/>
      <c r="D198" s="8"/>
      <c r="E198" s="8"/>
      <c r="F198" s="8"/>
      <c r="G198" s="8"/>
      <c r="H198" s="8"/>
      <c r="I198" s="8"/>
      <c r="J198" s="8"/>
      <c r="K198" s="8"/>
    </row>
    <row r="199" spans="2:11" ht="5.25" customHeight="1">
      <c r="B199" s="10"/>
    </row>
    <row r="200" spans="2:11" s="9" customFormat="1" ht="15.95" customHeight="1">
      <c r="B200" s="3" t="s">
        <v>107</v>
      </c>
      <c r="C200" s="8"/>
      <c r="D200" s="8"/>
      <c r="E200" s="8"/>
      <c r="F200" s="3"/>
      <c r="G200" s="3"/>
      <c r="H200" s="3"/>
      <c r="I200" s="8"/>
      <c r="J200" s="8"/>
      <c r="K200" s="11" t="s">
        <v>108</v>
      </c>
    </row>
    <row r="201" spans="2:11" s="12" customFormat="1" ht="3" customHeight="1">
      <c r="B201" s="25"/>
      <c r="C201" s="6"/>
      <c r="D201" s="6"/>
      <c r="E201" s="6"/>
      <c r="F201" s="6"/>
      <c r="G201" s="6"/>
      <c r="H201" s="4"/>
      <c r="I201" s="6"/>
      <c r="J201" s="6"/>
      <c r="K201" s="6"/>
    </row>
    <row r="202" spans="2:11" s="9" customFormat="1" ht="3.75" customHeight="1">
      <c r="B202" s="147" t="str">
        <f>+B10</f>
        <v>Canarias</v>
      </c>
      <c r="C202" s="147" t="str">
        <f>+C10</f>
        <v>Cantabria</v>
      </c>
      <c r="D202" s="147" t="str">
        <f>+D10</f>
        <v>Castilla-La Mancha</v>
      </c>
      <c r="E202" s="147" t="str">
        <f>+E10</f>
        <v>Castilla y León</v>
      </c>
      <c r="F202" s="147" t="s">
        <v>4</v>
      </c>
      <c r="G202" s="144" t="s">
        <v>147</v>
      </c>
      <c r="H202" s="147" t="str">
        <f>+H10</f>
        <v>Canarias</v>
      </c>
      <c r="I202" s="147" t="str">
        <f>+I10</f>
        <v>Cantabria</v>
      </c>
      <c r="J202" s="147" t="str">
        <f>+J10</f>
        <v>Castilla-La Mancha</v>
      </c>
      <c r="K202" s="147" t="str">
        <f>+K10</f>
        <v>Castilla y León</v>
      </c>
    </row>
    <row r="203" spans="2:11" s="9" customFormat="1" ht="44.1" customHeight="1">
      <c r="B203" s="148"/>
      <c r="C203" s="148"/>
      <c r="D203" s="148"/>
      <c r="E203" s="148"/>
      <c r="F203" s="148"/>
      <c r="G203" s="145"/>
      <c r="H203" s="148"/>
      <c r="I203" s="148"/>
      <c r="J203" s="148"/>
      <c r="K203" s="148"/>
    </row>
    <row r="204" spans="2:11" s="13" customFormat="1" ht="3" customHeight="1">
      <c r="B204" s="148"/>
      <c r="C204" s="148"/>
      <c r="D204" s="148"/>
      <c r="E204" s="148"/>
      <c r="F204" s="148"/>
      <c r="G204" s="145"/>
      <c r="H204" s="148"/>
      <c r="I204" s="148"/>
      <c r="J204" s="148"/>
      <c r="K204" s="148"/>
    </row>
    <row r="205" spans="2:11" s="9" customFormat="1" ht="13.15" customHeight="1">
      <c r="B205" s="148"/>
      <c r="C205" s="148"/>
      <c r="D205" s="148"/>
      <c r="E205" s="148"/>
      <c r="F205" s="148"/>
      <c r="G205" s="145"/>
      <c r="H205" s="148"/>
      <c r="I205" s="148"/>
      <c r="J205" s="148"/>
      <c r="K205" s="148"/>
    </row>
    <row r="206" spans="2:11" s="9" customFormat="1" ht="3" customHeight="1">
      <c r="B206" s="149"/>
      <c r="C206" s="149"/>
      <c r="D206" s="149"/>
      <c r="E206" s="149"/>
      <c r="F206" s="149"/>
      <c r="G206" s="146"/>
      <c r="H206" s="149"/>
      <c r="I206" s="149"/>
      <c r="J206" s="149"/>
      <c r="K206" s="149"/>
    </row>
    <row r="207" spans="2:11" s="15" customFormat="1" ht="9" customHeight="1">
      <c r="B207" s="36"/>
      <c r="C207" s="36"/>
      <c r="D207" s="36"/>
      <c r="E207" s="36"/>
      <c r="F207" s="63"/>
      <c r="G207" s="63"/>
      <c r="H207" s="36"/>
      <c r="I207" s="36"/>
      <c r="J207" s="36"/>
      <c r="K207" s="36"/>
    </row>
    <row r="208" spans="2:11" s="15" customFormat="1" ht="5.0999999999999996" customHeight="1">
      <c r="B208" s="38"/>
      <c r="C208" s="38"/>
      <c r="D208" s="38"/>
      <c r="E208" s="38"/>
      <c r="F208" s="64"/>
      <c r="G208" s="64"/>
      <c r="H208" s="39"/>
      <c r="I208" s="39"/>
      <c r="J208" s="39"/>
      <c r="K208" s="39"/>
    </row>
    <row r="209" spans="2:11" s="20" customFormat="1" ht="16.149999999999999" customHeight="1">
      <c r="B209" s="41"/>
      <c r="C209" s="41"/>
      <c r="D209" s="41"/>
      <c r="E209" s="41"/>
      <c r="F209" s="59" t="s">
        <v>97</v>
      </c>
      <c r="G209" s="59" t="s">
        <v>98</v>
      </c>
      <c r="H209" s="42">
        <f>+B191</f>
        <v>-189</v>
      </c>
      <c r="I209" s="42">
        <f t="shared" ref="I209:K209" si="12">+C191</f>
        <v>-229</v>
      </c>
      <c r="J209" s="42">
        <f t="shared" si="12"/>
        <v>-707</v>
      </c>
      <c r="K209" s="42">
        <f t="shared" si="12"/>
        <v>-636</v>
      </c>
    </row>
    <row r="210" spans="2:11" s="18" customFormat="1" ht="5.0999999999999996" customHeight="1">
      <c r="B210" s="38"/>
      <c r="C210" s="38"/>
      <c r="D210" s="38"/>
      <c r="E210" s="38"/>
      <c r="F210" s="58"/>
      <c r="G210" s="58"/>
      <c r="H210" s="38"/>
      <c r="I210" s="38"/>
      <c r="J210" s="38"/>
      <c r="K210" s="38"/>
    </row>
    <row r="211" spans="2:11" s="16" customFormat="1" ht="16.149999999999999" customHeight="1">
      <c r="B211" s="37"/>
      <c r="C211" s="37"/>
      <c r="D211" s="37"/>
      <c r="E211" s="37"/>
      <c r="F211" s="60" t="s">
        <v>159</v>
      </c>
      <c r="G211" s="60" t="s">
        <v>109</v>
      </c>
      <c r="H211" s="37">
        <f>+H212+H213+H214</f>
        <v>311</v>
      </c>
      <c r="I211" s="37">
        <f t="shared" ref="I211:K211" si="13">+I212+I213+I214</f>
        <v>73</v>
      </c>
      <c r="J211" s="37">
        <f t="shared" si="13"/>
        <v>231</v>
      </c>
      <c r="K211" s="37">
        <f t="shared" si="13"/>
        <v>416</v>
      </c>
    </row>
    <row r="212" spans="2:11" s="18" customFormat="1" ht="16.149999999999999" customHeight="1">
      <c r="B212" s="38"/>
      <c r="C212" s="38"/>
      <c r="D212" s="38"/>
      <c r="E212" s="38"/>
      <c r="F212" s="52" t="s">
        <v>160</v>
      </c>
      <c r="G212" s="69" t="s">
        <v>110</v>
      </c>
      <c r="H212" s="38">
        <v>51</v>
      </c>
      <c r="I212" s="38">
        <v>34</v>
      </c>
      <c r="J212" s="38">
        <v>64</v>
      </c>
      <c r="K212" s="38">
        <v>197</v>
      </c>
    </row>
    <row r="213" spans="2:11" s="18" customFormat="1" ht="16.149999999999999" customHeight="1">
      <c r="B213" s="38"/>
      <c r="C213" s="38"/>
      <c r="D213" s="38"/>
      <c r="E213" s="38"/>
      <c r="F213" s="52" t="s">
        <v>161</v>
      </c>
      <c r="G213" s="69" t="s">
        <v>111</v>
      </c>
      <c r="H213" s="38">
        <v>87</v>
      </c>
      <c r="I213" s="38">
        <v>16</v>
      </c>
      <c r="J213" s="38">
        <v>92</v>
      </c>
      <c r="K213" s="38">
        <v>145</v>
      </c>
    </row>
    <row r="214" spans="2:11" s="18" customFormat="1" ht="16.149999999999999" customHeight="1">
      <c r="B214" s="38"/>
      <c r="C214" s="38"/>
      <c r="D214" s="38"/>
      <c r="E214" s="38"/>
      <c r="F214" s="52" t="s">
        <v>162</v>
      </c>
      <c r="G214" s="69" t="s">
        <v>112</v>
      </c>
      <c r="H214" s="38">
        <v>173</v>
      </c>
      <c r="I214" s="38">
        <v>23</v>
      </c>
      <c r="J214" s="38">
        <v>75</v>
      </c>
      <c r="K214" s="38">
        <v>74</v>
      </c>
    </row>
    <row r="215" spans="2:11" s="19" customFormat="1" ht="16.149999999999999" customHeight="1">
      <c r="B215" s="39"/>
      <c r="C215" s="39"/>
      <c r="D215" s="39"/>
      <c r="E215" s="39"/>
      <c r="F215" s="53"/>
      <c r="G215" s="34" t="s">
        <v>113</v>
      </c>
      <c r="H215" s="38"/>
      <c r="I215" s="38"/>
      <c r="J215" s="38"/>
      <c r="K215" s="38"/>
    </row>
    <row r="216" spans="2:11" s="19" customFormat="1" ht="16.149999999999999" customHeight="1">
      <c r="B216" s="39"/>
      <c r="C216" s="39"/>
      <c r="D216" s="39"/>
      <c r="E216" s="39"/>
      <c r="F216" s="53"/>
      <c r="G216" s="89" t="s">
        <v>128</v>
      </c>
      <c r="H216" s="39">
        <v>176</v>
      </c>
      <c r="I216" s="39">
        <v>23</v>
      </c>
      <c r="J216" s="39">
        <v>87</v>
      </c>
      <c r="K216" s="39">
        <v>76</v>
      </c>
    </row>
    <row r="217" spans="2:11" s="19" customFormat="1" ht="14.25">
      <c r="B217" s="39"/>
      <c r="C217" s="39"/>
      <c r="D217" s="39"/>
      <c r="E217" s="39"/>
      <c r="F217" s="64"/>
      <c r="G217" s="90" t="s">
        <v>129</v>
      </c>
      <c r="H217" s="39">
        <v>-5</v>
      </c>
      <c r="I217" s="39">
        <v>-2</v>
      </c>
      <c r="J217" s="39">
        <v>-17</v>
      </c>
      <c r="K217" s="39">
        <v>-6</v>
      </c>
    </row>
    <row r="218" spans="2:11" s="16" customFormat="1" ht="16.149999999999999" customHeight="1">
      <c r="B218" s="37"/>
      <c r="C218" s="37"/>
      <c r="D218" s="37"/>
      <c r="E218" s="37"/>
      <c r="F218" s="60" t="s">
        <v>163</v>
      </c>
      <c r="G218" s="60" t="s">
        <v>114</v>
      </c>
      <c r="H218" s="37">
        <f>+H219+H220+H221</f>
        <v>-366</v>
      </c>
      <c r="I218" s="37">
        <f t="shared" ref="I218:K218" si="14">+I219+I220+I221</f>
        <v>-79</v>
      </c>
      <c r="J218" s="37">
        <f t="shared" si="14"/>
        <v>-50</v>
      </c>
      <c r="K218" s="37">
        <f t="shared" si="14"/>
        <v>-372</v>
      </c>
    </row>
    <row r="219" spans="2:11" s="16" customFormat="1" ht="16.149999999999999" customHeight="1">
      <c r="B219" s="37"/>
      <c r="C219" s="37"/>
      <c r="D219" s="37"/>
      <c r="E219" s="37"/>
      <c r="F219" s="52" t="s">
        <v>164</v>
      </c>
      <c r="G219" s="69" t="s">
        <v>110</v>
      </c>
      <c r="H219" s="38">
        <v>0</v>
      </c>
      <c r="I219" s="38">
        <v>0</v>
      </c>
      <c r="J219" s="38">
        <v>0</v>
      </c>
      <c r="K219" s="38">
        <v>0</v>
      </c>
    </row>
    <row r="220" spans="2:11" s="18" customFormat="1" ht="16.149999999999999" customHeight="1">
      <c r="B220" s="38"/>
      <c r="C220" s="38"/>
      <c r="D220" s="38"/>
      <c r="E220" s="38"/>
      <c r="F220" s="52" t="s">
        <v>165</v>
      </c>
      <c r="G220" s="69" t="s">
        <v>111</v>
      </c>
      <c r="H220" s="38">
        <v>-29</v>
      </c>
      <c r="I220" s="38">
        <v>-51</v>
      </c>
      <c r="J220" s="38">
        <v>-35</v>
      </c>
      <c r="K220" s="38">
        <v>-206</v>
      </c>
    </row>
    <row r="221" spans="2:11" s="18" customFormat="1" ht="16.149999999999999" customHeight="1">
      <c r="B221" s="38"/>
      <c r="C221" s="38"/>
      <c r="D221" s="38"/>
      <c r="E221" s="38"/>
      <c r="F221" s="52" t="s">
        <v>166</v>
      </c>
      <c r="G221" s="69" t="s">
        <v>112</v>
      </c>
      <c r="H221" s="38">
        <v>-337</v>
      </c>
      <c r="I221" s="38">
        <v>-28</v>
      </c>
      <c r="J221" s="38">
        <v>-15</v>
      </c>
      <c r="K221" s="38">
        <v>-166</v>
      </c>
    </row>
    <row r="222" spans="2:11" s="19" customFormat="1" ht="16.149999999999999" customHeight="1">
      <c r="B222" s="39"/>
      <c r="C222" s="39"/>
      <c r="D222" s="39"/>
      <c r="E222" s="39"/>
      <c r="F222" s="53"/>
      <c r="G222" s="34" t="s">
        <v>113</v>
      </c>
      <c r="H222" s="39"/>
      <c r="I222" s="39"/>
      <c r="J222" s="39"/>
      <c r="K222" s="39"/>
    </row>
    <row r="223" spans="2:11" s="19" customFormat="1" ht="16.149999999999999" customHeight="1">
      <c r="B223" s="39"/>
      <c r="C223" s="39"/>
      <c r="D223" s="39"/>
      <c r="E223" s="39"/>
      <c r="F223" s="53"/>
      <c r="G223" s="89" t="s">
        <v>128</v>
      </c>
      <c r="H223" s="39">
        <v>-336</v>
      </c>
      <c r="I223" s="39">
        <v>-18</v>
      </c>
      <c r="J223" s="39">
        <v>-12</v>
      </c>
      <c r="K223" s="39">
        <v>-161</v>
      </c>
    </row>
    <row r="224" spans="2:11" s="18" customFormat="1" ht="5.0999999999999996" customHeight="1">
      <c r="B224" s="38"/>
      <c r="C224" s="38"/>
      <c r="D224" s="38"/>
      <c r="E224" s="38"/>
      <c r="F224" s="58"/>
      <c r="G224" s="65"/>
      <c r="H224" s="38"/>
      <c r="I224" s="38"/>
      <c r="J224" s="38"/>
      <c r="K224" s="38"/>
    </row>
    <row r="225" spans="2:11" s="18" customFormat="1" ht="5.0999999999999996" customHeight="1">
      <c r="B225" s="44"/>
      <c r="C225" s="44"/>
      <c r="D225" s="44"/>
      <c r="E225" s="44"/>
      <c r="F225" s="81"/>
      <c r="G225" s="91"/>
      <c r="H225" s="38"/>
      <c r="I225" s="38"/>
      <c r="J225" s="38"/>
      <c r="K225" s="38"/>
    </row>
    <row r="226" spans="2:11" s="20" customFormat="1" ht="30.6" customHeight="1">
      <c r="B226" s="40">
        <f>+H209+H211+H218</f>
        <v>-244</v>
      </c>
      <c r="C226" s="40">
        <f>+I209+I211+I218</f>
        <v>-235</v>
      </c>
      <c r="D226" s="40">
        <f>+J209+J211+J218</f>
        <v>-526</v>
      </c>
      <c r="E226" s="40">
        <f>+K209+K211+K218</f>
        <v>-592</v>
      </c>
      <c r="F226" s="82" t="s">
        <v>145</v>
      </c>
      <c r="G226" s="92" t="s">
        <v>115</v>
      </c>
      <c r="H226" s="48"/>
      <c r="I226" s="48"/>
      <c r="J226" s="48"/>
      <c r="K226" s="48"/>
    </row>
    <row r="227" spans="2:11" s="15" customFormat="1" ht="9" customHeight="1">
      <c r="B227" s="45"/>
      <c r="C227" s="45"/>
      <c r="D227" s="45"/>
      <c r="E227" s="45"/>
      <c r="F227" s="62"/>
      <c r="G227" s="62"/>
      <c r="H227" s="45"/>
      <c r="I227" s="45"/>
      <c r="J227" s="45"/>
      <c r="K227" s="45"/>
    </row>
    <row r="228" spans="2:11" ht="15.95" customHeight="1">
      <c r="B228" s="30"/>
      <c r="C228" s="30"/>
      <c r="D228" s="30"/>
      <c r="E228" s="30"/>
      <c r="F228" s="31"/>
      <c r="G228" s="30"/>
      <c r="H228" s="32"/>
      <c r="I228" s="32"/>
      <c r="J228" s="32"/>
      <c r="K228" s="32"/>
    </row>
    <row r="229" spans="2:11" ht="15.95" customHeight="1"/>
    <row r="230" spans="2:11" s="9" customFormat="1" ht="15.95" customHeight="1">
      <c r="B230" s="27" t="s">
        <v>116</v>
      </c>
      <c r="C230" s="8"/>
      <c r="D230" s="8"/>
      <c r="E230" s="8"/>
      <c r="F230" s="8"/>
      <c r="G230" s="8"/>
      <c r="H230" s="8"/>
      <c r="I230" s="8"/>
      <c r="J230" s="8"/>
      <c r="K230" s="8"/>
    </row>
    <row r="231" spans="2:11" ht="5.25" customHeight="1">
      <c r="B231" s="10"/>
    </row>
    <row r="232" spans="2:11" s="9" customFormat="1" ht="15.95" customHeight="1">
      <c r="B232" s="3" t="s">
        <v>107</v>
      </c>
      <c r="C232" s="8"/>
      <c r="D232" s="8"/>
      <c r="E232" s="8"/>
      <c r="F232" s="3"/>
      <c r="G232" s="3"/>
      <c r="H232" s="3"/>
      <c r="I232" s="8"/>
      <c r="J232" s="8"/>
      <c r="K232" s="11" t="s">
        <v>108</v>
      </c>
    </row>
    <row r="233" spans="2:11" s="12" customFormat="1" ht="3" customHeight="1">
      <c r="B233" s="25"/>
      <c r="C233" s="6"/>
      <c r="D233" s="6"/>
      <c r="E233" s="6"/>
      <c r="F233" s="6"/>
      <c r="G233" s="6"/>
      <c r="H233" s="6"/>
      <c r="I233" s="6"/>
      <c r="J233" s="6"/>
      <c r="K233" s="6"/>
    </row>
    <row r="234" spans="2:11" s="9" customFormat="1" ht="3.75" customHeight="1">
      <c r="B234" s="147" t="str">
        <f>+B10</f>
        <v>Canarias</v>
      </c>
      <c r="C234" s="147" t="str">
        <f>+C10</f>
        <v>Cantabria</v>
      </c>
      <c r="D234" s="147" t="str">
        <f>+D10</f>
        <v>Castilla-La Mancha</v>
      </c>
      <c r="E234" s="147" t="str">
        <f>+E10</f>
        <v>Castilla y León</v>
      </c>
      <c r="F234" s="147" t="s">
        <v>4</v>
      </c>
      <c r="G234" s="144" t="s">
        <v>147</v>
      </c>
      <c r="H234" s="147" t="str">
        <f>+H10</f>
        <v>Canarias</v>
      </c>
      <c r="I234" s="147" t="str">
        <f>+I10</f>
        <v>Cantabria</v>
      </c>
      <c r="J234" s="147" t="str">
        <f>+J10</f>
        <v>Castilla-La Mancha</v>
      </c>
      <c r="K234" s="147" t="str">
        <f>+K10</f>
        <v>Castilla y León</v>
      </c>
    </row>
    <row r="235" spans="2:11" s="9" customFormat="1" ht="44.1" customHeight="1">
      <c r="B235" s="148"/>
      <c r="C235" s="148"/>
      <c r="D235" s="148"/>
      <c r="E235" s="148"/>
      <c r="F235" s="148"/>
      <c r="G235" s="145"/>
      <c r="H235" s="148"/>
      <c r="I235" s="148"/>
      <c r="J235" s="148"/>
      <c r="K235" s="148"/>
    </row>
    <row r="236" spans="2:11" s="13" customFormat="1" ht="3" customHeight="1">
      <c r="B236" s="148"/>
      <c r="C236" s="148"/>
      <c r="D236" s="148"/>
      <c r="E236" s="148"/>
      <c r="F236" s="148"/>
      <c r="G236" s="145"/>
      <c r="H236" s="148"/>
      <c r="I236" s="148"/>
      <c r="J236" s="148"/>
      <c r="K236" s="148"/>
    </row>
    <row r="237" spans="2:11" s="9" customFormat="1" ht="13.15" customHeight="1">
      <c r="B237" s="148"/>
      <c r="C237" s="148"/>
      <c r="D237" s="148"/>
      <c r="E237" s="148"/>
      <c r="F237" s="148"/>
      <c r="G237" s="145"/>
      <c r="H237" s="148"/>
      <c r="I237" s="148"/>
      <c r="J237" s="148"/>
      <c r="K237" s="148"/>
    </row>
    <row r="238" spans="2:11" s="9" customFormat="1" ht="3" customHeight="1">
      <c r="B238" s="149"/>
      <c r="C238" s="149"/>
      <c r="D238" s="149"/>
      <c r="E238" s="149"/>
      <c r="F238" s="149"/>
      <c r="G238" s="146"/>
      <c r="H238" s="149"/>
      <c r="I238" s="149"/>
      <c r="J238" s="149"/>
      <c r="K238" s="149"/>
    </row>
    <row r="239" spans="2:11" s="15" customFormat="1" ht="9" customHeight="1">
      <c r="B239" s="36"/>
      <c r="C239" s="36"/>
      <c r="D239" s="36"/>
      <c r="E239" s="36"/>
      <c r="F239" s="14"/>
      <c r="G239" s="63"/>
      <c r="H239" s="36"/>
      <c r="I239" s="36"/>
      <c r="J239" s="36"/>
      <c r="K239" s="36"/>
    </row>
    <row r="240" spans="2:11" s="15" customFormat="1" ht="5.0999999999999996" customHeight="1">
      <c r="B240" s="38"/>
      <c r="C240" s="38"/>
      <c r="D240" s="38"/>
      <c r="E240" s="38"/>
      <c r="F240" s="83"/>
      <c r="G240" s="93"/>
      <c r="H240" s="39"/>
      <c r="I240" s="39"/>
      <c r="J240" s="39"/>
      <c r="K240" s="39"/>
    </row>
    <row r="241" spans="2:11" s="20" customFormat="1" ht="28.5">
      <c r="B241" s="41"/>
      <c r="C241" s="41"/>
      <c r="D241" s="41"/>
      <c r="E241" s="41"/>
      <c r="F241" s="84" t="s">
        <v>145</v>
      </c>
      <c r="G241" s="94" t="s">
        <v>115</v>
      </c>
      <c r="H241" s="42">
        <f>+B226</f>
        <v>-244</v>
      </c>
      <c r="I241" s="42">
        <f>+C226</f>
        <v>-235</v>
      </c>
      <c r="J241" s="42">
        <f>+D226</f>
        <v>-526</v>
      </c>
      <c r="K241" s="42">
        <f>+E226</f>
        <v>-592</v>
      </c>
    </row>
    <row r="242" spans="2:11" s="18" customFormat="1" ht="5.0999999999999996" customHeight="1">
      <c r="B242" s="38"/>
      <c r="C242" s="38"/>
      <c r="D242" s="38"/>
      <c r="E242" s="38"/>
      <c r="F242" s="81"/>
      <c r="G242" s="91"/>
      <c r="H242" s="38"/>
      <c r="I242" s="38"/>
      <c r="J242" s="38"/>
      <c r="K242" s="38"/>
    </row>
    <row r="243" spans="2:11" s="16" customFormat="1" ht="15">
      <c r="B243" s="37">
        <f>B244+B246</f>
        <v>346</v>
      </c>
      <c r="C243" s="37">
        <f t="shared" ref="C243:E243" si="15">C244+C246</f>
        <v>176</v>
      </c>
      <c r="D243" s="37">
        <f t="shared" si="15"/>
        <v>222</v>
      </c>
      <c r="E243" s="37">
        <f t="shared" si="15"/>
        <v>572</v>
      </c>
      <c r="F243" s="60" t="s">
        <v>167</v>
      </c>
      <c r="G243" s="60" t="s">
        <v>168</v>
      </c>
      <c r="H243" s="38"/>
      <c r="I243" s="38"/>
      <c r="J243" s="38"/>
      <c r="K243" s="38"/>
    </row>
    <row r="244" spans="2:11" s="16" customFormat="1" ht="15">
      <c r="B244" s="41">
        <v>346</v>
      </c>
      <c r="C244" s="41">
        <v>176</v>
      </c>
      <c r="D244" s="41">
        <v>219</v>
      </c>
      <c r="E244" s="41">
        <v>572</v>
      </c>
      <c r="F244" s="121" t="s">
        <v>140</v>
      </c>
      <c r="G244" s="121" t="s">
        <v>141</v>
      </c>
      <c r="H244" s="37"/>
      <c r="I244" s="37"/>
      <c r="J244" s="37"/>
      <c r="K244" s="37"/>
    </row>
    <row r="245" spans="2:11" s="16" customFormat="1" ht="15">
      <c r="B245" s="37">
        <v>-454</v>
      </c>
      <c r="C245" s="37">
        <v>-224</v>
      </c>
      <c r="D245" s="37">
        <v>-430</v>
      </c>
      <c r="E245" s="37">
        <v>-761</v>
      </c>
      <c r="F245" s="60" t="s">
        <v>118</v>
      </c>
      <c r="G245" s="60" t="s">
        <v>15</v>
      </c>
      <c r="H245" s="37"/>
      <c r="I245" s="37"/>
      <c r="J245" s="37"/>
      <c r="K245" s="37"/>
    </row>
    <row r="246" spans="2:11" s="16" customFormat="1" ht="15">
      <c r="B246" s="41">
        <v>0</v>
      </c>
      <c r="C246" s="41">
        <v>0</v>
      </c>
      <c r="D246" s="41">
        <v>3</v>
      </c>
      <c r="E246" s="41">
        <v>0</v>
      </c>
      <c r="F246" s="121" t="s">
        <v>144</v>
      </c>
      <c r="G246" s="122" t="s">
        <v>124</v>
      </c>
      <c r="H246" s="37"/>
      <c r="I246" s="37"/>
      <c r="J246" s="37"/>
      <c r="K246" s="37"/>
    </row>
    <row r="247" spans="2:11" s="18" customFormat="1" ht="15">
      <c r="B247" s="37">
        <v>20</v>
      </c>
      <c r="C247" s="37">
        <v>0</v>
      </c>
      <c r="D247" s="37">
        <v>0</v>
      </c>
      <c r="E247" s="37">
        <v>-3</v>
      </c>
      <c r="F247" s="60" t="s">
        <v>142</v>
      </c>
      <c r="G247" s="95" t="s">
        <v>143</v>
      </c>
      <c r="H247" s="37"/>
      <c r="I247" s="37"/>
      <c r="J247" s="37"/>
      <c r="K247" s="37"/>
    </row>
    <row r="248" spans="2:11" s="20" customFormat="1" ht="14.25">
      <c r="B248" s="38"/>
      <c r="C248" s="38"/>
      <c r="D248" s="38"/>
      <c r="E248" s="38"/>
      <c r="F248" s="28"/>
      <c r="G248" s="65"/>
      <c r="H248" s="38"/>
      <c r="I248" s="38"/>
      <c r="J248" s="38"/>
      <c r="K248" s="38"/>
    </row>
    <row r="249" spans="2:11" s="15" customFormat="1" ht="14.25">
      <c r="B249" s="40">
        <f>+H241-B244-B245-B246-B247</f>
        <v>-156</v>
      </c>
      <c r="C249" s="40">
        <f>+I241-C244-C245-C246-C247</f>
        <v>-187</v>
      </c>
      <c r="D249" s="40">
        <f>+J241-D244-D245-D246-D247</f>
        <v>-318</v>
      </c>
      <c r="E249" s="40">
        <f>+K241-E244-E245-E246-E247</f>
        <v>-400</v>
      </c>
      <c r="F249" s="85" t="s">
        <v>117</v>
      </c>
      <c r="G249" s="85" t="s">
        <v>146</v>
      </c>
      <c r="H249" s="40"/>
      <c r="I249" s="40"/>
      <c r="J249" s="40"/>
      <c r="K249" s="40"/>
    </row>
    <row r="250" spans="2:11" ht="12.75" customHeight="1">
      <c r="B250" s="43"/>
      <c r="C250" s="43"/>
      <c r="D250" s="43"/>
      <c r="E250" s="43"/>
      <c r="F250" s="74"/>
      <c r="G250" s="74"/>
      <c r="H250" s="43"/>
      <c r="I250" s="43"/>
      <c r="J250" s="43"/>
      <c r="K250" s="43"/>
    </row>
    <row r="251" spans="2:11" ht="12.75" customHeight="1">
      <c r="B251" s="35"/>
      <c r="C251" s="32"/>
      <c r="D251" s="32"/>
      <c r="E251" s="32"/>
      <c r="F251" s="32"/>
      <c r="G251" s="32"/>
      <c r="H251" s="32"/>
      <c r="I251" s="32"/>
      <c r="J251" s="32"/>
      <c r="K251" s="32"/>
    </row>
    <row r="255" spans="2:11">
      <c r="B255" s="4"/>
    </row>
    <row r="256" spans="2:11">
      <c r="B256" s="4"/>
    </row>
  </sheetData>
  <protectedRanges>
    <protectedRange sqref="B166:E166" name="Cuenta_renta_disponible_2"/>
  </protectedRanges>
  <mergeCells count="90">
    <mergeCell ref="H10:H14"/>
    <mergeCell ref="I10:I14"/>
    <mergeCell ref="J10:J14"/>
    <mergeCell ref="K10:K14"/>
    <mergeCell ref="B38:B42"/>
    <mergeCell ref="C38:C42"/>
    <mergeCell ref="D38:D42"/>
    <mergeCell ref="E38:E42"/>
    <mergeCell ref="F38:F42"/>
    <mergeCell ref="G38:G42"/>
    <mergeCell ref="B10:B14"/>
    <mergeCell ref="C10:C14"/>
    <mergeCell ref="D10:D14"/>
    <mergeCell ref="E10:E14"/>
    <mergeCell ref="F10:F14"/>
    <mergeCell ref="G10:G14"/>
    <mergeCell ref="H38:H42"/>
    <mergeCell ref="I38:I42"/>
    <mergeCell ref="J38:J42"/>
    <mergeCell ref="K38:K42"/>
    <mergeCell ref="B62:B66"/>
    <mergeCell ref="C62:C66"/>
    <mergeCell ref="D62:D66"/>
    <mergeCell ref="E62:E66"/>
    <mergeCell ref="F62:F66"/>
    <mergeCell ref="G62:G66"/>
    <mergeCell ref="H62:H66"/>
    <mergeCell ref="I62:I66"/>
    <mergeCell ref="J62:J66"/>
    <mergeCell ref="K62:K66"/>
    <mergeCell ref="B93:B97"/>
    <mergeCell ref="C93:C97"/>
    <mergeCell ref="D93:D97"/>
    <mergeCell ref="E93:E97"/>
    <mergeCell ref="F93:F97"/>
    <mergeCell ref="G93:G97"/>
    <mergeCell ref="H93:H97"/>
    <mergeCell ref="I93:I97"/>
    <mergeCell ref="J93:J97"/>
    <mergeCell ref="K93:K97"/>
    <mergeCell ref="B130:B134"/>
    <mergeCell ref="C130:C134"/>
    <mergeCell ref="D130:D134"/>
    <mergeCell ref="E130:E134"/>
    <mergeCell ref="F130:F134"/>
    <mergeCell ref="G130:G134"/>
    <mergeCell ref="H130:H134"/>
    <mergeCell ref="I130:I134"/>
    <mergeCell ref="J130:J134"/>
    <mergeCell ref="K130:K134"/>
    <mergeCell ref="B154:B158"/>
    <mergeCell ref="C154:C158"/>
    <mergeCell ref="D154:D158"/>
    <mergeCell ref="E154:E158"/>
    <mergeCell ref="F154:F158"/>
    <mergeCell ref="G154:G158"/>
    <mergeCell ref="H154:H158"/>
    <mergeCell ref="I154:I158"/>
    <mergeCell ref="J154:J158"/>
    <mergeCell ref="K154:K158"/>
    <mergeCell ref="B177:B181"/>
    <mergeCell ref="C177:C181"/>
    <mergeCell ref="D177:D181"/>
    <mergeCell ref="E177:E181"/>
    <mergeCell ref="F177:F181"/>
    <mergeCell ref="B202:B206"/>
    <mergeCell ref="C202:C206"/>
    <mergeCell ref="D202:D206"/>
    <mergeCell ref="E202:E206"/>
    <mergeCell ref="F202:F206"/>
    <mergeCell ref="G234:G238"/>
    <mergeCell ref="H177:H181"/>
    <mergeCell ref="I177:I181"/>
    <mergeCell ref="J177:J181"/>
    <mergeCell ref="K177:K181"/>
    <mergeCell ref="G202:G206"/>
    <mergeCell ref="H234:H238"/>
    <mergeCell ref="I234:I238"/>
    <mergeCell ref="J234:J238"/>
    <mergeCell ref="K234:K238"/>
    <mergeCell ref="H202:H206"/>
    <mergeCell ref="I202:I206"/>
    <mergeCell ref="J202:J206"/>
    <mergeCell ref="K202:K206"/>
    <mergeCell ref="G177:G181"/>
    <mergeCell ref="B234:B238"/>
    <mergeCell ref="C234:C238"/>
    <mergeCell ref="D234:D238"/>
    <mergeCell ref="E234:E238"/>
    <mergeCell ref="F234:F238"/>
  </mergeCells>
  <conditionalFormatting sqref="B46:E46">
    <cfRule type="cellIs" dxfId="15" priority="2" operator="notEqual">
      <formula>B47+B48</formula>
    </cfRule>
  </conditionalFormatting>
  <conditionalFormatting sqref="B109:E109">
    <cfRule type="cellIs" dxfId="14" priority="1" operator="notEqual">
      <formula>B110+B111+B112</formula>
    </cfRule>
  </conditionalFormatting>
  <hyperlinks>
    <hyperlink ref="K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9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M256"/>
  <sheetViews>
    <sheetView zoomScaleNormal="100" workbookViewId="0">
      <pane ySplit="4" topLeftCell="A5" activePane="bottomLeft" state="frozen"/>
      <selection activeCell="D273" sqref="D273"/>
      <selection pane="bottomLeft"/>
    </sheetView>
  </sheetViews>
  <sheetFormatPr baseColWidth="10" defaultColWidth="11.42578125" defaultRowHeight="12.75"/>
  <cols>
    <col min="1" max="1" width="2.7109375" style="5" customWidth="1"/>
    <col min="2" max="2" width="16.7109375" style="6" customWidth="1"/>
    <col min="3" max="6" width="16.7109375" style="4" customWidth="1"/>
    <col min="7" max="7" width="12.7109375" style="4" customWidth="1"/>
    <col min="8" max="8" width="74.7109375" style="4" customWidth="1"/>
    <col min="9" max="13" width="16.7109375" style="4" customWidth="1"/>
    <col min="14" max="16384" width="11.42578125" style="5"/>
  </cols>
  <sheetData>
    <row r="1" spans="1:13" s="2" customFormat="1" ht="11.25" customHeight="1"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"/>
    </row>
    <row r="2" spans="1:13" s="115" customFormat="1" ht="18">
      <c r="A2" s="113"/>
      <c r="B2" s="100" t="s">
        <v>175</v>
      </c>
      <c r="C2" s="101"/>
      <c r="D2" s="101"/>
      <c r="E2" s="101"/>
      <c r="F2" s="101"/>
      <c r="G2" s="101"/>
      <c r="H2" s="113"/>
      <c r="I2" s="113"/>
      <c r="J2" s="113"/>
      <c r="K2" s="113"/>
      <c r="L2" s="113"/>
      <c r="M2" s="114"/>
    </row>
    <row r="3" spans="1:13" s="115" customFormat="1" ht="18.75">
      <c r="A3" s="113"/>
      <c r="B3" s="125" t="s">
        <v>200</v>
      </c>
      <c r="C3" s="101"/>
      <c r="D3" s="101"/>
      <c r="E3" s="101"/>
      <c r="F3" s="101"/>
      <c r="G3" s="101"/>
      <c r="H3" s="113"/>
      <c r="I3" s="113"/>
      <c r="J3" s="113"/>
      <c r="K3" s="113"/>
      <c r="L3" s="113"/>
      <c r="M3" s="114"/>
    </row>
    <row r="4" spans="1:13">
      <c r="A4" s="101"/>
      <c r="B4" s="102" t="s">
        <v>0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16" t="s">
        <v>158</v>
      </c>
    </row>
    <row r="5" spans="1:13" ht="12.75" customHeight="1"/>
    <row r="6" spans="1:13" s="9" customFormat="1" ht="15.95" customHeight="1">
      <c r="B6" s="7" t="s">
        <v>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5.25" customHeight="1">
      <c r="B7" s="10"/>
    </row>
    <row r="8" spans="1:13" s="9" customFormat="1" ht="15.95" customHeight="1">
      <c r="B8" s="3" t="s">
        <v>2</v>
      </c>
      <c r="C8" s="8"/>
      <c r="D8" s="8"/>
      <c r="E8" s="8"/>
      <c r="F8" s="8"/>
      <c r="G8" s="3"/>
      <c r="H8" s="3"/>
      <c r="I8" s="3"/>
      <c r="J8" s="8"/>
      <c r="K8" s="8"/>
      <c r="L8" s="8"/>
      <c r="M8" s="11" t="s">
        <v>3</v>
      </c>
    </row>
    <row r="9" spans="1:13" s="12" customFormat="1" ht="3" customHeight="1">
      <c r="B9" s="10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9" customFormat="1" ht="3.75" customHeight="1">
      <c r="B10" s="150" t="s">
        <v>183</v>
      </c>
      <c r="C10" s="150" t="s">
        <v>184</v>
      </c>
      <c r="D10" s="150" t="s">
        <v>187</v>
      </c>
      <c r="E10" s="150" t="s">
        <v>185</v>
      </c>
      <c r="F10" s="150" t="s">
        <v>186</v>
      </c>
      <c r="G10" s="147" t="s">
        <v>4</v>
      </c>
      <c r="H10" s="144" t="s">
        <v>147</v>
      </c>
      <c r="I10" s="147" t="str">
        <f>+B10</f>
        <v>Cataluña</v>
      </c>
      <c r="J10" s="147" t="str">
        <f>+C10</f>
        <v>Extremadura</v>
      </c>
      <c r="K10" s="147" t="str">
        <f>+D10</f>
        <v>Galicia</v>
      </c>
      <c r="L10" s="147" t="str">
        <f>+E10</f>
        <v>Madrid</v>
      </c>
      <c r="M10" s="147" t="str">
        <f>+F10</f>
        <v>Murcia</v>
      </c>
    </row>
    <row r="11" spans="1:13" s="9" customFormat="1" ht="44.1" customHeight="1">
      <c r="B11" s="151"/>
      <c r="C11" s="151"/>
      <c r="D11" s="151"/>
      <c r="E11" s="151"/>
      <c r="F11" s="151"/>
      <c r="G11" s="148"/>
      <c r="H11" s="145"/>
      <c r="I11" s="151"/>
      <c r="J11" s="151"/>
      <c r="K11" s="151"/>
      <c r="L11" s="151" t="str">
        <f>+E10</f>
        <v>Madrid</v>
      </c>
      <c r="M11" s="151"/>
    </row>
    <row r="12" spans="1:13" s="13" customFormat="1" ht="3" customHeight="1">
      <c r="B12" s="151"/>
      <c r="C12" s="151"/>
      <c r="D12" s="151"/>
      <c r="E12" s="151"/>
      <c r="F12" s="151"/>
      <c r="G12" s="148"/>
      <c r="H12" s="145"/>
      <c r="I12" s="151"/>
      <c r="J12" s="151"/>
      <c r="K12" s="151"/>
      <c r="L12" s="151"/>
      <c r="M12" s="151"/>
    </row>
    <row r="13" spans="1:13" s="9" customFormat="1" ht="12.75" customHeight="1">
      <c r="B13" s="151"/>
      <c r="C13" s="151"/>
      <c r="D13" s="151"/>
      <c r="E13" s="151"/>
      <c r="F13" s="151"/>
      <c r="G13" s="148"/>
      <c r="H13" s="145"/>
      <c r="I13" s="151"/>
      <c r="J13" s="151"/>
      <c r="K13" s="151"/>
      <c r="L13" s="151"/>
      <c r="M13" s="151"/>
    </row>
    <row r="14" spans="1:13" s="9" customFormat="1" ht="3" customHeight="1">
      <c r="B14" s="152"/>
      <c r="C14" s="152"/>
      <c r="D14" s="152"/>
      <c r="E14" s="152"/>
      <c r="F14" s="152"/>
      <c r="G14" s="149"/>
      <c r="H14" s="146"/>
      <c r="I14" s="152"/>
      <c r="J14" s="152"/>
      <c r="K14" s="152"/>
      <c r="L14" s="152"/>
      <c r="M14" s="152"/>
    </row>
    <row r="15" spans="1:13" s="15" customFormat="1" ht="9" customHeight="1">
      <c r="B15" s="36"/>
      <c r="C15" s="36"/>
      <c r="D15" s="36"/>
      <c r="E15" s="36"/>
      <c r="F15" s="36"/>
      <c r="G15" s="63"/>
      <c r="H15" s="63"/>
      <c r="I15" s="36"/>
      <c r="J15" s="36"/>
      <c r="K15" s="36"/>
      <c r="L15" s="36"/>
      <c r="M15" s="36"/>
    </row>
    <row r="16" spans="1:13" s="16" customFormat="1" ht="16.149999999999999" customHeight="1">
      <c r="B16" s="37"/>
      <c r="C16" s="37"/>
      <c r="D16" s="37"/>
      <c r="E16" s="37"/>
      <c r="F16" s="37"/>
      <c r="G16" s="51" t="s">
        <v>5</v>
      </c>
      <c r="H16" s="51" t="s">
        <v>6</v>
      </c>
      <c r="I16" s="37">
        <f>+B46+B51+B52+B21+B25</f>
        <v>18605</v>
      </c>
      <c r="J16" s="37">
        <f>+C46+C51+C52+C21+C25</f>
        <v>3220</v>
      </c>
      <c r="K16" s="37">
        <f>+D46+D51+D52+D21+D25</f>
        <v>6968</v>
      </c>
      <c r="L16" s="37">
        <f>+E46+E51+E52+E21+E25</f>
        <v>13359</v>
      </c>
      <c r="M16" s="37">
        <f>+F46+F51+F52+F21+F25</f>
        <v>3624</v>
      </c>
    </row>
    <row r="17" spans="2:13" s="18" customFormat="1" ht="16.149999999999999" customHeight="1">
      <c r="B17" s="38"/>
      <c r="C17" s="38"/>
      <c r="D17" s="38"/>
      <c r="E17" s="38"/>
      <c r="F17" s="38"/>
      <c r="G17" s="52" t="s">
        <v>7</v>
      </c>
      <c r="H17" s="69" t="s">
        <v>8</v>
      </c>
      <c r="I17" s="38">
        <v>1608</v>
      </c>
      <c r="J17" s="38">
        <v>76</v>
      </c>
      <c r="K17" s="38">
        <v>208</v>
      </c>
      <c r="L17" s="38">
        <v>391</v>
      </c>
      <c r="M17" s="38">
        <v>141</v>
      </c>
    </row>
    <row r="18" spans="2:13" s="18" customFormat="1" ht="16.149999999999999" customHeight="1">
      <c r="B18" s="38"/>
      <c r="C18" s="38"/>
      <c r="D18" s="38"/>
      <c r="E18" s="38"/>
      <c r="F18" s="38"/>
      <c r="G18" s="52" t="s">
        <v>9</v>
      </c>
      <c r="H18" s="69" t="s">
        <v>10</v>
      </c>
      <c r="I18" s="38">
        <v>1031</v>
      </c>
      <c r="J18" s="38">
        <v>96</v>
      </c>
      <c r="K18" s="38">
        <v>252</v>
      </c>
      <c r="L18" s="38">
        <v>755</v>
      </c>
      <c r="M18" s="38">
        <v>125</v>
      </c>
    </row>
    <row r="19" spans="2:13" s="18" customFormat="1" ht="16.149999999999999" customHeight="1">
      <c r="B19" s="38"/>
      <c r="C19" s="38"/>
      <c r="D19" s="38"/>
      <c r="E19" s="38"/>
      <c r="F19" s="38"/>
      <c r="G19" s="52" t="s">
        <v>11</v>
      </c>
      <c r="H19" s="69" t="s">
        <v>131</v>
      </c>
      <c r="I19" s="38">
        <f>+I16-I17-I18</f>
        <v>15966</v>
      </c>
      <c r="J19" s="38">
        <f>+J16-J17-J18</f>
        <v>3048</v>
      </c>
      <c r="K19" s="38">
        <f>+K16-K17-K18</f>
        <v>6508</v>
      </c>
      <c r="L19" s="38">
        <f>+L16-L17-L18</f>
        <v>12213</v>
      </c>
      <c r="M19" s="38">
        <f>+M16-M17-M18</f>
        <v>3358</v>
      </c>
    </row>
    <row r="20" spans="2:13" s="19" customFormat="1" ht="16.149999999999999" customHeight="1">
      <c r="B20" s="39"/>
      <c r="C20" s="39"/>
      <c r="D20" s="39"/>
      <c r="E20" s="39"/>
      <c r="F20" s="39"/>
      <c r="G20" s="53"/>
      <c r="H20" s="86" t="s">
        <v>132</v>
      </c>
      <c r="I20" s="46">
        <v>545</v>
      </c>
      <c r="J20" s="46">
        <v>38</v>
      </c>
      <c r="K20" s="46">
        <v>83</v>
      </c>
      <c r="L20" s="46">
        <v>446</v>
      </c>
      <c r="M20" s="46">
        <v>55</v>
      </c>
    </row>
    <row r="21" spans="2:13" s="16" customFormat="1" ht="16.149999999999999" customHeight="1">
      <c r="B21" s="37">
        <v>5098</v>
      </c>
      <c r="C21" s="37">
        <v>638</v>
      </c>
      <c r="D21" s="37">
        <v>1673</v>
      </c>
      <c r="E21" s="37">
        <v>3687</v>
      </c>
      <c r="F21" s="37">
        <v>819</v>
      </c>
      <c r="G21" s="51" t="s">
        <v>12</v>
      </c>
      <c r="H21" s="51" t="s">
        <v>13</v>
      </c>
      <c r="I21" s="37"/>
      <c r="J21" s="37"/>
      <c r="K21" s="37"/>
      <c r="L21" s="37"/>
      <c r="M21" s="37"/>
    </row>
    <row r="22" spans="2:13" s="18" customFormat="1" ht="5.0999999999999996" customHeight="1">
      <c r="B22" s="38"/>
      <c r="C22" s="38"/>
      <c r="D22" s="38"/>
      <c r="E22" s="38"/>
      <c r="F22" s="38"/>
      <c r="G22" s="17"/>
      <c r="H22" s="17"/>
      <c r="I22" s="38"/>
      <c r="J22" s="38"/>
      <c r="K22" s="38"/>
      <c r="L22" s="38"/>
      <c r="M22" s="38"/>
    </row>
    <row r="23" spans="2:13" s="20" customFormat="1" ht="16.149999999999999" customHeight="1">
      <c r="B23" s="40">
        <f>+I16-B21</f>
        <v>13507</v>
      </c>
      <c r="C23" s="40">
        <f>+J16-C21</f>
        <v>2582</v>
      </c>
      <c r="D23" s="40">
        <f>+K16-D21</f>
        <v>5295</v>
      </c>
      <c r="E23" s="40">
        <f>+L16-E21</f>
        <v>9672</v>
      </c>
      <c r="F23" s="40">
        <f>+M16-F21</f>
        <v>2805</v>
      </c>
      <c r="G23" s="54" t="s">
        <v>133</v>
      </c>
      <c r="H23" s="54" t="s">
        <v>14</v>
      </c>
      <c r="I23" s="40"/>
      <c r="J23" s="40"/>
      <c r="K23" s="40"/>
      <c r="L23" s="40"/>
      <c r="M23" s="40"/>
    </row>
    <row r="24" spans="2:13" s="20" customFormat="1" ht="5.0999999999999996" customHeight="1">
      <c r="B24" s="41"/>
      <c r="C24" s="41"/>
      <c r="D24" s="41"/>
      <c r="E24" s="41"/>
      <c r="F24" s="41"/>
      <c r="G24" s="55"/>
      <c r="H24" s="55"/>
      <c r="I24" s="41"/>
      <c r="J24" s="41"/>
      <c r="K24" s="41"/>
      <c r="L24" s="41"/>
      <c r="M24" s="41"/>
    </row>
    <row r="25" spans="2:13" s="16" customFormat="1" ht="16.149999999999999" customHeight="1">
      <c r="B25" s="37">
        <v>2099</v>
      </c>
      <c r="C25" s="37">
        <v>338</v>
      </c>
      <c r="D25" s="37">
        <v>835</v>
      </c>
      <c r="E25" s="37">
        <v>1348</v>
      </c>
      <c r="F25" s="37">
        <v>308</v>
      </c>
      <c r="G25" s="51" t="s">
        <v>118</v>
      </c>
      <c r="H25" s="51" t="s">
        <v>15</v>
      </c>
      <c r="I25" s="37"/>
      <c r="J25" s="37"/>
      <c r="K25" s="37"/>
      <c r="L25" s="37"/>
      <c r="M25" s="37"/>
    </row>
    <row r="26" spans="2:13" s="20" customFormat="1" ht="5.0999999999999996" customHeight="1">
      <c r="B26" s="41"/>
      <c r="C26" s="41"/>
      <c r="D26" s="41"/>
      <c r="E26" s="41"/>
      <c r="F26" s="41"/>
      <c r="G26" s="55"/>
      <c r="H26" s="55"/>
      <c r="I26" s="41"/>
      <c r="J26" s="41"/>
      <c r="K26" s="41"/>
      <c r="L26" s="41"/>
      <c r="M26" s="41"/>
    </row>
    <row r="27" spans="2:13" s="20" customFormat="1" ht="16.149999999999999" customHeight="1">
      <c r="B27" s="40">
        <f>+B23-B25</f>
        <v>11408</v>
      </c>
      <c r="C27" s="40">
        <f>+C23-C25</f>
        <v>2244</v>
      </c>
      <c r="D27" s="40">
        <f>+D23-D25</f>
        <v>4460</v>
      </c>
      <c r="E27" s="40">
        <f>+E23-E25</f>
        <v>8324</v>
      </c>
      <c r="F27" s="40">
        <f>+F23-F25</f>
        <v>2497</v>
      </c>
      <c r="G27" s="54" t="s">
        <v>16</v>
      </c>
      <c r="H27" s="54" t="s">
        <v>17</v>
      </c>
      <c r="I27" s="40"/>
      <c r="J27" s="40"/>
      <c r="K27" s="40"/>
      <c r="L27" s="40"/>
      <c r="M27" s="40"/>
    </row>
    <row r="28" spans="2:13" s="15" customFormat="1" ht="7.5" customHeight="1">
      <c r="B28" s="45"/>
      <c r="C28" s="45"/>
      <c r="D28" s="45"/>
      <c r="E28" s="45"/>
      <c r="F28" s="45"/>
      <c r="G28" s="62"/>
      <c r="H28" s="62"/>
      <c r="I28" s="45"/>
      <c r="J28" s="45"/>
      <c r="K28" s="45"/>
      <c r="L28" s="45"/>
      <c r="M28" s="45"/>
    </row>
    <row r="29" spans="2:13" ht="15.95" customHeight="1">
      <c r="B29" s="30"/>
      <c r="C29" s="30"/>
      <c r="D29" s="30"/>
      <c r="E29" s="30"/>
      <c r="F29" s="30"/>
      <c r="G29" s="31"/>
      <c r="H29" s="30"/>
      <c r="I29" s="32"/>
      <c r="J29" s="32"/>
      <c r="K29" s="32"/>
      <c r="L29" s="32"/>
      <c r="M29" s="32"/>
    </row>
    <row r="30" spans="2:13" ht="15.95" customHeight="1"/>
    <row r="31" spans="2:13" s="9" customFormat="1" ht="15.95" customHeight="1">
      <c r="B31" s="7" t="s">
        <v>18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</row>
    <row r="32" spans="2:13" s="9" customFormat="1" ht="15.95" customHeight="1">
      <c r="B32" s="22" t="s">
        <v>19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</row>
    <row r="33" spans="2:13" ht="15.95" customHeight="1"/>
    <row r="34" spans="2:13" s="9" customFormat="1" ht="15.95" customHeight="1">
      <c r="B34" s="24" t="s">
        <v>20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2:13" ht="5.25" customHeight="1">
      <c r="B35" s="10"/>
    </row>
    <row r="36" spans="2:13" s="9" customFormat="1" ht="15.95" customHeight="1">
      <c r="B36" s="3" t="s">
        <v>2</v>
      </c>
      <c r="C36" s="8"/>
      <c r="D36" s="8"/>
      <c r="E36" s="8"/>
      <c r="F36" s="8"/>
      <c r="G36" s="3"/>
      <c r="H36" s="3"/>
      <c r="I36" s="3"/>
      <c r="J36" s="8"/>
      <c r="K36" s="8"/>
      <c r="L36" s="8"/>
      <c r="M36" s="11" t="s">
        <v>3</v>
      </c>
    </row>
    <row r="37" spans="2:13" s="12" customFormat="1" ht="3" customHeight="1">
      <c r="B37" s="2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2:13" s="9" customFormat="1" ht="3.75" customHeight="1">
      <c r="B38" s="147" t="str">
        <f>+B10</f>
        <v>Cataluña</v>
      </c>
      <c r="C38" s="147" t="str">
        <f>+C10</f>
        <v>Extremadura</v>
      </c>
      <c r="D38" s="147" t="str">
        <f>+D10</f>
        <v>Galicia</v>
      </c>
      <c r="E38" s="147" t="str">
        <f>+E10</f>
        <v>Madrid</v>
      </c>
      <c r="F38" s="147" t="str">
        <f>+F10</f>
        <v>Murcia</v>
      </c>
      <c r="G38" s="147" t="s">
        <v>4</v>
      </c>
      <c r="H38" s="144" t="s">
        <v>147</v>
      </c>
      <c r="I38" s="147" t="str">
        <f>+I10</f>
        <v>Cataluña</v>
      </c>
      <c r="J38" s="147" t="str">
        <f>+J10</f>
        <v>Extremadura</v>
      </c>
      <c r="K38" s="147" t="str">
        <f>+K10</f>
        <v>Galicia</v>
      </c>
      <c r="L38" s="147" t="str">
        <f>+L10</f>
        <v>Madrid</v>
      </c>
      <c r="M38" s="147" t="str">
        <f>+M10</f>
        <v>Murcia</v>
      </c>
    </row>
    <row r="39" spans="2:13" s="9" customFormat="1" ht="44.1" customHeight="1">
      <c r="B39" s="148"/>
      <c r="C39" s="148"/>
      <c r="D39" s="148"/>
      <c r="E39" s="148"/>
      <c r="F39" s="148"/>
      <c r="G39" s="148"/>
      <c r="H39" s="145"/>
      <c r="I39" s="148"/>
      <c r="J39" s="148"/>
      <c r="K39" s="148"/>
      <c r="L39" s="148"/>
      <c r="M39" s="148"/>
    </row>
    <row r="40" spans="2:13" s="13" customFormat="1" ht="3" customHeight="1">
      <c r="B40" s="148"/>
      <c r="C40" s="148"/>
      <c r="D40" s="148"/>
      <c r="E40" s="148"/>
      <c r="F40" s="148"/>
      <c r="G40" s="148"/>
      <c r="H40" s="145"/>
      <c r="I40" s="148"/>
      <c r="J40" s="148"/>
      <c r="K40" s="148"/>
      <c r="L40" s="148"/>
      <c r="M40" s="148"/>
    </row>
    <row r="41" spans="2:13" s="9" customFormat="1" ht="13.15" customHeight="1">
      <c r="B41" s="148"/>
      <c r="C41" s="148"/>
      <c r="D41" s="148"/>
      <c r="E41" s="148"/>
      <c r="F41" s="148"/>
      <c r="G41" s="148"/>
      <c r="H41" s="145"/>
      <c r="I41" s="148"/>
      <c r="J41" s="148"/>
      <c r="K41" s="148"/>
      <c r="L41" s="148"/>
      <c r="M41" s="148"/>
    </row>
    <row r="42" spans="2:13" s="9" customFormat="1" ht="3" customHeight="1">
      <c r="B42" s="149"/>
      <c r="C42" s="149"/>
      <c r="D42" s="149"/>
      <c r="E42" s="149"/>
      <c r="F42" s="149"/>
      <c r="G42" s="149"/>
      <c r="H42" s="146"/>
      <c r="I42" s="149"/>
      <c r="J42" s="149"/>
      <c r="K42" s="149"/>
      <c r="L42" s="149"/>
      <c r="M42" s="149"/>
    </row>
    <row r="43" spans="2:13" s="15" customFormat="1" ht="9" customHeight="1">
      <c r="B43" s="36"/>
      <c r="C43" s="36"/>
      <c r="D43" s="36"/>
      <c r="E43" s="36"/>
      <c r="F43" s="36"/>
      <c r="G43" s="63"/>
      <c r="H43" s="63"/>
      <c r="I43" s="36"/>
      <c r="J43" s="36"/>
      <c r="K43" s="36"/>
      <c r="L43" s="36"/>
      <c r="M43" s="36"/>
    </row>
    <row r="44" spans="2:13" s="20" customFormat="1" ht="16.149999999999999" customHeight="1">
      <c r="B44" s="42"/>
      <c r="C44" s="42"/>
      <c r="D44" s="42"/>
      <c r="E44" s="42"/>
      <c r="F44" s="42"/>
      <c r="G44" s="71" t="s">
        <v>16</v>
      </c>
      <c r="H44" s="56" t="s">
        <v>17</v>
      </c>
      <c r="I44" s="42">
        <f>+B27</f>
        <v>11408</v>
      </c>
      <c r="J44" s="42">
        <f>+C27</f>
        <v>2244</v>
      </c>
      <c r="K44" s="42">
        <f>+D27</f>
        <v>4460</v>
      </c>
      <c r="L44" s="42">
        <f>+E27</f>
        <v>8324</v>
      </c>
      <c r="M44" s="42">
        <f>+F27</f>
        <v>2497</v>
      </c>
    </row>
    <row r="45" spans="2:13" s="18" customFormat="1" ht="5.0999999999999996" customHeight="1">
      <c r="B45" s="38"/>
      <c r="C45" s="38"/>
      <c r="D45" s="38"/>
      <c r="E45" s="38"/>
      <c r="F45" s="38"/>
      <c r="G45" s="72"/>
      <c r="H45" s="57"/>
      <c r="I45" s="38"/>
      <c r="J45" s="38"/>
      <c r="K45" s="38"/>
      <c r="L45" s="38"/>
      <c r="M45" s="38"/>
    </row>
    <row r="46" spans="2:13" s="16" customFormat="1" ht="16.149999999999999" customHeight="1">
      <c r="B46" s="37">
        <v>11356</v>
      </c>
      <c r="C46" s="37">
        <v>2234</v>
      </c>
      <c r="D46" s="37">
        <v>4447</v>
      </c>
      <c r="E46" s="37">
        <v>8278</v>
      </c>
      <c r="F46" s="37">
        <v>2490</v>
      </c>
      <c r="G46" s="67" t="s">
        <v>21</v>
      </c>
      <c r="H46" s="51" t="s">
        <v>22</v>
      </c>
      <c r="I46" s="37"/>
      <c r="J46" s="37"/>
      <c r="K46" s="37"/>
      <c r="L46" s="37"/>
      <c r="M46" s="37"/>
    </row>
    <row r="47" spans="2:13" s="18" customFormat="1" ht="16.149999999999999" customHeight="1">
      <c r="B47" s="38">
        <v>8962</v>
      </c>
      <c r="C47" s="38">
        <v>1755</v>
      </c>
      <c r="D47" s="38">
        <v>3550</v>
      </c>
      <c r="E47" s="38">
        <v>6388</v>
      </c>
      <c r="F47" s="38">
        <v>2003</v>
      </c>
      <c r="G47" s="68" t="s">
        <v>23</v>
      </c>
      <c r="H47" s="69" t="s">
        <v>24</v>
      </c>
      <c r="I47" s="38"/>
      <c r="J47" s="38"/>
      <c r="K47" s="38"/>
      <c r="L47" s="38"/>
      <c r="M47" s="38"/>
    </row>
    <row r="48" spans="2:13" s="18" customFormat="1" ht="16.149999999999999" customHeight="1">
      <c r="B48" s="38">
        <f>SUM(B49:B50)</f>
        <v>2394</v>
      </c>
      <c r="C48" s="38">
        <f t="shared" ref="C48:F48" si="0">SUM(C49:C50)</f>
        <v>479</v>
      </c>
      <c r="D48" s="38">
        <f t="shared" ref="D48" si="1">SUM(D49:D50)</f>
        <v>897</v>
      </c>
      <c r="E48" s="38">
        <f t="shared" si="0"/>
        <v>1890</v>
      </c>
      <c r="F48" s="38">
        <f t="shared" si="0"/>
        <v>487</v>
      </c>
      <c r="G48" s="68" t="s">
        <v>25</v>
      </c>
      <c r="H48" s="69" t="s">
        <v>148</v>
      </c>
      <c r="I48" s="38"/>
      <c r="J48" s="38"/>
      <c r="K48" s="38"/>
      <c r="L48" s="38"/>
      <c r="M48" s="38"/>
    </row>
    <row r="49" spans="2:13" s="18" customFormat="1" ht="16.149999999999999" customHeight="1">
      <c r="B49" s="96">
        <v>1831</v>
      </c>
      <c r="C49" s="96">
        <v>371</v>
      </c>
      <c r="D49" s="96">
        <v>651</v>
      </c>
      <c r="E49" s="96">
        <v>1398</v>
      </c>
      <c r="F49" s="96">
        <v>354</v>
      </c>
      <c r="G49" s="97" t="s">
        <v>26</v>
      </c>
      <c r="H49" s="98" t="s">
        <v>27</v>
      </c>
      <c r="I49" s="47"/>
      <c r="J49" s="47"/>
      <c r="K49" s="47"/>
      <c r="L49" s="47"/>
      <c r="M49" s="47"/>
    </row>
    <row r="50" spans="2:13" s="18" customFormat="1" ht="16.149999999999999" customHeight="1">
      <c r="B50" s="96">
        <v>563</v>
      </c>
      <c r="C50" s="96">
        <v>108</v>
      </c>
      <c r="D50" s="96">
        <v>246</v>
      </c>
      <c r="E50" s="96">
        <v>492</v>
      </c>
      <c r="F50" s="96">
        <v>133</v>
      </c>
      <c r="G50" s="99" t="s">
        <v>28</v>
      </c>
      <c r="H50" s="98" t="s">
        <v>29</v>
      </c>
      <c r="I50" s="47"/>
      <c r="J50" s="47"/>
      <c r="K50" s="47"/>
      <c r="L50" s="47"/>
      <c r="M50" s="47"/>
    </row>
    <row r="51" spans="2:13" s="16" customFormat="1" ht="16.149999999999999" customHeight="1">
      <c r="B51" s="37">
        <v>52</v>
      </c>
      <c r="C51" s="37">
        <v>10</v>
      </c>
      <c r="D51" s="37">
        <v>13</v>
      </c>
      <c r="E51" s="37">
        <v>46</v>
      </c>
      <c r="F51" s="37">
        <v>7</v>
      </c>
      <c r="G51" s="67" t="s">
        <v>30</v>
      </c>
      <c r="H51" s="51" t="s">
        <v>31</v>
      </c>
      <c r="I51" s="37"/>
      <c r="J51" s="37"/>
      <c r="K51" s="37"/>
      <c r="L51" s="37"/>
      <c r="M51" s="37"/>
    </row>
    <row r="52" spans="2:13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67" t="s">
        <v>32</v>
      </c>
      <c r="H52" s="51" t="s">
        <v>33</v>
      </c>
      <c r="I52" s="37"/>
      <c r="J52" s="37"/>
      <c r="K52" s="37"/>
      <c r="L52" s="37"/>
      <c r="M52" s="37"/>
    </row>
    <row r="53" spans="2:13" s="18" customFormat="1" ht="5.0999999999999996" customHeight="1">
      <c r="B53" s="38"/>
      <c r="C53" s="38"/>
      <c r="D53" s="38"/>
      <c r="E53" s="38"/>
      <c r="F53" s="38"/>
      <c r="G53" s="26"/>
      <c r="H53" s="28"/>
      <c r="I53" s="38"/>
      <c r="J53" s="38"/>
      <c r="K53" s="38"/>
      <c r="L53" s="38"/>
      <c r="M53" s="38"/>
    </row>
    <row r="54" spans="2:13" s="20" customFormat="1" ht="15.95" customHeight="1">
      <c r="B54" s="40">
        <f>+I44-(+B46+B51+B52)</f>
        <v>0</v>
      </c>
      <c r="C54" s="40">
        <f>+J44-(+C46+C51+C52)</f>
        <v>0</v>
      </c>
      <c r="D54" s="40">
        <f>+K44-(+D46+D51+D52)</f>
        <v>0</v>
      </c>
      <c r="E54" s="40">
        <f>+L44-(+E46+E51+E52)</f>
        <v>0</v>
      </c>
      <c r="F54" s="40">
        <f>+M44-(+F46+F51+F52)</f>
        <v>0</v>
      </c>
      <c r="G54" s="70" t="s">
        <v>34</v>
      </c>
      <c r="H54" s="54" t="s">
        <v>35</v>
      </c>
      <c r="I54" s="40"/>
      <c r="J54" s="40"/>
      <c r="K54" s="40"/>
      <c r="L54" s="40"/>
      <c r="M54" s="40"/>
    </row>
    <row r="55" spans="2:13" s="15" customFormat="1" ht="9" customHeight="1">
      <c r="B55" s="45"/>
      <c r="C55" s="45"/>
      <c r="D55" s="45"/>
      <c r="E55" s="45"/>
      <c r="F55" s="45"/>
      <c r="G55" s="62"/>
      <c r="H55" s="62"/>
      <c r="I55" s="45"/>
      <c r="J55" s="45"/>
      <c r="K55" s="45"/>
      <c r="L55" s="45"/>
      <c r="M55" s="45"/>
    </row>
    <row r="56" spans="2:13" ht="15.95" customHeight="1">
      <c r="B56" s="30"/>
      <c r="C56" s="30"/>
      <c r="D56" s="30"/>
      <c r="E56" s="30"/>
      <c r="F56" s="30"/>
      <c r="G56" s="31"/>
      <c r="H56" s="30"/>
      <c r="I56" s="32"/>
      <c r="J56" s="32"/>
      <c r="K56" s="32"/>
      <c r="L56" s="32"/>
      <c r="M56" s="32"/>
    </row>
    <row r="57" spans="2:13" ht="15.95" customHeight="1"/>
    <row r="58" spans="2:13" s="9" customFormat="1" ht="15.95" customHeight="1">
      <c r="B58" s="27" t="s">
        <v>36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</row>
    <row r="59" spans="2:13" ht="5.25" customHeight="1">
      <c r="B59" s="10"/>
    </row>
    <row r="60" spans="2:13" s="9" customFormat="1" ht="15.95" customHeight="1">
      <c r="B60" s="3" t="s">
        <v>2</v>
      </c>
      <c r="C60" s="8"/>
      <c r="D60" s="8"/>
      <c r="E60" s="8"/>
      <c r="F60" s="8"/>
      <c r="G60" s="3"/>
      <c r="H60" s="3"/>
      <c r="I60" s="3"/>
      <c r="J60" s="8"/>
      <c r="K60" s="8"/>
      <c r="L60" s="8"/>
      <c r="M60" s="11" t="s">
        <v>3</v>
      </c>
    </row>
    <row r="61" spans="2:13" s="12" customFormat="1" ht="3" customHeight="1">
      <c r="B61" s="25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2:13" s="9" customFormat="1" ht="3.75" customHeight="1">
      <c r="B62" s="147" t="str">
        <f>+B10</f>
        <v>Cataluña</v>
      </c>
      <c r="C62" s="147" t="str">
        <f>+C10</f>
        <v>Extremadura</v>
      </c>
      <c r="D62" s="147" t="str">
        <f>+D10</f>
        <v>Galicia</v>
      </c>
      <c r="E62" s="147" t="str">
        <f>+E10</f>
        <v>Madrid</v>
      </c>
      <c r="F62" s="147" t="str">
        <f>+F10</f>
        <v>Murcia</v>
      </c>
      <c r="G62" s="147" t="s">
        <v>4</v>
      </c>
      <c r="H62" s="144" t="s">
        <v>147</v>
      </c>
      <c r="I62" s="147" t="str">
        <f>+I10</f>
        <v>Cataluña</v>
      </c>
      <c r="J62" s="147" t="str">
        <f>+J10</f>
        <v>Extremadura</v>
      </c>
      <c r="K62" s="147" t="str">
        <f>+K10</f>
        <v>Galicia</v>
      </c>
      <c r="L62" s="147" t="str">
        <f>+L10</f>
        <v>Madrid</v>
      </c>
      <c r="M62" s="147" t="str">
        <f>+M10</f>
        <v>Murcia</v>
      </c>
    </row>
    <row r="63" spans="2:13" s="9" customFormat="1" ht="44.1" customHeight="1">
      <c r="B63" s="148"/>
      <c r="C63" s="148"/>
      <c r="D63" s="148"/>
      <c r="E63" s="148"/>
      <c r="F63" s="148"/>
      <c r="G63" s="148"/>
      <c r="H63" s="145"/>
      <c r="I63" s="148"/>
      <c r="J63" s="148"/>
      <c r="K63" s="148"/>
      <c r="L63" s="148"/>
      <c r="M63" s="148"/>
    </row>
    <row r="64" spans="2:13" s="13" customFormat="1" ht="3" customHeight="1">
      <c r="B64" s="148"/>
      <c r="C64" s="148"/>
      <c r="D64" s="148"/>
      <c r="E64" s="148"/>
      <c r="F64" s="148"/>
      <c r="G64" s="148"/>
      <c r="H64" s="145"/>
      <c r="I64" s="148"/>
      <c r="J64" s="148"/>
      <c r="K64" s="148"/>
      <c r="L64" s="148"/>
      <c r="M64" s="148"/>
    </row>
    <row r="65" spans="2:13" s="9" customFormat="1" ht="13.15" customHeight="1">
      <c r="B65" s="148"/>
      <c r="C65" s="148"/>
      <c r="D65" s="148"/>
      <c r="E65" s="148"/>
      <c r="F65" s="148"/>
      <c r="G65" s="148"/>
      <c r="H65" s="145"/>
      <c r="I65" s="148"/>
      <c r="J65" s="148"/>
      <c r="K65" s="148"/>
      <c r="L65" s="148"/>
      <c r="M65" s="148"/>
    </row>
    <row r="66" spans="2:13" s="9" customFormat="1" ht="3" customHeight="1">
      <c r="B66" s="149"/>
      <c r="C66" s="149"/>
      <c r="D66" s="149"/>
      <c r="E66" s="149"/>
      <c r="F66" s="149"/>
      <c r="G66" s="149"/>
      <c r="H66" s="146"/>
      <c r="I66" s="149"/>
      <c r="J66" s="149"/>
      <c r="K66" s="149"/>
      <c r="L66" s="149"/>
      <c r="M66" s="149"/>
    </row>
    <row r="67" spans="2:13" s="15" customFormat="1" ht="9" customHeight="1">
      <c r="B67" s="36"/>
      <c r="C67" s="36"/>
      <c r="D67" s="36"/>
      <c r="E67" s="36"/>
      <c r="F67" s="36"/>
      <c r="G67" s="63"/>
      <c r="H67" s="63"/>
      <c r="I67" s="36"/>
      <c r="J67" s="36"/>
      <c r="K67" s="36"/>
      <c r="L67" s="36"/>
      <c r="M67" s="36"/>
    </row>
    <row r="68" spans="2:13" s="20" customFormat="1" ht="16.149999999999999" customHeight="1">
      <c r="B68" s="41"/>
      <c r="C68" s="41"/>
      <c r="D68" s="41"/>
      <c r="E68" s="41"/>
      <c r="F68" s="41"/>
      <c r="G68" s="75" t="s">
        <v>34</v>
      </c>
      <c r="H68" s="59" t="s">
        <v>35</v>
      </c>
      <c r="I68" s="42">
        <f>+B54</f>
        <v>0</v>
      </c>
      <c r="J68" s="42">
        <f>+C54</f>
        <v>0</v>
      </c>
      <c r="K68" s="42">
        <f>+D54</f>
        <v>0</v>
      </c>
      <c r="L68" s="42">
        <f>+E54</f>
        <v>0</v>
      </c>
      <c r="M68" s="42">
        <f>+F54</f>
        <v>0</v>
      </c>
    </row>
    <row r="69" spans="2:13" s="18" customFormat="1" ht="5.0999999999999996" customHeight="1">
      <c r="B69" s="38"/>
      <c r="C69" s="38"/>
      <c r="D69" s="38"/>
      <c r="E69" s="38"/>
      <c r="F69" s="38"/>
      <c r="G69" s="73"/>
      <c r="H69" s="58"/>
      <c r="I69" s="38"/>
      <c r="J69" s="38"/>
      <c r="K69" s="38"/>
      <c r="L69" s="38"/>
      <c r="M69" s="38"/>
    </row>
    <row r="70" spans="2:13" s="16" customFormat="1" ht="16.149999999999999" customHeight="1">
      <c r="B70" s="37"/>
      <c r="C70" s="37"/>
      <c r="D70" s="37"/>
      <c r="E70" s="37"/>
      <c r="F70" s="37"/>
      <c r="G70" s="76" t="s">
        <v>37</v>
      </c>
      <c r="H70" s="60" t="s">
        <v>149</v>
      </c>
      <c r="I70" s="37">
        <f>+I71+I75</f>
        <v>2296</v>
      </c>
      <c r="J70" s="37">
        <f>+J71+J75</f>
        <v>254</v>
      </c>
      <c r="K70" s="37">
        <f>+K71+K75</f>
        <v>439</v>
      </c>
      <c r="L70" s="37">
        <f>+L71+L75</f>
        <v>1512</v>
      </c>
      <c r="M70" s="37">
        <f>+M71+M75</f>
        <v>314</v>
      </c>
    </row>
    <row r="71" spans="2:13" s="18" customFormat="1" ht="16.149999999999999" customHeight="1">
      <c r="B71" s="38"/>
      <c r="C71" s="38"/>
      <c r="D71" s="38"/>
      <c r="E71" s="38"/>
      <c r="F71" s="38"/>
      <c r="G71" s="73" t="s">
        <v>38</v>
      </c>
      <c r="H71" s="26" t="s">
        <v>39</v>
      </c>
      <c r="I71" s="38">
        <f>+I72+I73+I74</f>
        <v>2216</v>
      </c>
      <c r="J71" s="38">
        <f>+J72+J73+J74</f>
        <v>145</v>
      </c>
      <c r="K71" s="38">
        <f>+K72+K73+K74</f>
        <v>395</v>
      </c>
      <c r="L71" s="38">
        <f>+L72+L73+L74</f>
        <v>1495</v>
      </c>
      <c r="M71" s="38">
        <f>+M72+M73+M74</f>
        <v>297</v>
      </c>
    </row>
    <row r="72" spans="2:13" s="18" customFormat="1" ht="16.149999999999999" customHeight="1">
      <c r="B72" s="38"/>
      <c r="C72" s="38"/>
      <c r="D72" s="38"/>
      <c r="E72" s="38"/>
      <c r="F72" s="38"/>
      <c r="G72" s="26" t="s">
        <v>40</v>
      </c>
      <c r="H72" s="87" t="s">
        <v>41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</row>
    <row r="73" spans="2:13" s="18" customFormat="1" ht="16.149999999999999" customHeight="1">
      <c r="B73" s="38"/>
      <c r="C73" s="38"/>
      <c r="D73" s="38"/>
      <c r="E73" s="38"/>
      <c r="F73" s="38"/>
      <c r="G73" s="26" t="s">
        <v>42</v>
      </c>
      <c r="H73" s="87" t="s">
        <v>150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</row>
    <row r="74" spans="2:13" s="18" customFormat="1" ht="16.149999999999999" customHeight="1">
      <c r="B74" s="38"/>
      <c r="C74" s="38"/>
      <c r="D74" s="38"/>
      <c r="E74" s="38"/>
      <c r="F74" s="38"/>
      <c r="G74" s="26" t="s">
        <v>43</v>
      </c>
      <c r="H74" s="26" t="s">
        <v>151</v>
      </c>
      <c r="I74" s="38">
        <v>2216</v>
      </c>
      <c r="J74" s="38">
        <v>145</v>
      </c>
      <c r="K74" s="38">
        <v>395</v>
      </c>
      <c r="L74" s="38">
        <v>1495</v>
      </c>
      <c r="M74" s="38">
        <v>297</v>
      </c>
    </row>
    <row r="75" spans="2:13" s="18" customFormat="1" ht="16.149999999999999" customHeight="1">
      <c r="B75" s="38"/>
      <c r="C75" s="38"/>
      <c r="D75" s="38"/>
      <c r="E75" s="38"/>
      <c r="F75" s="38"/>
      <c r="G75" s="26" t="s">
        <v>30</v>
      </c>
      <c r="H75" s="26" t="s">
        <v>31</v>
      </c>
      <c r="I75" s="38">
        <v>80</v>
      </c>
      <c r="J75" s="38">
        <v>109</v>
      </c>
      <c r="K75" s="38">
        <v>44</v>
      </c>
      <c r="L75" s="38">
        <v>17</v>
      </c>
      <c r="M75" s="38">
        <v>17</v>
      </c>
    </row>
    <row r="76" spans="2:13" s="16" customFormat="1" ht="16.149999999999999" customHeight="1">
      <c r="B76" s="37"/>
      <c r="C76" s="37"/>
      <c r="D76" s="37"/>
      <c r="E76" s="37"/>
      <c r="F76" s="37"/>
      <c r="G76" s="76" t="s">
        <v>44</v>
      </c>
      <c r="H76" s="60" t="s">
        <v>45</v>
      </c>
      <c r="I76" s="37">
        <f>+I77+I78</f>
        <v>-557</v>
      </c>
      <c r="J76" s="37">
        <f>+J77+J78</f>
        <v>-126</v>
      </c>
      <c r="K76" s="37">
        <f>+K77+K78</f>
        <v>-94</v>
      </c>
      <c r="L76" s="37">
        <f>+L77+L78</f>
        <v>-1053</v>
      </c>
      <c r="M76" s="37">
        <f>+M77+M78</f>
        <v>-44</v>
      </c>
    </row>
    <row r="77" spans="2:13" s="18" customFormat="1" ht="16.149999999999999" customHeight="1">
      <c r="B77" s="38"/>
      <c r="C77" s="38"/>
      <c r="D77" s="38"/>
      <c r="E77" s="38"/>
      <c r="F77" s="38"/>
      <c r="G77" s="26" t="s">
        <v>46</v>
      </c>
      <c r="H77" s="26" t="s">
        <v>47</v>
      </c>
      <c r="I77" s="38">
        <v>-467</v>
      </c>
      <c r="J77" s="38">
        <v>-60</v>
      </c>
      <c r="K77" s="38">
        <v>-35</v>
      </c>
      <c r="L77" s="38">
        <v>-977</v>
      </c>
      <c r="M77" s="38">
        <v>-8</v>
      </c>
    </row>
    <row r="78" spans="2:13" s="18" customFormat="1" ht="16.149999999999999" customHeight="1">
      <c r="B78" s="38"/>
      <c r="C78" s="38"/>
      <c r="D78" s="38"/>
      <c r="E78" s="38"/>
      <c r="F78" s="38"/>
      <c r="G78" s="26" t="s">
        <v>32</v>
      </c>
      <c r="H78" s="26" t="s">
        <v>33</v>
      </c>
      <c r="I78" s="38">
        <v>-90</v>
      </c>
      <c r="J78" s="38">
        <v>-66</v>
      </c>
      <c r="K78" s="38">
        <v>-59</v>
      </c>
      <c r="L78" s="38">
        <v>-76</v>
      </c>
      <c r="M78" s="38">
        <v>-36</v>
      </c>
    </row>
    <row r="79" spans="2:13" s="16" customFormat="1" ht="16.149999999999999" customHeight="1">
      <c r="B79" s="37">
        <f>+B80+B81+B82</f>
        <v>1121</v>
      </c>
      <c r="C79" s="37">
        <f t="shared" ref="C79:E79" si="2">+C80+C81+C82</f>
        <v>88</v>
      </c>
      <c r="D79" s="37">
        <f t="shared" ref="D79" si="3">+D80+D81+D82</f>
        <v>252</v>
      </c>
      <c r="E79" s="37">
        <f t="shared" si="2"/>
        <v>798</v>
      </c>
      <c r="F79" s="37">
        <f>+F80+F81+F82</f>
        <v>122</v>
      </c>
      <c r="G79" s="76" t="s">
        <v>48</v>
      </c>
      <c r="H79" s="60" t="s">
        <v>49</v>
      </c>
      <c r="I79" s="37">
        <f>I80+I81+I82</f>
        <v>79</v>
      </c>
      <c r="J79" s="37">
        <f>J80+J81+J82</f>
        <v>3</v>
      </c>
      <c r="K79" s="37">
        <f>K80+K81+K82</f>
        <v>17</v>
      </c>
      <c r="L79" s="37">
        <f>L80+L81+L82</f>
        <v>233</v>
      </c>
      <c r="M79" s="37">
        <f>M80+M81+M82</f>
        <v>7</v>
      </c>
    </row>
    <row r="80" spans="2:13" s="18" customFormat="1" ht="16.149999999999999" customHeight="1">
      <c r="B80" s="38">
        <v>1121</v>
      </c>
      <c r="C80" s="38">
        <v>88</v>
      </c>
      <c r="D80" s="38">
        <v>252</v>
      </c>
      <c r="E80" s="38">
        <v>798</v>
      </c>
      <c r="F80" s="38">
        <v>122</v>
      </c>
      <c r="G80" s="26" t="s">
        <v>50</v>
      </c>
      <c r="H80" s="26" t="s">
        <v>134</v>
      </c>
      <c r="I80" s="47">
        <v>73</v>
      </c>
      <c r="J80" s="47">
        <v>2</v>
      </c>
      <c r="K80" s="47">
        <v>14</v>
      </c>
      <c r="L80" s="47">
        <v>56</v>
      </c>
      <c r="M80" s="47">
        <v>7</v>
      </c>
    </row>
    <row r="81" spans="2:13" s="18" customFormat="1" ht="16.149999999999999" customHeight="1">
      <c r="B81" s="38"/>
      <c r="C81" s="38"/>
      <c r="D81" s="38"/>
      <c r="E81" s="38"/>
      <c r="F81" s="38"/>
      <c r="G81" s="26" t="s">
        <v>51</v>
      </c>
      <c r="H81" s="26" t="s">
        <v>52</v>
      </c>
      <c r="I81" s="47">
        <v>6</v>
      </c>
      <c r="J81" s="47">
        <v>1</v>
      </c>
      <c r="K81" s="47">
        <v>3</v>
      </c>
      <c r="L81" s="47">
        <v>177</v>
      </c>
      <c r="M81" s="47">
        <v>0</v>
      </c>
    </row>
    <row r="82" spans="2:13" s="18" customFormat="1" ht="16.149999999999999" customHeight="1">
      <c r="B82" s="47">
        <v>0</v>
      </c>
      <c r="C82" s="47">
        <v>0</v>
      </c>
      <c r="D82" s="47">
        <v>0</v>
      </c>
      <c r="E82" s="47">
        <v>0</v>
      </c>
      <c r="F82" s="47">
        <v>0</v>
      </c>
      <c r="G82" s="26" t="s">
        <v>53</v>
      </c>
      <c r="H82" s="26" t="s">
        <v>54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</row>
    <row r="83" spans="2:13" s="18" customFormat="1" ht="5.0999999999999996" customHeight="1">
      <c r="B83" s="38"/>
      <c r="C83" s="38"/>
      <c r="D83" s="38"/>
      <c r="E83" s="38"/>
      <c r="F83" s="38"/>
      <c r="G83" s="26"/>
      <c r="H83" s="28"/>
      <c r="I83" s="47"/>
      <c r="J83" s="47"/>
      <c r="K83" s="47"/>
      <c r="L83" s="47"/>
      <c r="M83" s="47"/>
    </row>
    <row r="84" spans="2:13" s="18" customFormat="1" ht="5.0999999999999996" customHeight="1">
      <c r="B84" s="44"/>
      <c r="C84" s="44"/>
      <c r="D84" s="44"/>
      <c r="E84" s="44"/>
      <c r="F84" s="44"/>
      <c r="G84" s="77"/>
      <c r="H84" s="61"/>
      <c r="I84" s="47"/>
      <c r="J84" s="47"/>
      <c r="K84" s="47"/>
      <c r="L84" s="47"/>
      <c r="M84" s="47"/>
    </row>
    <row r="85" spans="2:13" s="20" customFormat="1" ht="16.149999999999999" customHeight="1">
      <c r="B85" s="40">
        <f>+I68+I70+I76+I79-B79</f>
        <v>697</v>
      </c>
      <c r="C85" s="40">
        <f>+J68+J70+J76+J79-C79</f>
        <v>43</v>
      </c>
      <c r="D85" s="40">
        <f>+K68+K70+K76+K79-D79</f>
        <v>110</v>
      </c>
      <c r="E85" s="40">
        <f>+L68+L70+L76+L79-E79</f>
        <v>-106</v>
      </c>
      <c r="F85" s="40">
        <f>+M68+M70+M76+M79-F79</f>
        <v>155</v>
      </c>
      <c r="G85" s="70" t="s">
        <v>55</v>
      </c>
      <c r="H85" s="54" t="s">
        <v>56</v>
      </c>
      <c r="I85" s="40"/>
      <c r="J85" s="40"/>
      <c r="K85" s="40"/>
      <c r="L85" s="40"/>
      <c r="M85" s="40"/>
    </row>
    <row r="86" spans="2:13" s="15" customFormat="1" ht="9" customHeight="1">
      <c r="B86" s="45"/>
      <c r="C86" s="45"/>
      <c r="D86" s="45"/>
      <c r="E86" s="45"/>
      <c r="F86" s="45"/>
      <c r="G86" s="62"/>
      <c r="H86" s="62"/>
      <c r="I86" s="45"/>
      <c r="J86" s="45"/>
      <c r="K86" s="45"/>
      <c r="L86" s="45"/>
      <c r="M86" s="45"/>
    </row>
    <row r="87" spans="2:13" ht="15.95" customHeight="1">
      <c r="B87" s="30"/>
      <c r="C87" s="30"/>
      <c r="D87" s="30"/>
      <c r="E87" s="30"/>
      <c r="F87" s="30"/>
      <c r="G87" s="31"/>
      <c r="H87" s="30"/>
      <c r="I87" s="32"/>
      <c r="J87" s="32"/>
      <c r="K87" s="32"/>
      <c r="L87" s="32"/>
      <c r="M87" s="32"/>
    </row>
    <row r="88" spans="2:13" ht="15.95" customHeight="1"/>
    <row r="89" spans="2:13" s="9" customFormat="1" ht="15.95" customHeight="1">
      <c r="B89" s="33" t="s">
        <v>57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</row>
    <row r="90" spans="2:13" ht="5.25" customHeight="1">
      <c r="B90" s="10"/>
    </row>
    <row r="91" spans="2:13" s="9" customFormat="1" ht="15.95" customHeight="1">
      <c r="B91" s="3" t="s">
        <v>2</v>
      </c>
      <c r="C91" s="8"/>
      <c r="D91" s="8"/>
      <c r="E91" s="8"/>
      <c r="F91" s="8"/>
      <c r="G91" s="3"/>
      <c r="H91" s="3"/>
      <c r="I91" s="3"/>
      <c r="J91" s="8"/>
      <c r="K91" s="8"/>
      <c r="L91" s="8"/>
      <c r="M91" s="11" t="s">
        <v>3</v>
      </c>
    </row>
    <row r="92" spans="2:13" s="12" customFormat="1" ht="3" customHeight="1">
      <c r="B92" s="25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2:13" s="9" customFormat="1" ht="3.75" customHeight="1">
      <c r="B93" s="147" t="str">
        <f>+B10</f>
        <v>Cataluña</v>
      </c>
      <c r="C93" s="147" t="str">
        <f>+C10</f>
        <v>Extremadura</v>
      </c>
      <c r="D93" s="147" t="str">
        <f>+D10</f>
        <v>Galicia</v>
      </c>
      <c r="E93" s="147" t="str">
        <f>+E10</f>
        <v>Madrid</v>
      </c>
      <c r="F93" s="147" t="str">
        <f>+F10</f>
        <v>Murcia</v>
      </c>
      <c r="G93" s="147" t="s">
        <v>4</v>
      </c>
      <c r="H93" s="144" t="s">
        <v>147</v>
      </c>
      <c r="I93" s="147" t="str">
        <f>+I10</f>
        <v>Cataluña</v>
      </c>
      <c r="J93" s="147" t="str">
        <f>+J10</f>
        <v>Extremadura</v>
      </c>
      <c r="K93" s="147" t="str">
        <f>+K10</f>
        <v>Galicia</v>
      </c>
      <c r="L93" s="147" t="str">
        <f>+L10</f>
        <v>Madrid</v>
      </c>
      <c r="M93" s="147" t="str">
        <f>+M10</f>
        <v>Murcia</v>
      </c>
    </row>
    <row r="94" spans="2:13" s="9" customFormat="1" ht="44.1" customHeight="1">
      <c r="B94" s="148"/>
      <c r="C94" s="148"/>
      <c r="D94" s="148"/>
      <c r="E94" s="148"/>
      <c r="F94" s="148"/>
      <c r="G94" s="148"/>
      <c r="H94" s="145"/>
      <c r="I94" s="148"/>
      <c r="J94" s="148"/>
      <c r="K94" s="148"/>
      <c r="L94" s="148"/>
      <c r="M94" s="148"/>
    </row>
    <row r="95" spans="2:13" s="13" customFormat="1" ht="3" customHeight="1">
      <c r="B95" s="148"/>
      <c r="C95" s="148"/>
      <c r="D95" s="148"/>
      <c r="E95" s="148"/>
      <c r="F95" s="148"/>
      <c r="G95" s="148"/>
      <c r="H95" s="145"/>
      <c r="I95" s="148"/>
      <c r="J95" s="148"/>
      <c r="K95" s="148"/>
      <c r="L95" s="148"/>
      <c r="M95" s="148"/>
    </row>
    <row r="96" spans="2:13" s="9" customFormat="1" ht="13.15" customHeight="1">
      <c r="B96" s="148"/>
      <c r="C96" s="148"/>
      <c r="D96" s="148"/>
      <c r="E96" s="148"/>
      <c r="F96" s="148"/>
      <c r="G96" s="148"/>
      <c r="H96" s="145"/>
      <c r="I96" s="148"/>
      <c r="J96" s="148"/>
      <c r="K96" s="148"/>
      <c r="L96" s="148"/>
      <c r="M96" s="148"/>
    </row>
    <row r="97" spans="2:13" s="9" customFormat="1" ht="3" customHeight="1">
      <c r="B97" s="149"/>
      <c r="C97" s="149"/>
      <c r="D97" s="149"/>
      <c r="E97" s="149"/>
      <c r="F97" s="149"/>
      <c r="G97" s="149"/>
      <c r="H97" s="146"/>
      <c r="I97" s="149"/>
      <c r="J97" s="149"/>
      <c r="K97" s="149"/>
      <c r="L97" s="149"/>
      <c r="M97" s="149"/>
    </row>
    <row r="98" spans="2:13" s="15" customFormat="1" ht="9" customHeight="1">
      <c r="B98" s="36"/>
      <c r="C98" s="36"/>
      <c r="D98" s="36"/>
      <c r="E98" s="36"/>
      <c r="F98" s="36"/>
      <c r="G98" s="14"/>
      <c r="H98" s="14"/>
      <c r="I98" s="36"/>
      <c r="J98" s="36"/>
      <c r="K98" s="36"/>
      <c r="L98" s="36"/>
      <c r="M98" s="36"/>
    </row>
    <row r="99" spans="2:13" s="15" customFormat="1" ht="5.0999999999999996" customHeight="1">
      <c r="B99" s="38"/>
      <c r="C99" s="38"/>
      <c r="D99" s="38"/>
      <c r="E99" s="38"/>
      <c r="F99" s="38"/>
      <c r="G99" s="64"/>
      <c r="H99" s="64"/>
      <c r="I99" s="39"/>
      <c r="J99" s="39"/>
      <c r="K99" s="39"/>
      <c r="L99" s="39"/>
      <c r="M99" s="39"/>
    </row>
    <row r="100" spans="2:13" s="20" customFormat="1" ht="16.149999999999999" customHeight="1">
      <c r="B100" s="41"/>
      <c r="C100" s="41"/>
      <c r="D100" s="41"/>
      <c r="E100" s="41"/>
      <c r="F100" s="41"/>
      <c r="G100" s="75" t="s">
        <v>55</v>
      </c>
      <c r="H100" s="59" t="s">
        <v>56</v>
      </c>
      <c r="I100" s="42">
        <f>+B85</f>
        <v>697</v>
      </c>
      <c r="J100" s="42">
        <f>+C85</f>
        <v>43</v>
      </c>
      <c r="K100" s="42">
        <f>+D85</f>
        <v>110</v>
      </c>
      <c r="L100" s="42">
        <f>+E85</f>
        <v>-106</v>
      </c>
      <c r="M100" s="42">
        <f>+F85</f>
        <v>155</v>
      </c>
    </row>
    <row r="101" spans="2:13" s="18" customFormat="1" ht="5.0999999999999996" customHeight="1">
      <c r="B101" s="38"/>
      <c r="C101" s="38"/>
      <c r="D101" s="38"/>
      <c r="E101" s="38"/>
      <c r="F101" s="38"/>
      <c r="G101" s="73"/>
      <c r="H101" s="58"/>
      <c r="I101" s="38"/>
      <c r="J101" s="38"/>
      <c r="K101" s="38"/>
      <c r="L101" s="38"/>
      <c r="M101" s="38"/>
    </row>
    <row r="102" spans="2:13" s="16" customFormat="1" ht="16.149999999999999" customHeight="1">
      <c r="B102" s="37">
        <f>+B103+B104</f>
        <v>0</v>
      </c>
      <c r="C102" s="37">
        <f t="shared" ref="C102:F102" si="4">+C103+C104</f>
        <v>0</v>
      </c>
      <c r="D102" s="37">
        <f t="shared" ref="D102" si="5">+D103+D104</f>
        <v>0</v>
      </c>
      <c r="E102" s="37">
        <f t="shared" si="4"/>
        <v>1</v>
      </c>
      <c r="F102" s="37">
        <f t="shared" si="4"/>
        <v>0</v>
      </c>
      <c r="G102" s="76" t="s">
        <v>58</v>
      </c>
      <c r="H102" s="60" t="s">
        <v>59</v>
      </c>
      <c r="I102" s="37">
        <f>+I103+I104</f>
        <v>8791</v>
      </c>
      <c r="J102" s="37">
        <f>+J103+J104</f>
        <v>563</v>
      </c>
      <c r="K102" s="37">
        <f>+K103+K104</f>
        <v>2092</v>
      </c>
      <c r="L102" s="37">
        <f>+L103+L104</f>
        <v>8877</v>
      </c>
      <c r="M102" s="37">
        <f>+M103+M104</f>
        <v>877</v>
      </c>
    </row>
    <row r="103" spans="2:13" s="18" customFormat="1" ht="16.149999999999999" customHeight="1">
      <c r="B103" s="38">
        <v>0</v>
      </c>
      <c r="C103" s="38">
        <v>0</v>
      </c>
      <c r="D103" s="38">
        <v>0</v>
      </c>
      <c r="E103" s="38">
        <v>1</v>
      </c>
      <c r="F103" s="38">
        <v>0</v>
      </c>
      <c r="G103" s="68" t="s">
        <v>60</v>
      </c>
      <c r="H103" s="69" t="s">
        <v>61</v>
      </c>
      <c r="I103" s="38">
        <v>8281</v>
      </c>
      <c r="J103" s="38">
        <v>557</v>
      </c>
      <c r="K103" s="38">
        <v>2017</v>
      </c>
      <c r="L103" s="38">
        <v>8876</v>
      </c>
      <c r="M103" s="38">
        <v>853</v>
      </c>
    </row>
    <row r="104" spans="2:13" s="18" customFormat="1" ht="16.149999999999999" customHeight="1">
      <c r="B104" s="38"/>
      <c r="C104" s="38"/>
      <c r="D104" s="38"/>
      <c r="E104" s="38"/>
      <c r="F104" s="38"/>
      <c r="G104" s="68" t="s">
        <v>62</v>
      </c>
      <c r="H104" s="69" t="s">
        <v>63</v>
      </c>
      <c r="I104" s="38">
        <v>510</v>
      </c>
      <c r="J104" s="38">
        <v>6</v>
      </c>
      <c r="K104" s="38">
        <v>75</v>
      </c>
      <c r="L104" s="38">
        <v>1</v>
      </c>
      <c r="M104" s="38">
        <v>24</v>
      </c>
    </row>
    <row r="105" spans="2:13" s="16" customFormat="1" ht="16.149999999999999" customHeight="1">
      <c r="B105" s="37"/>
      <c r="C105" s="37"/>
      <c r="D105" s="37"/>
      <c r="E105" s="37"/>
      <c r="F105" s="37"/>
      <c r="G105" s="76" t="s">
        <v>64</v>
      </c>
      <c r="H105" s="60" t="s">
        <v>135</v>
      </c>
      <c r="I105" s="37">
        <f>+I106+I107+I108</f>
        <v>19</v>
      </c>
      <c r="J105" s="37">
        <f t="shared" ref="J105:M105" si="6">+J106+J107+J108</f>
        <v>4</v>
      </c>
      <c r="K105" s="37">
        <f t="shared" ref="K105" si="7">+K106+K107+K108</f>
        <v>4</v>
      </c>
      <c r="L105" s="37">
        <f t="shared" si="6"/>
        <v>65</v>
      </c>
      <c r="M105" s="37">
        <f t="shared" si="6"/>
        <v>2</v>
      </c>
    </row>
    <row r="106" spans="2:13" s="18" customFormat="1" ht="16.149999999999999" customHeight="1">
      <c r="B106" s="38"/>
      <c r="C106" s="38"/>
      <c r="D106" s="38"/>
      <c r="E106" s="38"/>
      <c r="F106" s="38"/>
      <c r="G106" s="68" t="s">
        <v>65</v>
      </c>
      <c r="H106" s="69" t="s">
        <v>125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</row>
    <row r="107" spans="2:13" s="18" customFormat="1" ht="16.149999999999999" customHeight="1">
      <c r="B107" s="38"/>
      <c r="C107" s="38"/>
      <c r="D107" s="38"/>
      <c r="E107" s="38"/>
      <c r="F107" s="38"/>
      <c r="G107" s="68" t="s">
        <v>66</v>
      </c>
      <c r="H107" s="69" t="s">
        <v>126</v>
      </c>
      <c r="I107" s="38">
        <v>19</v>
      </c>
      <c r="J107" s="38">
        <v>4</v>
      </c>
      <c r="K107" s="38">
        <v>4</v>
      </c>
      <c r="L107" s="38">
        <v>65</v>
      </c>
      <c r="M107" s="38">
        <v>2</v>
      </c>
    </row>
    <row r="108" spans="2:13" s="18" customFormat="1" ht="16.149999999999999" customHeight="1">
      <c r="B108" s="38"/>
      <c r="C108" s="38"/>
      <c r="D108" s="38"/>
      <c r="E108" s="38"/>
      <c r="F108" s="38"/>
      <c r="G108" s="68" t="s">
        <v>127</v>
      </c>
      <c r="H108" s="69" t="s">
        <v>130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</row>
    <row r="109" spans="2:13" s="16" customFormat="1" ht="15">
      <c r="B109" s="37">
        <v>642</v>
      </c>
      <c r="C109" s="37">
        <v>103</v>
      </c>
      <c r="D109" s="37">
        <v>172</v>
      </c>
      <c r="E109" s="37">
        <v>447</v>
      </c>
      <c r="F109" s="37">
        <v>85</v>
      </c>
      <c r="G109" s="76" t="s">
        <v>67</v>
      </c>
      <c r="H109" s="88" t="s">
        <v>152</v>
      </c>
      <c r="I109" s="37"/>
      <c r="J109" s="37"/>
      <c r="K109" s="37"/>
      <c r="L109" s="37"/>
      <c r="M109" s="37"/>
    </row>
    <row r="110" spans="2:13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38">
        <v>0</v>
      </c>
      <c r="G110" s="68" t="s">
        <v>68</v>
      </c>
      <c r="H110" s="69" t="s">
        <v>153</v>
      </c>
      <c r="I110" s="38"/>
      <c r="J110" s="38"/>
      <c r="K110" s="38"/>
      <c r="L110" s="38"/>
      <c r="M110" s="38"/>
    </row>
    <row r="111" spans="2:13" s="18" customFormat="1" ht="16.149999999999999" customHeight="1">
      <c r="B111" s="38">
        <v>19</v>
      </c>
      <c r="C111" s="38">
        <v>4</v>
      </c>
      <c r="D111" s="38">
        <v>4</v>
      </c>
      <c r="E111" s="38">
        <v>65</v>
      </c>
      <c r="F111" s="38">
        <v>2</v>
      </c>
      <c r="G111" s="68" t="s">
        <v>136</v>
      </c>
      <c r="H111" s="69" t="s">
        <v>119</v>
      </c>
      <c r="I111" s="38"/>
      <c r="J111" s="38"/>
      <c r="K111" s="38"/>
      <c r="L111" s="38"/>
      <c r="M111" s="38"/>
    </row>
    <row r="112" spans="2:13" s="18" customFormat="1" ht="16.149999999999999" customHeight="1">
      <c r="B112" s="38">
        <v>623</v>
      </c>
      <c r="C112" s="38">
        <v>99</v>
      </c>
      <c r="D112" s="38">
        <v>168</v>
      </c>
      <c r="E112" s="38">
        <v>382</v>
      </c>
      <c r="F112" s="38">
        <v>83</v>
      </c>
      <c r="G112" s="68" t="s">
        <v>137</v>
      </c>
      <c r="H112" s="69" t="s">
        <v>154</v>
      </c>
      <c r="I112" s="38"/>
      <c r="J112" s="38"/>
      <c r="K112" s="38"/>
      <c r="L112" s="38"/>
      <c r="M112" s="38"/>
    </row>
    <row r="113" spans="2:13" s="16" customFormat="1" ht="16.149999999999999" customHeight="1">
      <c r="B113" s="37">
        <f>+B114+B115+B116+B117+B118+B119</f>
        <v>2996</v>
      </c>
      <c r="C113" s="37">
        <f t="shared" ref="C113:F113" si="8">+C114+C115+C116+C117+C118+C119</f>
        <v>243</v>
      </c>
      <c r="D113" s="37">
        <f t="shared" ref="D113" si="9">+D114+D115+D116+D117+D118+D119</f>
        <v>360</v>
      </c>
      <c r="E113" s="37">
        <f t="shared" si="8"/>
        <v>4536</v>
      </c>
      <c r="F113" s="37">
        <f t="shared" si="8"/>
        <v>320</v>
      </c>
      <c r="G113" s="76" t="s">
        <v>69</v>
      </c>
      <c r="H113" s="60" t="s">
        <v>70</v>
      </c>
      <c r="I113" s="37">
        <f>+I114+I115+I116+I117+I118+I119</f>
        <v>12591</v>
      </c>
      <c r="J113" s="37">
        <f>+J114+J115+J116+J117+J118+J119</f>
        <v>2818</v>
      </c>
      <c r="K113" s="37">
        <f>+K114+K115+K116+K117+K118+K119</f>
        <v>5662</v>
      </c>
      <c r="L113" s="37">
        <f>+L114+L115+L116+L117+L118+L119</f>
        <v>9472</v>
      </c>
      <c r="M113" s="37">
        <f>+M114+M115+M116+M117+M118+M119</f>
        <v>2822</v>
      </c>
    </row>
    <row r="114" spans="2:13" s="18" customFormat="1" ht="16.149999999999999" customHeight="1">
      <c r="B114" s="38">
        <v>19</v>
      </c>
      <c r="C114" s="38">
        <v>1</v>
      </c>
      <c r="D114" s="38">
        <v>5</v>
      </c>
      <c r="E114" s="38">
        <v>6</v>
      </c>
      <c r="F114" s="38">
        <v>2</v>
      </c>
      <c r="G114" s="68" t="s">
        <v>71</v>
      </c>
      <c r="H114" s="69" t="s">
        <v>72</v>
      </c>
      <c r="I114" s="38"/>
      <c r="J114" s="38"/>
      <c r="K114" s="38"/>
      <c r="L114" s="38"/>
      <c r="M114" s="38"/>
    </row>
    <row r="115" spans="2:13" s="18" customFormat="1" ht="16.149999999999999" customHeight="1">
      <c r="B115" s="38"/>
      <c r="C115" s="38"/>
      <c r="D115" s="38"/>
      <c r="E115" s="38"/>
      <c r="F115" s="38"/>
      <c r="G115" s="68" t="s">
        <v>73</v>
      </c>
      <c r="H115" s="69" t="s">
        <v>74</v>
      </c>
      <c r="I115" s="38">
        <v>8</v>
      </c>
      <c r="J115" s="38">
        <v>1</v>
      </c>
      <c r="K115" s="38">
        <v>5</v>
      </c>
      <c r="L115" s="38">
        <v>2</v>
      </c>
      <c r="M115" s="38">
        <v>1</v>
      </c>
    </row>
    <row r="116" spans="2:13" s="18" customFormat="1" ht="16.149999999999999" customHeight="1">
      <c r="B116" s="38">
        <v>2427</v>
      </c>
      <c r="C116" s="38">
        <v>198</v>
      </c>
      <c r="D116" s="38">
        <v>293</v>
      </c>
      <c r="E116" s="38">
        <v>4396</v>
      </c>
      <c r="F116" s="38">
        <v>285</v>
      </c>
      <c r="G116" s="68" t="s">
        <v>75</v>
      </c>
      <c r="H116" s="69" t="s">
        <v>155</v>
      </c>
      <c r="I116" s="38">
        <v>12241</v>
      </c>
      <c r="J116" s="38">
        <v>2728</v>
      </c>
      <c r="K116" s="38">
        <v>5589</v>
      </c>
      <c r="L116" s="38">
        <v>9306</v>
      </c>
      <c r="M116" s="38">
        <v>2782</v>
      </c>
    </row>
    <row r="117" spans="2:13" s="18" customFormat="1" ht="16.149999999999999" customHeight="1">
      <c r="B117" s="38">
        <v>0</v>
      </c>
      <c r="C117" s="38">
        <v>0</v>
      </c>
      <c r="D117" s="38">
        <v>0</v>
      </c>
      <c r="E117" s="38">
        <v>0</v>
      </c>
      <c r="F117" s="38">
        <v>0</v>
      </c>
      <c r="G117" s="68" t="s">
        <v>76</v>
      </c>
      <c r="H117" s="69" t="s">
        <v>77</v>
      </c>
      <c r="I117" s="38">
        <v>80</v>
      </c>
      <c r="J117" s="38">
        <v>40</v>
      </c>
      <c r="K117" s="38">
        <v>17</v>
      </c>
      <c r="L117" s="38">
        <v>37</v>
      </c>
      <c r="M117" s="38">
        <v>9</v>
      </c>
    </row>
    <row r="118" spans="2:13" s="18" customFormat="1" ht="16.149999999999999" customHeight="1">
      <c r="B118" s="38">
        <v>550</v>
      </c>
      <c r="C118" s="38">
        <v>44</v>
      </c>
      <c r="D118" s="38">
        <v>62</v>
      </c>
      <c r="E118" s="38">
        <v>134</v>
      </c>
      <c r="F118" s="38">
        <v>33</v>
      </c>
      <c r="G118" s="26" t="s">
        <v>78</v>
      </c>
      <c r="H118" s="26" t="s">
        <v>79</v>
      </c>
      <c r="I118" s="38">
        <v>262</v>
      </c>
      <c r="J118" s="38">
        <v>49</v>
      </c>
      <c r="K118" s="38">
        <v>51</v>
      </c>
      <c r="L118" s="38">
        <v>127</v>
      </c>
      <c r="M118" s="38">
        <v>30</v>
      </c>
    </row>
    <row r="119" spans="2:13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26" t="s">
        <v>120</v>
      </c>
      <c r="H119" s="26" t="s">
        <v>121</v>
      </c>
      <c r="I119" s="49"/>
      <c r="J119" s="49"/>
      <c r="K119" s="49"/>
      <c r="L119" s="49"/>
      <c r="M119" s="49"/>
    </row>
    <row r="120" spans="2:13" s="18" customFormat="1" ht="5.0999999999999996" customHeight="1">
      <c r="B120" s="38"/>
      <c r="C120" s="38"/>
      <c r="D120" s="38"/>
      <c r="E120" s="38"/>
      <c r="F120" s="38"/>
      <c r="G120" s="73"/>
      <c r="H120" s="58"/>
      <c r="I120" s="38"/>
      <c r="J120" s="38"/>
      <c r="K120" s="38"/>
      <c r="L120" s="38"/>
      <c r="M120" s="38"/>
    </row>
    <row r="121" spans="2:13" s="18" customFormat="1" ht="5.0999999999999996" customHeight="1">
      <c r="B121" s="44"/>
      <c r="C121" s="44"/>
      <c r="D121" s="44"/>
      <c r="E121" s="44"/>
      <c r="F121" s="44"/>
      <c r="G121" s="77"/>
      <c r="H121" s="61"/>
      <c r="I121" s="38"/>
      <c r="J121" s="38"/>
      <c r="K121" s="38"/>
      <c r="L121" s="38"/>
      <c r="M121" s="38"/>
    </row>
    <row r="122" spans="2:13" s="20" customFormat="1" ht="16.149999999999999" customHeight="1">
      <c r="B122" s="40">
        <f>+I100+I102+I105+I113-B102-B109-B113</f>
        <v>18460</v>
      </c>
      <c r="C122" s="40">
        <f>+J100+J102+J105+J113-C102-C109-C113</f>
        <v>3082</v>
      </c>
      <c r="D122" s="40">
        <f>+K100+K102+K105+K113-D102-D109-D113</f>
        <v>7336</v>
      </c>
      <c r="E122" s="40">
        <f>+L100+L102+L105+L113-E102-E109-E113</f>
        <v>13324</v>
      </c>
      <c r="F122" s="40">
        <f>+M100+M102+M105+M113-F102-F109-F113</f>
        <v>3451</v>
      </c>
      <c r="G122" s="70" t="s">
        <v>80</v>
      </c>
      <c r="H122" s="54" t="s">
        <v>81</v>
      </c>
      <c r="I122" s="40"/>
      <c r="J122" s="40"/>
      <c r="K122" s="40"/>
      <c r="L122" s="40"/>
      <c r="M122" s="40"/>
    </row>
    <row r="123" spans="2:13" s="15" customFormat="1" ht="9" customHeight="1">
      <c r="B123" s="45"/>
      <c r="C123" s="45"/>
      <c r="D123" s="45"/>
      <c r="E123" s="45"/>
      <c r="F123" s="45"/>
      <c r="G123" s="62"/>
      <c r="H123" s="62"/>
      <c r="I123" s="45"/>
      <c r="J123" s="45"/>
      <c r="K123" s="45"/>
      <c r="L123" s="45"/>
      <c r="M123" s="45"/>
    </row>
    <row r="124" spans="2:13" ht="15.95" customHeight="1">
      <c r="B124" s="30"/>
      <c r="C124" s="30"/>
      <c r="D124" s="30"/>
      <c r="E124" s="30"/>
      <c r="F124" s="30"/>
      <c r="G124" s="31"/>
      <c r="H124" s="30"/>
      <c r="I124" s="32"/>
      <c r="J124" s="32"/>
      <c r="K124" s="32"/>
      <c r="L124" s="32"/>
      <c r="M124" s="32"/>
    </row>
    <row r="125" spans="2:13" ht="15.95" customHeight="1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s="9" customFormat="1" ht="15.95" customHeight="1">
      <c r="B126" s="33" t="s">
        <v>82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</row>
    <row r="127" spans="2:13" ht="5.25" customHeight="1">
      <c r="B127" s="10"/>
    </row>
    <row r="128" spans="2:13" s="9" customFormat="1" ht="15.95" customHeight="1">
      <c r="B128" s="3" t="s">
        <v>2</v>
      </c>
      <c r="C128" s="8"/>
      <c r="D128" s="8"/>
      <c r="E128" s="8"/>
      <c r="F128" s="8"/>
      <c r="G128" s="3"/>
      <c r="H128" s="3"/>
      <c r="I128" s="3"/>
      <c r="J128" s="8"/>
      <c r="K128" s="8"/>
      <c r="L128" s="8"/>
      <c r="M128" s="11" t="s">
        <v>3</v>
      </c>
    </row>
    <row r="129" spans="2:13" s="12" customFormat="1" ht="3" customHeight="1">
      <c r="B129" s="25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</row>
    <row r="130" spans="2:13" s="9" customFormat="1" ht="3.75" customHeight="1">
      <c r="B130" s="147" t="str">
        <f>+B10</f>
        <v>Cataluña</v>
      </c>
      <c r="C130" s="147" t="str">
        <f>+C10</f>
        <v>Extremadura</v>
      </c>
      <c r="D130" s="147" t="str">
        <f>+D10</f>
        <v>Galicia</v>
      </c>
      <c r="E130" s="147" t="str">
        <f>+E10</f>
        <v>Madrid</v>
      </c>
      <c r="F130" s="147" t="str">
        <f>+F10</f>
        <v>Murcia</v>
      </c>
      <c r="G130" s="147" t="s">
        <v>4</v>
      </c>
      <c r="H130" s="144" t="s">
        <v>147</v>
      </c>
      <c r="I130" s="147" t="str">
        <f>+I10</f>
        <v>Cataluña</v>
      </c>
      <c r="J130" s="147" t="str">
        <f>+J10</f>
        <v>Extremadura</v>
      </c>
      <c r="K130" s="147" t="str">
        <f>+K10</f>
        <v>Galicia</v>
      </c>
      <c r="L130" s="147" t="str">
        <f>+L10</f>
        <v>Madrid</v>
      </c>
      <c r="M130" s="147" t="str">
        <f>+M10</f>
        <v>Murcia</v>
      </c>
    </row>
    <row r="131" spans="2:13" s="9" customFormat="1" ht="44.1" customHeight="1">
      <c r="B131" s="148"/>
      <c r="C131" s="148"/>
      <c r="D131" s="148"/>
      <c r="E131" s="148"/>
      <c r="F131" s="148"/>
      <c r="G131" s="148"/>
      <c r="H131" s="145"/>
      <c r="I131" s="148"/>
      <c r="J131" s="148"/>
      <c r="K131" s="148"/>
      <c r="L131" s="148"/>
      <c r="M131" s="148"/>
    </row>
    <row r="132" spans="2:13" s="13" customFormat="1" ht="3" customHeight="1">
      <c r="B132" s="148"/>
      <c r="C132" s="148"/>
      <c r="D132" s="148"/>
      <c r="E132" s="148"/>
      <c r="F132" s="148"/>
      <c r="G132" s="148"/>
      <c r="H132" s="145"/>
      <c r="I132" s="148"/>
      <c r="J132" s="148"/>
      <c r="K132" s="148"/>
      <c r="L132" s="148"/>
      <c r="M132" s="148"/>
    </row>
    <row r="133" spans="2:13" s="9" customFormat="1" ht="13.15" customHeight="1">
      <c r="B133" s="148"/>
      <c r="C133" s="148"/>
      <c r="D133" s="148"/>
      <c r="E133" s="148"/>
      <c r="F133" s="148"/>
      <c r="G133" s="148"/>
      <c r="H133" s="145"/>
      <c r="I133" s="148"/>
      <c r="J133" s="148"/>
      <c r="K133" s="148"/>
      <c r="L133" s="148"/>
      <c r="M133" s="148"/>
    </row>
    <row r="134" spans="2:13" s="9" customFormat="1" ht="3" customHeight="1">
      <c r="B134" s="149"/>
      <c r="C134" s="149"/>
      <c r="D134" s="149"/>
      <c r="E134" s="149"/>
      <c r="F134" s="149"/>
      <c r="G134" s="149"/>
      <c r="H134" s="146"/>
      <c r="I134" s="149"/>
      <c r="J134" s="149"/>
      <c r="K134" s="149"/>
      <c r="L134" s="149"/>
      <c r="M134" s="149"/>
    </row>
    <row r="135" spans="2:13" s="15" customFormat="1" ht="9" customHeight="1">
      <c r="B135" s="36"/>
      <c r="C135" s="36"/>
      <c r="D135" s="36"/>
      <c r="E135" s="36"/>
      <c r="F135" s="36"/>
      <c r="G135" s="78"/>
      <c r="H135" s="63"/>
      <c r="I135" s="36"/>
      <c r="J135" s="36"/>
      <c r="K135" s="36"/>
      <c r="L135" s="36"/>
      <c r="M135" s="36"/>
    </row>
    <row r="136" spans="2:13" s="15" customFormat="1" ht="5.0999999999999996" customHeight="1">
      <c r="B136" s="38"/>
      <c r="C136" s="38"/>
      <c r="D136" s="38"/>
      <c r="E136" s="38"/>
      <c r="F136" s="38"/>
      <c r="G136" s="79"/>
      <c r="H136" s="64"/>
      <c r="I136" s="39"/>
      <c r="J136" s="39"/>
      <c r="K136" s="39"/>
      <c r="L136" s="39"/>
      <c r="M136" s="39"/>
    </row>
    <row r="137" spans="2:13" s="20" customFormat="1" ht="16.149999999999999" customHeight="1">
      <c r="B137" s="41"/>
      <c r="C137" s="41"/>
      <c r="D137" s="41"/>
      <c r="E137" s="41"/>
      <c r="F137" s="41"/>
      <c r="G137" s="75" t="s">
        <v>80</v>
      </c>
      <c r="H137" s="59" t="s">
        <v>81</v>
      </c>
      <c r="I137" s="42">
        <f>+B122</f>
        <v>18460</v>
      </c>
      <c r="J137" s="42">
        <f>+C122</f>
        <v>3082</v>
      </c>
      <c r="K137" s="42">
        <f>+D122</f>
        <v>7336</v>
      </c>
      <c r="L137" s="42">
        <f>+E122</f>
        <v>13324</v>
      </c>
      <c r="M137" s="42">
        <f>+F122</f>
        <v>3451</v>
      </c>
    </row>
    <row r="138" spans="2:13" s="18" customFormat="1" ht="5.0999999999999996" customHeight="1">
      <c r="B138" s="38"/>
      <c r="C138" s="38"/>
      <c r="D138" s="38"/>
      <c r="E138" s="38"/>
      <c r="F138" s="38"/>
      <c r="G138" s="73"/>
      <c r="H138" s="58"/>
      <c r="I138" s="38"/>
      <c r="J138" s="38"/>
      <c r="K138" s="38"/>
      <c r="L138" s="38"/>
      <c r="M138" s="38"/>
    </row>
    <row r="139" spans="2:13" s="16" customFormat="1" ht="16.149999999999999" customHeight="1">
      <c r="B139" s="37">
        <f>+B140+B141</f>
        <v>15738</v>
      </c>
      <c r="C139" s="37">
        <f t="shared" ref="C139:F139" si="10">+C140+C141</f>
        <v>2964</v>
      </c>
      <c r="D139" s="37">
        <f t="shared" ref="D139" si="11">+D140+D141</f>
        <v>6379</v>
      </c>
      <c r="E139" s="37">
        <f t="shared" si="10"/>
        <v>12947</v>
      </c>
      <c r="F139" s="37">
        <f t="shared" si="10"/>
        <v>3598</v>
      </c>
      <c r="G139" s="76" t="s">
        <v>83</v>
      </c>
      <c r="H139" s="60" t="s">
        <v>84</v>
      </c>
      <c r="I139" s="37"/>
      <c r="J139" s="37"/>
      <c r="K139" s="37"/>
      <c r="L139" s="37"/>
      <c r="M139" s="37"/>
    </row>
    <row r="140" spans="2:13" s="18" customFormat="1" ht="15" customHeight="1">
      <c r="B140" s="38">
        <v>10149</v>
      </c>
      <c r="C140" s="38">
        <v>2390</v>
      </c>
      <c r="D140" s="38">
        <v>5010</v>
      </c>
      <c r="E140" s="38">
        <v>9323</v>
      </c>
      <c r="F140" s="38">
        <v>2805</v>
      </c>
      <c r="G140" s="68" t="s">
        <v>85</v>
      </c>
      <c r="H140" s="69" t="s">
        <v>138</v>
      </c>
      <c r="I140" s="38"/>
      <c r="J140" s="38"/>
      <c r="K140" s="38"/>
      <c r="L140" s="38"/>
      <c r="M140" s="38"/>
    </row>
    <row r="141" spans="2:13" s="18" customFormat="1" ht="27.6" customHeight="1">
      <c r="B141" s="38">
        <v>5589</v>
      </c>
      <c r="C141" s="38">
        <v>574</v>
      </c>
      <c r="D141" s="38">
        <v>1369</v>
      </c>
      <c r="E141" s="38">
        <v>3624</v>
      </c>
      <c r="F141" s="38">
        <v>793</v>
      </c>
      <c r="G141" s="80" t="s">
        <v>86</v>
      </c>
      <c r="H141" s="29" t="s">
        <v>139</v>
      </c>
      <c r="I141" s="38"/>
      <c r="J141" s="38"/>
      <c r="K141" s="38"/>
      <c r="L141" s="38"/>
      <c r="M141" s="38"/>
    </row>
    <row r="142" spans="2:13" s="18" customFormat="1" ht="5.0999999999999996" customHeight="1">
      <c r="B142" s="38"/>
      <c r="C142" s="38"/>
      <c r="D142" s="38"/>
      <c r="E142" s="38"/>
      <c r="F142" s="38"/>
      <c r="G142" s="73"/>
      <c r="H142" s="58"/>
      <c r="I142" s="38"/>
      <c r="J142" s="38"/>
      <c r="K142" s="38"/>
      <c r="L142" s="38"/>
      <c r="M142" s="38"/>
    </row>
    <row r="143" spans="2:13" s="18" customFormat="1" ht="5.0999999999999996" customHeight="1">
      <c r="B143" s="44"/>
      <c r="C143" s="44"/>
      <c r="D143" s="44"/>
      <c r="E143" s="44"/>
      <c r="F143" s="44"/>
      <c r="G143" s="77"/>
      <c r="H143" s="61"/>
      <c r="I143" s="44"/>
      <c r="J143" s="44"/>
      <c r="K143" s="44"/>
      <c r="L143" s="44"/>
      <c r="M143" s="44"/>
    </row>
    <row r="144" spans="2:13" s="20" customFormat="1" ht="15.95" customHeight="1">
      <c r="B144" s="40">
        <f>+I137-B139</f>
        <v>2722</v>
      </c>
      <c r="C144" s="40">
        <f>+J137-C139</f>
        <v>118</v>
      </c>
      <c r="D144" s="40">
        <f>+K137-D139</f>
        <v>957</v>
      </c>
      <c r="E144" s="40">
        <f>+L137-E139</f>
        <v>377</v>
      </c>
      <c r="F144" s="40">
        <f>+M137-F139</f>
        <v>-147</v>
      </c>
      <c r="G144" s="70" t="s">
        <v>87</v>
      </c>
      <c r="H144" s="54" t="s">
        <v>88</v>
      </c>
      <c r="I144" s="40"/>
      <c r="J144" s="40"/>
      <c r="K144" s="40"/>
      <c r="L144" s="40"/>
      <c r="M144" s="40"/>
    </row>
    <row r="145" spans="2:13" s="15" customFormat="1" ht="9" customHeight="1">
      <c r="B145" s="45"/>
      <c r="C145" s="45"/>
      <c r="D145" s="45"/>
      <c r="E145" s="45"/>
      <c r="F145" s="45"/>
      <c r="G145" s="62"/>
      <c r="H145" s="62"/>
      <c r="I145" s="45"/>
      <c r="J145" s="45"/>
      <c r="K145" s="45"/>
      <c r="L145" s="45"/>
      <c r="M145" s="45"/>
    </row>
    <row r="146" spans="2:13" ht="15.95" customHeight="1">
      <c r="B146" s="30"/>
      <c r="C146" s="30"/>
      <c r="D146" s="30"/>
      <c r="E146" s="30"/>
      <c r="F146" s="30"/>
      <c r="G146" s="31"/>
      <c r="H146" s="30"/>
      <c r="I146" s="32"/>
      <c r="J146" s="32"/>
      <c r="K146" s="32"/>
      <c r="L146" s="32"/>
      <c r="M146" s="32"/>
    </row>
    <row r="147" spans="2:13" ht="15.95" customHeight="1"/>
    <row r="148" spans="2:13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</row>
    <row r="149" spans="2:13" ht="15.95" customHeight="1"/>
    <row r="150" spans="2:13" s="9" customFormat="1" ht="15.95" customHeight="1">
      <c r="B150" s="27" t="s">
        <v>90</v>
      </c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</row>
    <row r="151" spans="2:13" ht="5.25" customHeight="1">
      <c r="B151" s="10"/>
    </row>
    <row r="152" spans="2:13" s="9" customFormat="1" ht="12.75" customHeight="1">
      <c r="B152" s="3" t="s">
        <v>2</v>
      </c>
      <c r="C152" s="8"/>
      <c r="D152" s="8"/>
      <c r="E152" s="8"/>
      <c r="F152" s="8"/>
      <c r="G152" s="3"/>
      <c r="H152" s="3"/>
      <c r="I152" s="3"/>
      <c r="J152" s="8"/>
      <c r="K152" s="8"/>
      <c r="L152" s="8"/>
      <c r="M152" s="11" t="s">
        <v>3</v>
      </c>
    </row>
    <row r="153" spans="2:13" s="12" customFormat="1" ht="3" customHeight="1">
      <c r="B153" s="25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</row>
    <row r="154" spans="2:13" s="9" customFormat="1" ht="3.75" customHeight="1">
      <c r="B154" s="147" t="str">
        <f>+B10</f>
        <v>Cataluña</v>
      </c>
      <c r="C154" s="147" t="str">
        <f>+C10</f>
        <v>Extremadura</v>
      </c>
      <c r="D154" s="147" t="str">
        <f>+D10</f>
        <v>Galicia</v>
      </c>
      <c r="E154" s="147" t="str">
        <f>+E10</f>
        <v>Madrid</v>
      </c>
      <c r="F154" s="147" t="str">
        <f>+F10</f>
        <v>Murcia</v>
      </c>
      <c r="G154" s="147" t="s">
        <v>4</v>
      </c>
      <c r="H154" s="144" t="s">
        <v>147</v>
      </c>
      <c r="I154" s="147" t="str">
        <f>+I10</f>
        <v>Cataluña</v>
      </c>
      <c r="J154" s="147" t="str">
        <f>+J10</f>
        <v>Extremadura</v>
      </c>
      <c r="K154" s="147" t="str">
        <f>+K10</f>
        <v>Galicia</v>
      </c>
      <c r="L154" s="147" t="str">
        <f>+L10</f>
        <v>Madrid</v>
      </c>
      <c r="M154" s="147" t="str">
        <f>+M10</f>
        <v>Murcia</v>
      </c>
    </row>
    <row r="155" spans="2:13" s="9" customFormat="1" ht="44.1" customHeight="1">
      <c r="B155" s="148"/>
      <c r="C155" s="148"/>
      <c r="D155" s="148"/>
      <c r="E155" s="148"/>
      <c r="F155" s="148"/>
      <c r="G155" s="148"/>
      <c r="H155" s="145"/>
      <c r="I155" s="148"/>
      <c r="J155" s="148"/>
      <c r="K155" s="148"/>
      <c r="L155" s="148"/>
      <c r="M155" s="148"/>
    </row>
    <row r="156" spans="2:13" s="13" customFormat="1" ht="3" customHeight="1">
      <c r="B156" s="148"/>
      <c r="C156" s="148"/>
      <c r="D156" s="148"/>
      <c r="E156" s="148"/>
      <c r="F156" s="148"/>
      <c r="G156" s="148"/>
      <c r="H156" s="145"/>
      <c r="I156" s="148"/>
      <c r="J156" s="148"/>
      <c r="K156" s="148"/>
      <c r="L156" s="148"/>
      <c r="M156" s="148"/>
    </row>
    <row r="157" spans="2:13" s="9" customFormat="1" ht="13.15" customHeight="1">
      <c r="B157" s="148"/>
      <c r="C157" s="148"/>
      <c r="D157" s="148"/>
      <c r="E157" s="148"/>
      <c r="F157" s="148"/>
      <c r="G157" s="148"/>
      <c r="H157" s="145"/>
      <c r="I157" s="148"/>
      <c r="J157" s="148"/>
      <c r="K157" s="148"/>
      <c r="L157" s="148"/>
      <c r="M157" s="148"/>
    </row>
    <row r="158" spans="2:13" s="9" customFormat="1" ht="3" customHeight="1">
      <c r="B158" s="149"/>
      <c r="C158" s="149"/>
      <c r="D158" s="149"/>
      <c r="E158" s="149"/>
      <c r="F158" s="149"/>
      <c r="G158" s="149"/>
      <c r="H158" s="146"/>
      <c r="I158" s="149"/>
      <c r="J158" s="149"/>
      <c r="K158" s="149"/>
      <c r="L158" s="149"/>
      <c r="M158" s="149"/>
    </row>
    <row r="159" spans="2:13" s="15" customFormat="1" ht="9" customHeight="1">
      <c r="B159" s="36"/>
      <c r="C159" s="36"/>
      <c r="D159" s="36"/>
      <c r="E159" s="36"/>
      <c r="F159" s="36"/>
      <c r="G159" s="78"/>
      <c r="H159" s="14"/>
      <c r="I159" s="36"/>
      <c r="J159" s="36"/>
      <c r="K159" s="36"/>
      <c r="L159" s="36"/>
      <c r="M159" s="36"/>
    </row>
    <row r="160" spans="2:13" s="15" customFormat="1" ht="5.0999999999999996" customHeight="1">
      <c r="B160" s="38"/>
      <c r="C160" s="38"/>
      <c r="D160" s="38"/>
      <c r="E160" s="38"/>
      <c r="F160" s="38"/>
      <c r="G160" s="79"/>
      <c r="H160" s="64"/>
      <c r="I160" s="38"/>
      <c r="J160" s="38"/>
      <c r="K160" s="38"/>
      <c r="L160" s="38"/>
      <c r="M160" s="38"/>
    </row>
    <row r="161" spans="1:13" s="20" customFormat="1" ht="16.149999999999999" customHeight="1">
      <c r="B161" s="41"/>
      <c r="C161" s="41"/>
      <c r="D161" s="41"/>
      <c r="E161" s="41"/>
      <c r="F161" s="41"/>
      <c r="G161" s="75" t="s">
        <v>80</v>
      </c>
      <c r="H161" s="59" t="s">
        <v>81</v>
      </c>
      <c r="I161" s="42">
        <f>+B122</f>
        <v>18460</v>
      </c>
      <c r="J161" s="42">
        <f>+C122</f>
        <v>3082</v>
      </c>
      <c r="K161" s="42">
        <f>+D122</f>
        <v>7336</v>
      </c>
      <c r="L161" s="42">
        <f>+E122</f>
        <v>13324</v>
      </c>
      <c r="M161" s="42">
        <f>+F122</f>
        <v>3451</v>
      </c>
    </row>
    <row r="162" spans="1:13" s="18" customFormat="1" ht="5.0999999999999996" customHeight="1">
      <c r="B162" s="38"/>
      <c r="C162" s="38"/>
      <c r="D162" s="38"/>
      <c r="E162" s="38"/>
      <c r="F162" s="38"/>
      <c r="G162" s="73"/>
      <c r="H162" s="58"/>
      <c r="I162" s="38"/>
      <c r="J162" s="38"/>
      <c r="K162" s="38"/>
      <c r="L162" s="38"/>
      <c r="M162" s="38"/>
    </row>
    <row r="163" spans="1:13" s="16" customFormat="1" ht="16.149999999999999" customHeight="1">
      <c r="B163" s="37">
        <f>+I16-I17-I18+B141-I20</f>
        <v>21010</v>
      </c>
      <c r="C163" s="37">
        <f>+J16-J17-J18+C141-J20</f>
        <v>3584</v>
      </c>
      <c r="D163" s="37">
        <f>+K16-K17-K18+D141-K20</f>
        <v>7794</v>
      </c>
      <c r="E163" s="37">
        <f>+L16-L17-L18+E141-L20</f>
        <v>15391</v>
      </c>
      <c r="F163" s="37">
        <f>+M16-M17-M18+F141-M20</f>
        <v>4096</v>
      </c>
      <c r="G163" s="76" t="s">
        <v>91</v>
      </c>
      <c r="H163" s="60" t="s">
        <v>92</v>
      </c>
      <c r="I163" s="37"/>
      <c r="J163" s="37"/>
      <c r="K163" s="37"/>
      <c r="L163" s="37"/>
      <c r="M163" s="37"/>
    </row>
    <row r="164" spans="1:13" s="18" customFormat="1" ht="16.149999999999999" customHeight="1">
      <c r="B164" s="38">
        <f>+B139</f>
        <v>15738</v>
      </c>
      <c r="C164" s="38">
        <f t="shared" ref="C164:F164" si="12">+C139</f>
        <v>2964</v>
      </c>
      <c r="D164" s="38">
        <f t="shared" ref="D164" si="13">+D139</f>
        <v>6379</v>
      </c>
      <c r="E164" s="38">
        <f t="shared" si="12"/>
        <v>12947</v>
      </c>
      <c r="F164" s="38">
        <f t="shared" si="12"/>
        <v>3598</v>
      </c>
      <c r="G164" s="68" t="s">
        <v>93</v>
      </c>
      <c r="H164" s="69" t="s">
        <v>94</v>
      </c>
      <c r="I164" s="38"/>
      <c r="J164" s="38"/>
      <c r="K164" s="38"/>
      <c r="L164" s="38"/>
      <c r="M164" s="38"/>
    </row>
    <row r="165" spans="1:13" s="18" customFormat="1" ht="16.149999999999999" customHeight="1">
      <c r="B165" s="38">
        <f>+B163-B164</f>
        <v>5272</v>
      </c>
      <c r="C165" s="38">
        <f t="shared" ref="C165:F165" si="14">+C163-C164</f>
        <v>620</v>
      </c>
      <c r="D165" s="38">
        <f t="shared" ref="D165" si="15">+D163-D164</f>
        <v>1415</v>
      </c>
      <c r="E165" s="38">
        <f t="shared" si="14"/>
        <v>2444</v>
      </c>
      <c r="F165" s="38">
        <f t="shared" si="14"/>
        <v>498</v>
      </c>
      <c r="G165" s="68" t="s">
        <v>95</v>
      </c>
      <c r="H165" s="69" t="s">
        <v>96</v>
      </c>
      <c r="I165" s="38"/>
      <c r="J165" s="38"/>
      <c r="K165" s="38"/>
      <c r="L165" s="38"/>
      <c r="M165" s="38"/>
    </row>
    <row r="166" spans="1:13" s="18" customFormat="1" ht="16.149999999999999" customHeight="1">
      <c r="A166" s="127"/>
      <c r="B166" s="37">
        <v>0</v>
      </c>
      <c r="C166" s="37">
        <v>0</v>
      </c>
      <c r="D166" s="37">
        <v>0</v>
      </c>
      <c r="E166" s="37">
        <v>0</v>
      </c>
      <c r="F166" s="37">
        <v>0</v>
      </c>
      <c r="G166" s="76" t="s">
        <v>122</v>
      </c>
      <c r="H166" s="60" t="s">
        <v>123</v>
      </c>
      <c r="I166" s="38"/>
      <c r="J166" s="38"/>
      <c r="K166" s="38"/>
      <c r="L166" s="38"/>
      <c r="M166" s="38"/>
    </row>
    <row r="167" spans="1:13" s="18" customFormat="1" ht="5.0999999999999996" customHeight="1">
      <c r="B167" s="38"/>
      <c r="C167" s="38"/>
      <c r="D167" s="38"/>
      <c r="E167" s="38"/>
      <c r="F167" s="38"/>
      <c r="G167" s="73"/>
      <c r="H167" s="58"/>
      <c r="I167" s="38"/>
      <c r="J167" s="38"/>
      <c r="K167" s="38"/>
      <c r="L167" s="38"/>
      <c r="M167" s="38"/>
    </row>
    <row r="168" spans="1:13" s="18" customFormat="1" ht="5.0999999999999996" customHeight="1">
      <c r="B168" s="44"/>
      <c r="C168" s="44"/>
      <c r="D168" s="44"/>
      <c r="E168" s="44"/>
      <c r="F168" s="44"/>
      <c r="G168" s="77"/>
      <c r="H168" s="61"/>
      <c r="I168" s="38"/>
      <c r="J168" s="38"/>
      <c r="K168" s="38"/>
      <c r="L168" s="38"/>
      <c r="M168" s="38"/>
    </row>
    <row r="169" spans="1:13" s="20" customFormat="1" ht="16.149999999999999" customHeight="1">
      <c r="B169" s="40">
        <f>+I161-B163-B166</f>
        <v>-2550</v>
      </c>
      <c r="C169" s="40">
        <f>+J161-C163-C166</f>
        <v>-502</v>
      </c>
      <c r="D169" s="40">
        <f>+K161-D163-D166</f>
        <v>-458</v>
      </c>
      <c r="E169" s="40">
        <f>+L161-E163-E166</f>
        <v>-2067</v>
      </c>
      <c r="F169" s="40">
        <f>+M161-F163-F166</f>
        <v>-645</v>
      </c>
      <c r="G169" s="70" t="s">
        <v>97</v>
      </c>
      <c r="H169" s="54" t="s">
        <v>98</v>
      </c>
      <c r="I169" s="40"/>
      <c r="J169" s="40"/>
      <c r="K169" s="40"/>
      <c r="L169" s="40"/>
      <c r="M169" s="40"/>
    </row>
    <row r="170" spans="1:13" s="15" customFormat="1" ht="9" customHeight="1">
      <c r="B170" s="45"/>
      <c r="C170" s="45"/>
      <c r="D170" s="45"/>
      <c r="E170" s="45"/>
      <c r="F170" s="45"/>
      <c r="G170" s="62"/>
      <c r="H170" s="62"/>
      <c r="I170" s="45"/>
      <c r="J170" s="45"/>
      <c r="K170" s="45"/>
      <c r="L170" s="45"/>
      <c r="M170" s="45"/>
    </row>
    <row r="171" spans="1:13" ht="15.95" customHeight="1">
      <c r="B171" s="30"/>
      <c r="C171" s="30"/>
      <c r="D171" s="30"/>
      <c r="E171" s="30"/>
      <c r="F171" s="30"/>
      <c r="G171" s="31"/>
      <c r="H171" s="30"/>
      <c r="I171" s="32"/>
      <c r="J171" s="32"/>
      <c r="K171" s="32"/>
      <c r="L171" s="32"/>
      <c r="M171" s="32"/>
    </row>
    <row r="172" spans="1:13" ht="15.95" customHeight="1"/>
    <row r="173" spans="1:13" s="9" customFormat="1" ht="15" customHeight="1">
      <c r="B173" s="27" t="s">
        <v>99</v>
      </c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</row>
    <row r="174" spans="1:13" ht="5.25" customHeight="1">
      <c r="B174" s="10"/>
    </row>
    <row r="175" spans="1:13" s="9" customFormat="1" ht="12.95" customHeight="1">
      <c r="B175" s="3" t="s">
        <v>2</v>
      </c>
      <c r="C175" s="8"/>
      <c r="D175" s="8"/>
      <c r="E175" s="8"/>
      <c r="F175" s="8"/>
      <c r="G175" s="3"/>
      <c r="H175" s="3"/>
      <c r="I175" s="3"/>
      <c r="J175" s="8"/>
      <c r="K175" s="8"/>
      <c r="L175" s="8"/>
      <c r="M175" s="11" t="s">
        <v>3</v>
      </c>
    </row>
    <row r="176" spans="1:13" s="12" customFormat="1" ht="3" customHeight="1">
      <c r="B176" s="25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</row>
    <row r="177" spans="2:13" s="9" customFormat="1" ht="3.75" customHeight="1">
      <c r="B177" s="147" t="str">
        <f>+B10</f>
        <v>Cataluña</v>
      </c>
      <c r="C177" s="147" t="str">
        <f>+C10</f>
        <v>Extremadura</v>
      </c>
      <c r="D177" s="147" t="str">
        <f>+D10</f>
        <v>Galicia</v>
      </c>
      <c r="E177" s="147" t="str">
        <f>+E10</f>
        <v>Madrid</v>
      </c>
      <c r="F177" s="147" t="str">
        <f>+F10</f>
        <v>Murcia</v>
      </c>
      <c r="G177" s="147" t="s">
        <v>4</v>
      </c>
      <c r="H177" s="144" t="s">
        <v>147</v>
      </c>
      <c r="I177" s="147" t="str">
        <f>+I10</f>
        <v>Cataluña</v>
      </c>
      <c r="J177" s="147" t="str">
        <f>+J10</f>
        <v>Extremadura</v>
      </c>
      <c r="K177" s="147" t="str">
        <f>+K10</f>
        <v>Galicia</v>
      </c>
      <c r="L177" s="147" t="str">
        <f>+L10</f>
        <v>Madrid</v>
      </c>
      <c r="M177" s="147" t="str">
        <f>+M10</f>
        <v>Murcia</v>
      </c>
    </row>
    <row r="178" spans="2:13" s="9" customFormat="1" ht="44.1" customHeight="1">
      <c r="B178" s="148"/>
      <c r="C178" s="148"/>
      <c r="D178" s="148"/>
      <c r="E178" s="148"/>
      <c r="F178" s="148"/>
      <c r="G178" s="148"/>
      <c r="H178" s="145"/>
      <c r="I178" s="148"/>
      <c r="J178" s="148"/>
      <c r="K178" s="148"/>
      <c r="L178" s="148"/>
      <c r="M178" s="148"/>
    </row>
    <row r="179" spans="2:13" s="13" customFormat="1" ht="3" customHeight="1">
      <c r="B179" s="148"/>
      <c r="C179" s="148"/>
      <c r="D179" s="148"/>
      <c r="E179" s="148"/>
      <c r="F179" s="148"/>
      <c r="G179" s="148"/>
      <c r="H179" s="145"/>
      <c r="I179" s="148"/>
      <c r="J179" s="148"/>
      <c r="K179" s="148"/>
      <c r="L179" s="148"/>
      <c r="M179" s="148"/>
    </row>
    <row r="180" spans="2:13" s="9" customFormat="1" ht="13.15" customHeight="1">
      <c r="B180" s="148"/>
      <c r="C180" s="148"/>
      <c r="D180" s="148"/>
      <c r="E180" s="148"/>
      <c r="F180" s="148"/>
      <c r="G180" s="148"/>
      <c r="H180" s="145"/>
      <c r="I180" s="148"/>
      <c r="J180" s="148"/>
      <c r="K180" s="148"/>
      <c r="L180" s="148"/>
      <c r="M180" s="148"/>
    </row>
    <row r="181" spans="2:13" s="9" customFormat="1" ht="3" customHeight="1">
      <c r="B181" s="149"/>
      <c r="C181" s="149"/>
      <c r="D181" s="149"/>
      <c r="E181" s="149"/>
      <c r="F181" s="149"/>
      <c r="G181" s="149"/>
      <c r="H181" s="146"/>
      <c r="I181" s="149"/>
      <c r="J181" s="149"/>
      <c r="K181" s="149"/>
      <c r="L181" s="149"/>
      <c r="M181" s="149"/>
    </row>
    <row r="182" spans="2:13" s="15" customFormat="1" ht="9" customHeight="1">
      <c r="B182" s="36"/>
      <c r="C182" s="36"/>
      <c r="D182" s="36"/>
      <c r="E182" s="36"/>
      <c r="F182" s="36"/>
      <c r="G182" s="78"/>
      <c r="H182" s="63"/>
      <c r="I182" s="36"/>
      <c r="J182" s="36"/>
      <c r="K182" s="36"/>
      <c r="L182" s="36"/>
      <c r="M182" s="36"/>
    </row>
    <row r="183" spans="2:13" s="15" customFormat="1" ht="5.0999999999999996" customHeight="1">
      <c r="B183" s="38"/>
      <c r="C183" s="38"/>
      <c r="D183" s="38"/>
      <c r="E183" s="38"/>
      <c r="F183" s="38"/>
      <c r="G183" s="79"/>
      <c r="H183" s="64"/>
      <c r="I183" s="39"/>
      <c r="J183" s="39"/>
      <c r="K183" s="39"/>
      <c r="L183" s="39"/>
      <c r="M183" s="39"/>
    </row>
    <row r="184" spans="2:13" s="20" customFormat="1" ht="16.149999999999999" customHeight="1">
      <c r="B184" s="41"/>
      <c r="C184" s="41"/>
      <c r="D184" s="41"/>
      <c r="E184" s="41"/>
      <c r="F184" s="41"/>
      <c r="G184" s="75" t="s">
        <v>87</v>
      </c>
      <c r="H184" s="59" t="s">
        <v>88</v>
      </c>
      <c r="I184" s="42">
        <f>+B144</f>
        <v>2722</v>
      </c>
      <c r="J184" s="42">
        <f>+C144</f>
        <v>118</v>
      </c>
      <c r="K184" s="42">
        <f>+D144</f>
        <v>957</v>
      </c>
      <c r="L184" s="42">
        <f>+E144</f>
        <v>377</v>
      </c>
      <c r="M184" s="42">
        <f>+F144</f>
        <v>-147</v>
      </c>
    </row>
    <row r="185" spans="2:13" s="18" customFormat="1" ht="5.0999999999999996" customHeight="1">
      <c r="B185" s="38"/>
      <c r="C185" s="38"/>
      <c r="D185" s="38"/>
      <c r="E185" s="38"/>
      <c r="F185" s="38"/>
      <c r="G185" s="73"/>
      <c r="H185" s="28"/>
      <c r="I185" s="38"/>
      <c r="J185" s="38"/>
      <c r="K185" s="38"/>
      <c r="L185" s="38"/>
      <c r="M185" s="38"/>
    </row>
    <row r="186" spans="2:13" s="16" customFormat="1" ht="16.149999999999999" customHeight="1">
      <c r="B186" s="37">
        <f>+B187</f>
        <v>5272</v>
      </c>
      <c r="C186" s="37">
        <f>+C187</f>
        <v>620</v>
      </c>
      <c r="D186" s="37">
        <f>+D187</f>
        <v>1415</v>
      </c>
      <c r="E186" s="37">
        <f>+E187</f>
        <v>2444</v>
      </c>
      <c r="F186" s="37">
        <f>+F187</f>
        <v>498</v>
      </c>
      <c r="G186" s="76" t="s">
        <v>100</v>
      </c>
      <c r="H186" s="60" t="s">
        <v>101</v>
      </c>
      <c r="I186" s="37"/>
      <c r="J186" s="37"/>
      <c r="K186" s="37"/>
      <c r="L186" s="37"/>
      <c r="M186" s="37"/>
    </row>
    <row r="187" spans="2:13" s="18" customFormat="1" ht="16.149999999999999" customHeight="1">
      <c r="B187" s="38">
        <f>+B165</f>
        <v>5272</v>
      </c>
      <c r="C187" s="38">
        <f t="shared" ref="B187:F188" si="16">+C165</f>
        <v>620</v>
      </c>
      <c r="D187" s="38">
        <f t="shared" ref="D187" si="17">+D165</f>
        <v>1415</v>
      </c>
      <c r="E187" s="38">
        <f>+E165</f>
        <v>2444</v>
      </c>
      <c r="F187" s="38">
        <f>+F165</f>
        <v>498</v>
      </c>
      <c r="G187" s="68" t="s">
        <v>102</v>
      </c>
      <c r="H187" s="69" t="s">
        <v>103</v>
      </c>
      <c r="I187" s="38"/>
      <c r="J187" s="38"/>
      <c r="K187" s="38"/>
      <c r="L187" s="38"/>
      <c r="M187" s="38"/>
    </row>
    <row r="188" spans="2:13" s="18" customFormat="1" ht="16.149999999999999" customHeight="1">
      <c r="B188" s="37">
        <f t="shared" si="16"/>
        <v>0</v>
      </c>
      <c r="C188" s="37">
        <f t="shared" si="16"/>
        <v>0</v>
      </c>
      <c r="D188" s="37">
        <f t="shared" ref="D188" si="18">+D166</f>
        <v>0</v>
      </c>
      <c r="E188" s="37">
        <f t="shared" si="16"/>
        <v>0</v>
      </c>
      <c r="F188" s="37">
        <f t="shared" si="16"/>
        <v>0</v>
      </c>
      <c r="G188" s="76" t="s">
        <v>122</v>
      </c>
      <c r="H188" s="60" t="s">
        <v>123</v>
      </c>
      <c r="I188" s="38"/>
      <c r="J188" s="38"/>
      <c r="K188" s="38"/>
      <c r="L188" s="38"/>
      <c r="M188" s="38"/>
    </row>
    <row r="189" spans="2:13" s="18" customFormat="1" ht="5.0999999999999996" customHeight="1">
      <c r="B189" s="38"/>
      <c r="C189" s="38"/>
      <c r="D189" s="38"/>
      <c r="E189" s="38"/>
      <c r="F189" s="38"/>
      <c r="G189" s="73"/>
      <c r="H189" s="58"/>
      <c r="I189" s="38"/>
      <c r="J189" s="38"/>
      <c r="K189" s="38"/>
      <c r="L189" s="38"/>
      <c r="M189" s="38"/>
    </row>
    <row r="190" spans="2:13" s="18" customFormat="1" ht="5.0999999999999996" customHeight="1">
      <c r="B190" s="44"/>
      <c r="C190" s="44"/>
      <c r="D190" s="44"/>
      <c r="E190" s="44"/>
      <c r="F190" s="44"/>
      <c r="G190" s="77"/>
      <c r="H190" s="61"/>
      <c r="I190" s="38"/>
      <c r="J190" s="38"/>
      <c r="K190" s="38"/>
      <c r="L190" s="38"/>
      <c r="M190" s="38"/>
    </row>
    <row r="191" spans="2:13" s="20" customFormat="1" ht="16.149999999999999" customHeight="1">
      <c r="B191" s="40">
        <f>+I184-B186</f>
        <v>-2550</v>
      </c>
      <c r="C191" s="40">
        <f>+J184-C186</f>
        <v>-502</v>
      </c>
      <c r="D191" s="40">
        <f>+K184-D186</f>
        <v>-458</v>
      </c>
      <c r="E191" s="40">
        <f>+L184-E186</f>
        <v>-2067</v>
      </c>
      <c r="F191" s="40">
        <f>+M184-F186</f>
        <v>-645</v>
      </c>
      <c r="G191" s="70" t="s">
        <v>97</v>
      </c>
      <c r="H191" s="54" t="s">
        <v>98</v>
      </c>
      <c r="I191" s="40"/>
      <c r="J191" s="40"/>
      <c r="K191" s="40"/>
      <c r="L191" s="40"/>
      <c r="M191" s="40"/>
    </row>
    <row r="192" spans="2:13" s="15" customFormat="1" ht="9" customHeight="1">
      <c r="B192" s="45"/>
      <c r="C192" s="45"/>
      <c r="D192" s="45"/>
      <c r="E192" s="45"/>
      <c r="F192" s="45"/>
      <c r="G192" s="62"/>
      <c r="H192" s="62"/>
      <c r="I192" s="45"/>
      <c r="J192" s="45"/>
      <c r="K192" s="45"/>
      <c r="L192" s="45"/>
      <c r="M192" s="45"/>
    </row>
    <row r="193" spans="2:13" ht="15.95" customHeight="1">
      <c r="B193" s="30"/>
      <c r="C193" s="30"/>
      <c r="D193" s="30"/>
      <c r="E193" s="30"/>
      <c r="F193" s="30"/>
      <c r="G193" s="31"/>
      <c r="H193" s="30"/>
      <c r="I193" s="32"/>
      <c r="J193" s="32"/>
      <c r="K193" s="32"/>
      <c r="L193" s="32"/>
      <c r="M193" s="32"/>
    </row>
    <row r="194" spans="2:13" ht="15.95" customHeight="1"/>
    <row r="195" spans="2:13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</row>
    <row r="196" spans="2:13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</row>
    <row r="197" spans="2:13" ht="12.95" customHeight="1"/>
    <row r="198" spans="2:13" s="9" customFormat="1" ht="15.95" customHeight="1">
      <c r="B198" s="27" t="s">
        <v>106</v>
      </c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</row>
    <row r="199" spans="2:13" ht="5.25" customHeight="1">
      <c r="B199" s="10"/>
    </row>
    <row r="200" spans="2:13" s="9" customFormat="1" ht="15.95" customHeight="1">
      <c r="B200" s="3" t="s">
        <v>107</v>
      </c>
      <c r="C200" s="8"/>
      <c r="D200" s="8"/>
      <c r="E200" s="8"/>
      <c r="F200" s="8"/>
      <c r="G200" s="3"/>
      <c r="H200" s="3"/>
      <c r="I200" s="3"/>
      <c r="J200" s="8"/>
      <c r="K200" s="8"/>
      <c r="L200" s="8"/>
      <c r="M200" s="11" t="s">
        <v>108</v>
      </c>
    </row>
    <row r="201" spans="2:13" s="12" customFormat="1" ht="3" customHeight="1">
      <c r="B201" s="25"/>
      <c r="C201" s="6"/>
      <c r="D201" s="6"/>
      <c r="E201" s="6"/>
      <c r="F201" s="6"/>
      <c r="G201" s="6"/>
      <c r="H201" s="6"/>
      <c r="I201" s="4"/>
      <c r="J201" s="6"/>
      <c r="K201" s="6"/>
      <c r="L201" s="6"/>
      <c r="M201" s="6"/>
    </row>
    <row r="202" spans="2:13" s="9" customFormat="1" ht="3.75" customHeight="1">
      <c r="B202" s="147" t="str">
        <f>+B10</f>
        <v>Cataluña</v>
      </c>
      <c r="C202" s="147" t="str">
        <f>+C10</f>
        <v>Extremadura</v>
      </c>
      <c r="D202" s="147" t="str">
        <f>+D10</f>
        <v>Galicia</v>
      </c>
      <c r="E202" s="147" t="str">
        <f>+E10</f>
        <v>Madrid</v>
      </c>
      <c r="F202" s="147" t="str">
        <f>+F10</f>
        <v>Murcia</v>
      </c>
      <c r="G202" s="147" t="s">
        <v>4</v>
      </c>
      <c r="H202" s="144" t="s">
        <v>147</v>
      </c>
      <c r="I202" s="147" t="str">
        <f>+I10</f>
        <v>Cataluña</v>
      </c>
      <c r="J202" s="147" t="str">
        <f>+J10</f>
        <v>Extremadura</v>
      </c>
      <c r="K202" s="147" t="str">
        <f>+K10</f>
        <v>Galicia</v>
      </c>
      <c r="L202" s="147" t="str">
        <f>+L10</f>
        <v>Madrid</v>
      </c>
      <c r="M202" s="147" t="str">
        <f>+M10</f>
        <v>Murcia</v>
      </c>
    </row>
    <row r="203" spans="2:13" s="9" customFormat="1" ht="44.1" customHeight="1">
      <c r="B203" s="148"/>
      <c r="C203" s="148"/>
      <c r="D203" s="148"/>
      <c r="E203" s="148"/>
      <c r="F203" s="148"/>
      <c r="G203" s="148"/>
      <c r="H203" s="145"/>
      <c r="I203" s="148"/>
      <c r="J203" s="148"/>
      <c r="K203" s="148"/>
      <c r="L203" s="148"/>
      <c r="M203" s="148"/>
    </row>
    <row r="204" spans="2:13" s="13" customFormat="1" ht="3" customHeight="1">
      <c r="B204" s="148"/>
      <c r="C204" s="148"/>
      <c r="D204" s="148"/>
      <c r="E204" s="148"/>
      <c r="F204" s="148"/>
      <c r="G204" s="148"/>
      <c r="H204" s="145"/>
      <c r="I204" s="148"/>
      <c r="J204" s="148"/>
      <c r="K204" s="148"/>
      <c r="L204" s="148"/>
      <c r="M204" s="148"/>
    </row>
    <row r="205" spans="2:13" s="9" customFormat="1" ht="13.15" customHeight="1">
      <c r="B205" s="148"/>
      <c r="C205" s="148"/>
      <c r="D205" s="148"/>
      <c r="E205" s="148"/>
      <c r="F205" s="148"/>
      <c r="G205" s="148"/>
      <c r="H205" s="145"/>
      <c r="I205" s="148"/>
      <c r="J205" s="148"/>
      <c r="K205" s="148"/>
      <c r="L205" s="148"/>
      <c r="M205" s="148"/>
    </row>
    <row r="206" spans="2:13" s="9" customFormat="1" ht="3" customHeight="1">
      <c r="B206" s="149"/>
      <c r="C206" s="149"/>
      <c r="D206" s="149"/>
      <c r="E206" s="149"/>
      <c r="F206" s="149"/>
      <c r="G206" s="149"/>
      <c r="H206" s="146"/>
      <c r="I206" s="149"/>
      <c r="J206" s="149"/>
      <c r="K206" s="149"/>
      <c r="L206" s="149"/>
      <c r="M206" s="149"/>
    </row>
    <row r="207" spans="2:13" s="15" customFormat="1" ht="9" customHeight="1">
      <c r="B207" s="36"/>
      <c r="C207" s="36"/>
      <c r="D207" s="36"/>
      <c r="E207" s="36"/>
      <c r="F207" s="36"/>
      <c r="G207" s="63"/>
      <c r="H207" s="63"/>
      <c r="I207" s="36"/>
      <c r="J207" s="36"/>
      <c r="K207" s="36"/>
      <c r="L207" s="36"/>
      <c r="M207" s="36"/>
    </row>
    <row r="208" spans="2:13" s="15" customFormat="1" ht="5.0999999999999996" customHeight="1">
      <c r="B208" s="38"/>
      <c r="C208" s="38"/>
      <c r="D208" s="38"/>
      <c r="E208" s="38"/>
      <c r="F208" s="38"/>
      <c r="G208" s="64"/>
      <c r="H208" s="64"/>
      <c r="I208" s="39"/>
      <c r="J208" s="39"/>
      <c r="K208" s="39"/>
      <c r="L208" s="39"/>
      <c r="M208" s="39"/>
    </row>
    <row r="209" spans="2:13" s="20" customFormat="1" ht="16.149999999999999" customHeight="1">
      <c r="B209" s="41"/>
      <c r="C209" s="41"/>
      <c r="D209" s="41"/>
      <c r="E209" s="41"/>
      <c r="F209" s="41"/>
      <c r="G209" s="59" t="s">
        <v>97</v>
      </c>
      <c r="H209" s="59" t="s">
        <v>98</v>
      </c>
      <c r="I209" s="42">
        <f>+B191</f>
        <v>-2550</v>
      </c>
      <c r="J209" s="42">
        <f>+C191</f>
        <v>-502</v>
      </c>
      <c r="K209" s="42">
        <f>+D191</f>
        <v>-458</v>
      </c>
      <c r="L209" s="42">
        <f>+E191</f>
        <v>-2067</v>
      </c>
      <c r="M209" s="42">
        <f>+F191</f>
        <v>-645</v>
      </c>
    </row>
    <row r="210" spans="2:13" s="18" customFormat="1" ht="5.0999999999999996" customHeight="1">
      <c r="B210" s="38"/>
      <c r="C210" s="38"/>
      <c r="D210" s="38"/>
      <c r="E210" s="38"/>
      <c r="F210" s="38"/>
      <c r="G210" s="58"/>
      <c r="H210" s="58"/>
      <c r="I210" s="38"/>
      <c r="J210" s="38"/>
      <c r="K210" s="38"/>
      <c r="L210" s="38"/>
      <c r="M210" s="38"/>
    </row>
    <row r="211" spans="2:13" s="16" customFormat="1" ht="16.149999999999999" customHeight="1">
      <c r="B211" s="37"/>
      <c r="C211" s="37"/>
      <c r="D211" s="37"/>
      <c r="E211" s="37"/>
      <c r="F211" s="37"/>
      <c r="G211" s="60" t="s">
        <v>159</v>
      </c>
      <c r="H211" s="60" t="s">
        <v>109</v>
      </c>
      <c r="I211" s="37">
        <f>+I212+I213+I214</f>
        <v>885</v>
      </c>
      <c r="J211" s="37">
        <f t="shared" ref="J211:M211" si="19">+J212+J213+J214</f>
        <v>195</v>
      </c>
      <c r="K211" s="37">
        <f t="shared" ref="K211" si="20">+K212+K213+K214</f>
        <v>452</v>
      </c>
      <c r="L211" s="37">
        <f t="shared" si="19"/>
        <v>613</v>
      </c>
      <c r="M211" s="37">
        <f t="shared" si="19"/>
        <v>155</v>
      </c>
    </row>
    <row r="212" spans="2:13" s="18" customFormat="1" ht="16.149999999999999" customHeight="1">
      <c r="B212" s="38"/>
      <c r="C212" s="38"/>
      <c r="D212" s="38"/>
      <c r="E212" s="38"/>
      <c r="F212" s="38"/>
      <c r="G212" s="52" t="s">
        <v>160</v>
      </c>
      <c r="H212" s="69" t="s">
        <v>110</v>
      </c>
      <c r="I212" s="38">
        <v>446</v>
      </c>
      <c r="J212" s="38">
        <v>42</v>
      </c>
      <c r="K212" s="38">
        <v>136</v>
      </c>
      <c r="L212" s="38">
        <v>420</v>
      </c>
      <c r="M212" s="38">
        <v>65</v>
      </c>
    </row>
    <row r="213" spans="2:13" s="18" customFormat="1" ht="16.149999999999999" customHeight="1">
      <c r="B213" s="38"/>
      <c r="C213" s="38"/>
      <c r="D213" s="38"/>
      <c r="E213" s="38"/>
      <c r="F213" s="38"/>
      <c r="G213" s="52" t="s">
        <v>161</v>
      </c>
      <c r="H213" s="69" t="s">
        <v>111</v>
      </c>
      <c r="I213" s="38">
        <v>210</v>
      </c>
      <c r="J213" s="38">
        <v>101</v>
      </c>
      <c r="K213" s="38">
        <v>172</v>
      </c>
      <c r="L213" s="38">
        <v>51</v>
      </c>
      <c r="M213" s="38">
        <v>33</v>
      </c>
    </row>
    <row r="214" spans="2:13" s="18" customFormat="1" ht="16.149999999999999" customHeight="1">
      <c r="B214" s="38"/>
      <c r="C214" s="38"/>
      <c r="D214" s="38"/>
      <c r="E214" s="38"/>
      <c r="F214" s="38"/>
      <c r="G214" s="52" t="s">
        <v>162</v>
      </c>
      <c r="H214" s="69" t="s">
        <v>112</v>
      </c>
      <c r="I214" s="38">
        <v>229</v>
      </c>
      <c r="J214" s="38">
        <v>52</v>
      </c>
      <c r="K214" s="38">
        <v>144</v>
      </c>
      <c r="L214" s="38">
        <v>142</v>
      </c>
      <c r="M214" s="38">
        <v>57</v>
      </c>
    </row>
    <row r="215" spans="2:13" s="19" customFormat="1" ht="16.149999999999999" customHeight="1">
      <c r="B215" s="39"/>
      <c r="C215" s="39"/>
      <c r="D215" s="39"/>
      <c r="E215" s="39"/>
      <c r="F215" s="39"/>
      <c r="G215" s="53"/>
      <c r="H215" s="34" t="s">
        <v>113</v>
      </c>
      <c r="I215" s="38"/>
      <c r="J215" s="38"/>
      <c r="K215" s="38"/>
      <c r="L215" s="38"/>
      <c r="M215" s="38"/>
    </row>
    <row r="216" spans="2:13" s="19" customFormat="1" ht="16.149999999999999" customHeight="1">
      <c r="B216" s="39"/>
      <c r="C216" s="39"/>
      <c r="D216" s="39"/>
      <c r="E216" s="39"/>
      <c r="F216" s="39"/>
      <c r="G216" s="53"/>
      <c r="H216" s="89" t="s">
        <v>128</v>
      </c>
      <c r="I216" s="39">
        <v>241</v>
      </c>
      <c r="J216" s="39">
        <v>50</v>
      </c>
      <c r="K216" s="39">
        <v>133</v>
      </c>
      <c r="L216" s="39">
        <v>111</v>
      </c>
      <c r="M216" s="39">
        <v>50</v>
      </c>
    </row>
    <row r="217" spans="2:13" s="19" customFormat="1" ht="14.25">
      <c r="B217" s="39"/>
      <c r="C217" s="39"/>
      <c r="D217" s="39"/>
      <c r="E217" s="39"/>
      <c r="F217" s="39"/>
      <c r="G217" s="64"/>
      <c r="H217" s="90" t="s">
        <v>129</v>
      </c>
      <c r="I217" s="39">
        <v>-49</v>
      </c>
      <c r="J217" s="39">
        <v>-1</v>
      </c>
      <c r="K217" s="39">
        <v>-8</v>
      </c>
      <c r="L217" s="39">
        <v>-7</v>
      </c>
      <c r="M217" s="39">
        <v>-10</v>
      </c>
    </row>
    <row r="218" spans="2:13" s="16" customFormat="1" ht="16.149999999999999" customHeight="1">
      <c r="B218" s="37"/>
      <c r="C218" s="37"/>
      <c r="D218" s="37"/>
      <c r="E218" s="37"/>
      <c r="F218" s="37"/>
      <c r="G218" s="60" t="s">
        <v>163</v>
      </c>
      <c r="H218" s="60" t="s">
        <v>114</v>
      </c>
      <c r="I218" s="37">
        <f>+I219+I220+I221</f>
        <v>-509</v>
      </c>
      <c r="J218" s="37">
        <f t="shared" ref="J218:M218" si="21">+J219+J220+J221</f>
        <v>-143</v>
      </c>
      <c r="K218" s="37">
        <f t="shared" ref="K218" si="22">+K219+K220+K221</f>
        <v>-307</v>
      </c>
      <c r="L218" s="37">
        <f t="shared" si="21"/>
        <v>-178</v>
      </c>
      <c r="M218" s="37">
        <f t="shared" si="21"/>
        <v>-66</v>
      </c>
    </row>
    <row r="219" spans="2:13" s="16" customFormat="1" ht="16.149999999999999" customHeight="1">
      <c r="B219" s="37"/>
      <c r="C219" s="37"/>
      <c r="D219" s="37"/>
      <c r="E219" s="37"/>
      <c r="F219" s="37"/>
      <c r="G219" s="52" t="s">
        <v>164</v>
      </c>
      <c r="H219" s="69" t="s">
        <v>110</v>
      </c>
      <c r="I219" s="38">
        <v>0</v>
      </c>
      <c r="J219" s="38">
        <v>0</v>
      </c>
      <c r="K219" s="38">
        <v>0</v>
      </c>
      <c r="L219" s="38">
        <v>0</v>
      </c>
      <c r="M219" s="38">
        <v>0</v>
      </c>
    </row>
    <row r="220" spans="2:13" s="18" customFormat="1" ht="16.149999999999999" customHeight="1">
      <c r="B220" s="38"/>
      <c r="C220" s="38"/>
      <c r="D220" s="38"/>
      <c r="E220" s="38"/>
      <c r="F220" s="38"/>
      <c r="G220" s="52" t="s">
        <v>165</v>
      </c>
      <c r="H220" s="69" t="s">
        <v>111</v>
      </c>
      <c r="I220" s="38">
        <v>-254</v>
      </c>
      <c r="J220" s="38">
        <v>-79</v>
      </c>
      <c r="K220" s="38">
        <v>-222</v>
      </c>
      <c r="L220" s="38">
        <v>-55</v>
      </c>
      <c r="M220" s="38">
        <v>-26</v>
      </c>
    </row>
    <row r="221" spans="2:13" s="18" customFormat="1" ht="16.149999999999999" customHeight="1">
      <c r="B221" s="38"/>
      <c r="C221" s="38"/>
      <c r="D221" s="38"/>
      <c r="E221" s="38"/>
      <c r="F221" s="38"/>
      <c r="G221" s="52" t="s">
        <v>166</v>
      </c>
      <c r="H221" s="69" t="s">
        <v>112</v>
      </c>
      <c r="I221" s="38">
        <v>-255</v>
      </c>
      <c r="J221" s="38">
        <v>-64</v>
      </c>
      <c r="K221" s="38">
        <v>-85</v>
      </c>
      <c r="L221" s="38">
        <v>-123</v>
      </c>
      <c r="M221" s="38">
        <v>-40</v>
      </c>
    </row>
    <row r="222" spans="2:13" s="19" customFormat="1" ht="16.149999999999999" customHeight="1">
      <c r="B222" s="39"/>
      <c r="C222" s="39"/>
      <c r="D222" s="39"/>
      <c r="E222" s="39"/>
      <c r="F222" s="39"/>
      <c r="G222" s="53"/>
      <c r="H222" s="34" t="s">
        <v>113</v>
      </c>
      <c r="I222" s="39"/>
      <c r="J222" s="39"/>
      <c r="K222" s="39"/>
      <c r="L222" s="39"/>
      <c r="M222" s="39"/>
    </row>
    <row r="223" spans="2:13" s="19" customFormat="1" ht="16.149999999999999" customHeight="1">
      <c r="B223" s="39"/>
      <c r="C223" s="39"/>
      <c r="D223" s="39"/>
      <c r="E223" s="39"/>
      <c r="F223" s="39"/>
      <c r="G223" s="53"/>
      <c r="H223" s="89" t="s">
        <v>128</v>
      </c>
      <c r="I223" s="39">
        <v>-170</v>
      </c>
      <c r="J223" s="39">
        <v>-14</v>
      </c>
      <c r="K223" s="39">
        <v>-80</v>
      </c>
      <c r="L223" s="39">
        <v>-23</v>
      </c>
      <c r="M223" s="39">
        <v>-39</v>
      </c>
    </row>
    <row r="224" spans="2:13" s="18" customFormat="1" ht="5.0999999999999996" customHeight="1">
      <c r="B224" s="38"/>
      <c r="C224" s="38"/>
      <c r="D224" s="38"/>
      <c r="E224" s="38"/>
      <c r="F224" s="38"/>
      <c r="G224" s="58"/>
      <c r="H224" s="65"/>
      <c r="I224" s="38"/>
      <c r="J224" s="38"/>
      <c r="K224" s="38"/>
      <c r="L224" s="38"/>
      <c r="M224" s="38"/>
    </row>
    <row r="225" spans="2:13" s="18" customFormat="1" ht="5.0999999999999996" customHeight="1">
      <c r="B225" s="44"/>
      <c r="C225" s="44"/>
      <c r="D225" s="44"/>
      <c r="E225" s="44"/>
      <c r="F225" s="44"/>
      <c r="G225" s="81"/>
      <c r="H225" s="91"/>
      <c r="I225" s="38"/>
      <c r="J225" s="38"/>
      <c r="K225" s="38"/>
      <c r="L225" s="38"/>
      <c r="M225" s="38"/>
    </row>
    <row r="226" spans="2:13" s="20" customFormat="1" ht="30.6" customHeight="1">
      <c r="B226" s="40">
        <f>+I209+I211+I218</f>
        <v>-2174</v>
      </c>
      <c r="C226" s="40">
        <f>+J209+J211+J218</f>
        <v>-450</v>
      </c>
      <c r="D226" s="40">
        <f>+K209+K211+K218</f>
        <v>-313</v>
      </c>
      <c r="E226" s="40">
        <f>+L209+L211+L218</f>
        <v>-1632</v>
      </c>
      <c r="F226" s="40">
        <f>+M209+M211+M218</f>
        <v>-556</v>
      </c>
      <c r="G226" s="82" t="s">
        <v>145</v>
      </c>
      <c r="H226" s="92" t="s">
        <v>115</v>
      </c>
      <c r="I226" s="48"/>
      <c r="J226" s="48"/>
      <c r="K226" s="48"/>
      <c r="L226" s="48"/>
      <c r="M226" s="48"/>
    </row>
    <row r="227" spans="2:13" s="15" customFormat="1" ht="9" customHeight="1">
      <c r="B227" s="45"/>
      <c r="C227" s="45"/>
      <c r="D227" s="45"/>
      <c r="E227" s="45"/>
      <c r="F227" s="45"/>
      <c r="G227" s="62"/>
      <c r="H227" s="62"/>
      <c r="I227" s="45"/>
      <c r="J227" s="45"/>
      <c r="K227" s="45"/>
      <c r="L227" s="45"/>
      <c r="M227" s="45"/>
    </row>
    <row r="228" spans="2:13" ht="15.95" customHeight="1">
      <c r="B228" s="30"/>
      <c r="C228" s="30"/>
      <c r="D228" s="30"/>
      <c r="E228" s="30"/>
      <c r="F228" s="30"/>
      <c r="G228" s="31"/>
      <c r="H228" s="30"/>
      <c r="I228" s="32"/>
      <c r="J228" s="32"/>
      <c r="K228" s="32"/>
      <c r="L228" s="32"/>
      <c r="M228" s="32"/>
    </row>
    <row r="229" spans="2:13" ht="15.95" customHeight="1"/>
    <row r="230" spans="2:13" s="9" customFormat="1" ht="15.95" customHeight="1">
      <c r="B230" s="27" t="s">
        <v>116</v>
      </c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</row>
    <row r="231" spans="2:13" ht="5.25" customHeight="1">
      <c r="B231" s="10"/>
    </row>
    <row r="232" spans="2:13" s="9" customFormat="1" ht="15.95" customHeight="1">
      <c r="B232" s="3" t="s">
        <v>107</v>
      </c>
      <c r="C232" s="8"/>
      <c r="D232" s="8"/>
      <c r="E232" s="8"/>
      <c r="F232" s="8"/>
      <c r="G232" s="3"/>
      <c r="H232" s="3"/>
      <c r="I232" s="3"/>
      <c r="J232" s="8"/>
      <c r="K232" s="8"/>
      <c r="L232" s="8"/>
      <c r="M232" s="11" t="s">
        <v>108</v>
      </c>
    </row>
    <row r="233" spans="2:13" s="12" customFormat="1" ht="3" customHeight="1">
      <c r="B233" s="25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</row>
    <row r="234" spans="2:13" s="9" customFormat="1" ht="3.75" customHeight="1">
      <c r="B234" s="147" t="str">
        <f>+B10</f>
        <v>Cataluña</v>
      </c>
      <c r="C234" s="147" t="str">
        <f>+C10</f>
        <v>Extremadura</v>
      </c>
      <c r="D234" s="147" t="str">
        <f>+D10</f>
        <v>Galicia</v>
      </c>
      <c r="E234" s="147" t="str">
        <f>+E10</f>
        <v>Madrid</v>
      </c>
      <c r="F234" s="147" t="str">
        <f>+F10</f>
        <v>Murcia</v>
      </c>
      <c r="G234" s="147" t="s">
        <v>4</v>
      </c>
      <c r="H234" s="144" t="s">
        <v>147</v>
      </c>
      <c r="I234" s="147" t="str">
        <f>+I10</f>
        <v>Cataluña</v>
      </c>
      <c r="J234" s="147" t="str">
        <f>+J10</f>
        <v>Extremadura</v>
      </c>
      <c r="K234" s="147" t="str">
        <f>+K10</f>
        <v>Galicia</v>
      </c>
      <c r="L234" s="147" t="str">
        <f>+L10</f>
        <v>Madrid</v>
      </c>
      <c r="M234" s="147" t="str">
        <f>+M10</f>
        <v>Murcia</v>
      </c>
    </row>
    <row r="235" spans="2:13" s="9" customFormat="1" ht="44.1" customHeight="1">
      <c r="B235" s="148"/>
      <c r="C235" s="148"/>
      <c r="D235" s="148"/>
      <c r="E235" s="148"/>
      <c r="F235" s="148"/>
      <c r="G235" s="148"/>
      <c r="H235" s="145"/>
      <c r="I235" s="148"/>
      <c r="J235" s="148"/>
      <c r="K235" s="148"/>
      <c r="L235" s="148"/>
      <c r="M235" s="148"/>
    </row>
    <row r="236" spans="2:13" s="13" customFormat="1" ht="3" customHeight="1">
      <c r="B236" s="148"/>
      <c r="C236" s="148"/>
      <c r="D236" s="148"/>
      <c r="E236" s="148"/>
      <c r="F236" s="148"/>
      <c r="G236" s="148"/>
      <c r="H236" s="145"/>
      <c r="I236" s="148"/>
      <c r="J236" s="148"/>
      <c r="K236" s="148"/>
      <c r="L236" s="148"/>
      <c r="M236" s="148"/>
    </row>
    <row r="237" spans="2:13" s="9" customFormat="1" ht="13.15" customHeight="1">
      <c r="B237" s="148"/>
      <c r="C237" s="148"/>
      <c r="D237" s="148"/>
      <c r="E237" s="148"/>
      <c r="F237" s="148"/>
      <c r="G237" s="148"/>
      <c r="H237" s="145"/>
      <c r="I237" s="148"/>
      <c r="J237" s="148"/>
      <c r="K237" s="148"/>
      <c r="L237" s="148"/>
      <c r="M237" s="148"/>
    </row>
    <row r="238" spans="2:13" s="9" customFormat="1" ht="3" customHeight="1">
      <c r="B238" s="149"/>
      <c r="C238" s="149"/>
      <c r="D238" s="149"/>
      <c r="E238" s="149"/>
      <c r="F238" s="149"/>
      <c r="G238" s="149"/>
      <c r="H238" s="146"/>
      <c r="I238" s="149"/>
      <c r="J238" s="149"/>
      <c r="K238" s="149"/>
      <c r="L238" s="149"/>
      <c r="M238" s="149"/>
    </row>
    <row r="239" spans="2:13" s="15" customFormat="1" ht="9" customHeight="1">
      <c r="B239" s="36"/>
      <c r="C239" s="36"/>
      <c r="D239" s="36"/>
      <c r="E239" s="36"/>
      <c r="F239" s="36"/>
      <c r="G239" s="14"/>
      <c r="H239" s="63"/>
      <c r="I239" s="36"/>
      <c r="J239" s="36"/>
      <c r="K239" s="36"/>
      <c r="L239" s="36"/>
      <c r="M239" s="36"/>
    </row>
    <row r="240" spans="2:13" s="15" customFormat="1" ht="5.0999999999999996" customHeight="1">
      <c r="B240" s="38"/>
      <c r="C240" s="38"/>
      <c r="D240" s="38"/>
      <c r="E240" s="38"/>
      <c r="F240" s="38"/>
      <c r="G240" s="83"/>
      <c r="H240" s="93"/>
      <c r="I240" s="39"/>
      <c r="J240" s="39"/>
      <c r="K240" s="39"/>
      <c r="L240" s="39"/>
      <c r="M240" s="39"/>
    </row>
    <row r="241" spans="2:13" s="20" customFormat="1" ht="28.5">
      <c r="B241" s="41"/>
      <c r="C241" s="41"/>
      <c r="D241" s="41"/>
      <c r="E241" s="41"/>
      <c r="F241" s="41"/>
      <c r="G241" s="84" t="s">
        <v>145</v>
      </c>
      <c r="H241" s="94" t="s">
        <v>115</v>
      </c>
      <c r="I241" s="42">
        <f>+B226</f>
        <v>-2174</v>
      </c>
      <c r="J241" s="42">
        <f>+C226</f>
        <v>-450</v>
      </c>
      <c r="K241" s="42">
        <f>+D226</f>
        <v>-313</v>
      </c>
      <c r="L241" s="42">
        <f>+E226</f>
        <v>-1632</v>
      </c>
      <c r="M241" s="42">
        <f>+F226</f>
        <v>-556</v>
      </c>
    </row>
    <row r="242" spans="2:13" s="18" customFormat="1" ht="5.0999999999999996" customHeight="1">
      <c r="B242" s="38"/>
      <c r="C242" s="38"/>
      <c r="D242" s="38"/>
      <c r="E242" s="38"/>
      <c r="F242" s="38"/>
      <c r="G242" s="81"/>
      <c r="H242" s="91"/>
      <c r="I242" s="38"/>
      <c r="J242" s="38"/>
      <c r="K242" s="38"/>
      <c r="L242" s="38"/>
      <c r="M242" s="38"/>
    </row>
    <row r="243" spans="2:13" s="16" customFormat="1" ht="15">
      <c r="B243" s="37">
        <f>B244+B246</f>
        <v>1853</v>
      </c>
      <c r="C243" s="37">
        <f t="shared" ref="C243:F243" si="23">C244+C246</f>
        <v>190</v>
      </c>
      <c r="D243" s="37">
        <f t="shared" ref="D243" si="24">D244+D246</f>
        <v>863</v>
      </c>
      <c r="E243" s="37">
        <f t="shared" si="23"/>
        <v>1193</v>
      </c>
      <c r="F243" s="37">
        <f t="shared" si="23"/>
        <v>256</v>
      </c>
      <c r="G243" s="60" t="s">
        <v>167</v>
      </c>
      <c r="H243" s="60" t="s">
        <v>168</v>
      </c>
      <c r="I243" s="38"/>
      <c r="J243" s="38"/>
      <c r="K243" s="38"/>
      <c r="L243" s="38"/>
      <c r="M243" s="38"/>
    </row>
    <row r="244" spans="2:13" s="16" customFormat="1" ht="15">
      <c r="B244" s="41">
        <v>1851</v>
      </c>
      <c r="C244" s="41">
        <v>190</v>
      </c>
      <c r="D244" s="41">
        <v>863</v>
      </c>
      <c r="E244" s="41">
        <v>1192</v>
      </c>
      <c r="F244" s="41">
        <v>257</v>
      </c>
      <c r="G244" s="121" t="s">
        <v>140</v>
      </c>
      <c r="H244" s="121" t="s">
        <v>141</v>
      </c>
      <c r="I244" s="37"/>
      <c r="J244" s="37"/>
      <c r="K244" s="37"/>
      <c r="L244" s="37"/>
      <c r="M244" s="37"/>
    </row>
    <row r="245" spans="2:13" s="16" customFormat="1" ht="15">
      <c r="B245" s="37">
        <v>-2099</v>
      </c>
      <c r="C245" s="37">
        <v>-338</v>
      </c>
      <c r="D245" s="37">
        <v>-835</v>
      </c>
      <c r="E245" s="37">
        <v>-1348</v>
      </c>
      <c r="F245" s="37">
        <v>-308</v>
      </c>
      <c r="G245" s="60" t="s">
        <v>118</v>
      </c>
      <c r="H245" s="60" t="s">
        <v>15</v>
      </c>
      <c r="I245" s="37"/>
      <c r="J245" s="37"/>
      <c r="K245" s="37"/>
      <c r="L245" s="37"/>
      <c r="M245" s="37"/>
    </row>
    <row r="246" spans="2:13" s="16" customFormat="1" ht="28.5">
      <c r="B246" s="41">
        <v>2</v>
      </c>
      <c r="C246" s="41">
        <v>0</v>
      </c>
      <c r="D246" s="41">
        <v>0</v>
      </c>
      <c r="E246" s="41">
        <v>1</v>
      </c>
      <c r="F246" s="41">
        <v>-1</v>
      </c>
      <c r="G246" s="121" t="s">
        <v>144</v>
      </c>
      <c r="H246" s="122" t="s">
        <v>124</v>
      </c>
      <c r="I246" s="37"/>
      <c r="J246" s="37"/>
      <c r="K246" s="37"/>
      <c r="L246" s="37"/>
      <c r="M246" s="37"/>
    </row>
    <row r="247" spans="2:13" s="18" customFormat="1" ht="15">
      <c r="B247" s="37">
        <v>11</v>
      </c>
      <c r="C247" s="37">
        <v>4</v>
      </c>
      <c r="D247" s="37">
        <v>-1</v>
      </c>
      <c r="E247" s="37">
        <v>4</v>
      </c>
      <c r="F247" s="37">
        <v>3</v>
      </c>
      <c r="G247" s="60" t="s">
        <v>142</v>
      </c>
      <c r="H247" s="95" t="s">
        <v>143</v>
      </c>
      <c r="I247" s="37"/>
      <c r="J247" s="37"/>
      <c r="K247" s="37"/>
      <c r="L247" s="37"/>
      <c r="M247" s="37"/>
    </row>
    <row r="248" spans="2:13" s="20" customFormat="1" ht="14.25">
      <c r="B248" s="38"/>
      <c r="C248" s="38"/>
      <c r="D248" s="38"/>
      <c r="E248" s="38"/>
      <c r="F248" s="38"/>
      <c r="G248" s="28"/>
      <c r="H248" s="65"/>
      <c r="I248" s="38"/>
      <c r="J248" s="38"/>
      <c r="K248" s="38"/>
      <c r="L248" s="38"/>
      <c r="M248" s="38"/>
    </row>
    <row r="249" spans="2:13" s="15" customFormat="1" ht="14.25">
      <c r="B249" s="40">
        <f>+I241-B244-B245-B246-B247</f>
        <v>-1939</v>
      </c>
      <c r="C249" s="40">
        <f>+J241-C244-C245-C246-C247</f>
        <v>-306</v>
      </c>
      <c r="D249" s="40">
        <f>+K241-D244-D245-D246-D247</f>
        <v>-340</v>
      </c>
      <c r="E249" s="40">
        <f>+L241-E244-E245-E246-E247</f>
        <v>-1481</v>
      </c>
      <c r="F249" s="40">
        <f>+M241-F244-F245-F246-F247</f>
        <v>-507</v>
      </c>
      <c r="G249" s="85" t="s">
        <v>117</v>
      </c>
      <c r="H249" s="85" t="s">
        <v>146</v>
      </c>
      <c r="I249" s="40"/>
      <c r="J249" s="40"/>
      <c r="K249" s="40"/>
      <c r="L249" s="40"/>
      <c r="M249" s="40"/>
    </row>
    <row r="250" spans="2:13" ht="12.75" customHeight="1">
      <c r="B250" s="43"/>
      <c r="C250" s="43"/>
      <c r="D250" s="43"/>
      <c r="E250" s="43"/>
      <c r="F250" s="43"/>
      <c r="G250" s="74"/>
      <c r="H250" s="74"/>
      <c r="I250" s="43"/>
      <c r="J250" s="43"/>
      <c r="K250" s="43"/>
      <c r="L250" s="43"/>
      <c r="M250" s="43"/>
    </row>
    <row r="251" spans="2:13" ht="12.75" customHeight="1">
      <c r="B251" s="35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</row>
    <row r="255" spans="2:13">
      <c r="B255" s="4"/>
    </row>
    <row r="256" spans="2:13">
      <c r="B256" s="4"/>
    </row>
  </sheetData>
  <protectedRanges>
    <protectedRange sqref="B166:F166" name="Cuenta_renta_disponible_2"/>
  </protectedRanges>
  <mergeCells count="108">
    <mergeCell ref="D202:D206"/>
    <mergeCell ref="D234:D238"/>
    <mergeCell ref="K10:K14"/>
    <mergeCell ref="K38:K42"/>
    <mergeCell ref="K62:K66"/>
    <mergeCell ref="K93:K97"/>
    <mergeCell ref="K130:K134"/>
    <mergeCell ref="K154:K158"/>
    <mergeCell ref="K177:K181"/>
    <mergeCell ref="I234:I238"/>
    <mergeCell ref="J234:J238"/>
    <mergeCell ref="I10:I14"/>
    <mergeCell ref="J10:J14"/>
    <mergeCell ref="M234:M238"/>
    <mergeCell ref="D10:D14"/>
    <mergeCell ref="D38:D42"/>
    <mergeCell ref="D62:D66"/>
    <mergeCell ref="D93:D97"/>
    <mergeCell ref="D130:D134"/>
    <mergeCell ref="D154:D158"/>
    <mergeCell ref="I202:I206"/>
    <mergeCell ref="J202:J206"/>
    <mergeCell ref="L202:L206"/>
    <mergeCell ref="M202:M206"/>
    <mergeCell ref="M177:M181"/>
    <mergeCell ref="I154:I158"/>
    <mergeCell ref="J154:J158"/>
    <mergeCell ref="L154:L158"/>
    <mergeCell ref="M154:M158"/>
    <mergeCell ref="I130:I134"/>
    <mergeCell ref="J130:J134"/>
    <mergeCell ref="L130:L134"/>
    <mergeCell ref="M130:M134"/>
    <mergeCell ref="M93:M97"/>
    <mergeCell ref="I62:I66"/>
    <mergeCell ref="J62:J66"/>
    <mergeCell ref="K202:K206"/>
    <mergeCell ref="B234:B238"/>
    <mergeCell ref="C234:C238"/>
    <mergeCell ref="E234:E238"/>
    <mergeCell ref="F234:F238"/>
    <mergeCell ref="G234:G238"/>
    <mergeCell ref="H234:H238"/>
    <mergeCell ref="I177:I181"/>
    <mergeCell ref="J177:J181"/>
    <mergeCell ref="L177:L181"/>
    <mergeCell ref="B202:B206"/>
    <mergeCell ref="C202:C206"/>
    <mergeCell ref="E202:E206"/>
    <mergeCell ref="F202:F206"/>
    <mergeCell ref="G202:G206"/>
    <mergeCell ref="H202:H206"/>
    <mergeCell ref="B177:B181"/>
    <mergeCell ref="C177:C181"/>
    <mergeCell ref="E177:E181"/>
    <mergeCell ref="F177:F181"/>
    <mergeCell ref="G177:G181"/>
    <mergeCell ref="H177:H181"/>
    <mergeCell ref="L234:L238"/>
    <mergeCell ref="K234:K238"/>
    <mergeCell ref="D177:D181"/>
    <mergeCell ref="B154:B158"/>
    <mergeCell ref="C154:C158"/>
    <mergeCell ref="E154:E158"/>
    <mergeCell ref="F154:F158"/>
    <mergeCell ref="G154:G158"/>
    <mergeCell ref="H154:H158"/>
    <mergeCell ref="I93:I97"/>
    <mergeCell ref="J93:J97"/>
    <mergeCell ref="L93:L97"/>
    <mergeCell ref="B130:B134"/>
    <mergeCell ref="C130:C134"/>
    <mergeCell ref="E130:E134"/>
    <mergeCell ref="F130:F134"/>
    <mergeCell ref="G130:G134"/>
    <mergeCell ref="H130:H134"/>
    <mergeCell ref="L62:L66"/>
    <mergeCell ref="M62:M66"/>
    <mergeCell ref="B93:B97"/>
    <mergeCell ref="C93:C97"/>
    <mergeCell ref="E93:E97"/>
    <mergeCell ref="F93:F97"/>
    <mergeCell ref="G93:G97"/>
    <mergeCell ref="H93:H97"/>
    <mergeCell ref="I38:I42"/>
    <mergeCell ref="J38:J42"/>
    <mergeCell ref="L38:L42"/>
    <mergeCell ref="M38:M42"/>
    <mergeCell ref="B62:B66"/>
    <mergeCell ref="C62:C66"/>
    <mergeCell ref="E62:E66"/>
    <mergeCell ref="F62:F66"/>
    <mergeCell ref="G62:G66"/>
    <mergeCell ref="H62:H66"/>
    <mergeCell ref="L10:L14"/>
    <mergeCell ref="M10:M14"/>
    <mergeCell ref="B38:B42"/>
    <mergeCell ref="C38:C42"/>
    <mergeCell ref="E38:E42"/>
    <mergeCell ref="F38:F42"/>
    <mergeCell ref="G38:G42"/>
    <mergeCell ref="H38:H42"/>
    <mergeCell ref="B10:B14"/>
    <mergeCell ref="C10:C14"/>
    <mergeCell ref="E10:E14"/>
    <mergeCell ref="F10:F14"/>
    <mergeCell ref="G10:G14"/>
    <mergeCell ref="H10:H14"/>
  </mergeCells>
  <conditionalFormatting sqref="B46:F46">
    <cfRule type="cellIs" dxfId="13" priority="2" operator="notEqual">
      <formula>B47+B48</formula>
    </cfRule>
  </conditionalFormatting>
  <conditionalFormatting sqref="B109:F109">
    <cfRule type="cellIs" dxfId="12" priority="1" operator="notEqual">
      <formula>B110+B111+B112</formula>
    </cfRule>
  </conditionalFormatting>
  <hyperlinks>
    <hyperlink ref="M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7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256"/>
  <sheetViews>
    <sheetView zoomScaleNormal="100" workbookViewId="0">
      <pane ySplit="4" topLeftCell="A5" activePane="bottomLeft" state="frozen"/>
      <selection activeCell="D273" sqref="D273"/>
      <selection pane="bottomLeft"/>
    </sheetView>
  </sheetViews>
  <sheetFormatPr baseColWidth="10" defaultColWidth="11.42578125" defaultRowHeight="12.75"/>
  <cols>
    <col min="1" max="1" width="2.7109375" style="5" customWidth="1"/>
    <col min="2" max="2" width="19.7109375" style="6" customWidth="1"/>
    <col min="3" max="5" width="19.7109375" style="4" customWidth="1"/>
    <col min="6" max="6" width="12.7109375" style="4" customWidth="1"/>
    <col min="7" max="7" width="76.85546875" style="4" customWidth="1"/>
    <col min="8" max="11" width="19.7109375" style="4" customWidth="1"/>
    <col min="12" max="16384" width="11.42578125" style="5"/>
  </cols>
  <sheetData>
    <row r="1" spans="1:11" s="2" customFormat="1" ht="11.25" customHeight="1">
      <c r="B1" s="101"/>
      <c r="C1" s="101"/>
      <c r="D1" s="101"/>
      <c r="E1" s="101"/>
      <c r="F1" s="101"/>
      <c r="G1" s="101"/>
      <c r="H1" s="101"/>
      <c r="I1" s="101"/>
      <c r="J1" s="101"/>
      <c r="K1" s="1"/>
    </row>
    <row r="2" spans="1:11" s="115" customFormat="1" ht="18">
      <c r="A2" s="113"/>
      <c r="B2" s="100" t="s">
        <v>175</v>
      </c>
      <c r="C2" s="101"/>
      <c r="D2" s="101"/>
      <c r="E2" s="101"/>
      <c r="F2" s="101"/>
      <c r="G2" s="113"/>
      <c r="H2" s="113"/>
      <c r="I2" s="113"/>
      <c r="J2" s="113"/>
      <c r="K2" s="114"/>
    </row>
    <row r="3" spans="1:11" s="115" customFormat="1" ht="18.75">
      <c r="A3" s="113"/>
      <c r="B3" s="125" t="s">
        <v>201</v>
      </c>
      <c r="C3" s="101"/>
      <c r="D3" s="101"/>
      <c r="E3" s="101"/>
      <c r="F3" s="101"/>
      <c r="G3" s="113"/>
      <c r="H3" s="113"/>
      <c r="I3" s="113"/>
      <c r="J3" s="113"/>
      <c r="K3" s="114"/>
    </row>
    <row r="4" spans="1:11">
      <c r="A4" s="101"/>
      <c r="B4" s="102" t="s">
        <v>0</v>
      </c>
      <c r="C4" s="101"/>
      <c r="D4" s="101"/>
      <c r="E4" s="101"/>
      <c r="F4" s="101"/>
      <c r="G4" s="101"/>
      <c r="H4" s="101"/>
      <c r="I4" s="101"/>
      <c r="J4" s="101"/>
      <c r="K4" s="116" t="s">
        <v>158</v>
      </c>
    </row>
    <row r="5" spans="1:11" ht="12.75" customHeight="1"/>
    <row r="6" spans="1:11" s="9" customFormat="1" ht="15.95" customHeight="1">
      <c r="B6" s="7" t="s">
        <v>1</v>
      </c>
      <c r="C6" s="8"/>
      <c r="D6" s="8"/>
      <c r="E6" s="8"/>
      <c r="F6" s="8"/>
      <c r="G6" s="8"/>
      <c r="H6" s="8"/>
      <c r="I6" s="8"/>
      <c r="J6" s="8"/>
      <c r="K6" s="8"/>
    </row>
    <row r="7" spans="1:11" ht="5.25" customHeight="1">
      <c r="B7" s="10"/>
    </row>
    <row r="8" spans="1:11" s="9" customFormat="1" ht="15.95" customHeight="1">
      <c r="B8" s="3" t="s">
        <v>2</v>
      </c>
      <c r="C8" s="8"/>
      <c r="D8" s="8"/>
      <c r="E8" s="8"/>
      <c r="F8" s="3"/>
      <c r="G8" s="3"/>
      <c r="H8" s="3"/>
      <c r="I8" s="8"/>
      <c r="J8" s="8"/>
      <c r="K8" s="11" t="s">
        <v>3</v>
      </c>
    </row>
    <row r="9" spans="1:11" s="12" customFormat="1" ht="3" customHeight="1">
      <c r="B9" s="10"/>
      <c r="C9" s="6"/>
      <c r="D9" s="6"/>
      <c r="E9" s="6"/>
      <c r="F9" s="6"/>
      <c r="G9" s="6"/>
      <c r="H9" s="6"/>
      <c r="I9" s="6"/>
      <c r="J9" s="6"/>
      <c r="K9" s="6"/>
    </row>
    <row r="10" spans="1:11" s="9" customFormat="1" ht="3.75" customHeight="1">
      <c r="B10" s="150" t="s">
        <v>188</v>
      </c>
      <c r="C10" s="150" t="s">
        <v>189</v>
      </c>
      <c r="D10" s="150" t="s">
        <v>190</v>
      </c>
      <c r="E10" s="150" t="s">
        <v>191</v>
      </c>
      <c r="F10" s="147" t="s">
        <v>4</v>
      </c>
      <c r="G10" s="144" t="s">
        <v>147</v>
      </c>
      <c r="H10" s="147" t="str">
        <f>+B10</f>
        <v>Navarra</v>
      </c>
      <c r="I10" s="147" t="str">
        <f>+C10</f>
        <v>La Rioja</v>
      </c>
      <c r="J10" s="147" t="str">
        <f>+D10</f>
        <v>Valencia</v>
      </c>
      <c r="K10" s="147" t="str">
        <f>+E10</f>
        <v>País Vasco</v>
      </c>
    </row>
    <row r="11" spans="1:11" s="9" customFormat="1" ht="44.1" customHeight="1">
      <c r="B11" s="151"/>
      <c r="C11" s="151"/>
      <c r="D11" s="151"/>
      <c r="E11" s="151"/>
      <c r="F11" s="148"/>
      <c r="G11" s="145"/>
      <c r="H11" s="151"/>
      <c r="I11" s="151"/>
      <c r="J11" s="151" t="str">
        <f>+D10</f>
        <v>Valencia</v>
      </c>
      <c r="K11" s="151"/>
    </row>
    <row r="12" spans="1:11" s="13" customFormat="1" ht="3" customHeight="1">
      <c r="B12" s="151"/>
      <c r="C12" s="151"/>
      <c r="D12" s="151"/>
      <c r="E12" s="151"/>
      <c r="F12" s="148"/>
      <c r="G12" s="145"/>
      <c r="H12" s="151"/>
      <c r="I12" s="151"/>
      <c r="J12" s="151"/>
      <c r="K12" s="151"/>
    </row>
    <row r="13" spans="1:11" s="9" customFormat="1" ht="12.75" customHeight="1">
      <c r="B13" s="151"/>
      <c r="C13" s="151"/>
      <c r="D13" s="151"/>
      <c r="E13" s="151"/>
      <c r="F13" s="148"/>
      <c r="G13" s="145"/>
      <c r="H13" s="151"/>
      <c r="I13" s="151"/>
      <c r="J13" s="151"/>
      <c r="K13" s="151"/>
    </row>
    <row r="14" spans="1:11" s="9" customFormat="1" ht="3" customHeight="1">
      <c r="B14" s="152"/>
      <c r="C14" s="152"/>
      <c r="D14" s="152"/>
      <c r="E14" s="152"/>
      <c r="F14" s="149"/>
      <c r="G14" s="146"/>
      <c r="H14" s="152"/>
      <c r="I14" s="152"/>
      <c r="J14" s="152"/>
      <c r="K14" s="152"/>
    </row>
    <row r="15" spans="1:11" s="15" customFormat="1" ht="9" customHeight="1">
      <c r="B15" s="36"/>
      <c r="C15" s="36"/>
      <c r="D15" s="36"/>
      <c r="E15" s="36"/>
      <c r="F15" s="63"/>
      <c r="G15" s="63"/>
      <c r="H15" s="36"/>
      <c r="I15" s="36"/>
      <c r="J15" s="36"/>
      <c r="K15" s="36"/>
    </row>
    <row r="16" spans="1:11" s="16" customFormat="1" ht="16.149999999999999" customHeight="1">
      <c r="B16" s="37"/>
      <c r="C16" s="37"/>
      <c r="D16" s="37"/>
      <c r="E16" s="37"/>
      <c r="F16" s="51" t="s">
        <v>5</v>
      </c>
      <c r="G16" s="51" t="s">
        <v>6</v>
      </c>
      <c r="H16" s="37">
        <f>+B46+B51+B52+B21+B25</f>
        <v>1935</v>
      </c>
      <c r="I16" s="37">
        <f>+C46+C51+C52+C21+C25</f>
        <v>902</v>
      </c>
      <c r="J16" s="37">
        <f t="shared" ref="J16:K16" si="0">+D46+D51+D52+D21+D25</f>
        <v>11184</v>
      </c>
      <c r="K16" s="37">
        <f t="shared" si="0"/>
        <v>7005</v>
      </c>
    </row>
    <row r="17" spans="2:11" s="18" customFormat="1" ht="16.149999999999999" customHeight="1">
      <c r="B17" s="38"/>
      <c r="C17" s="38"/>
      <c r="D17" s="38"/>
      <c r="E17" s="38"/>
      <c r="F17" s="52" t="s">
        <v>7</v>
      </c>
      <c r="G17" s="69" t="s">
        <v>8</v>
      </c>
      <c r="H17" s="38">
        <v>41</v>
      </c>
      <c r="I17" s="38">
        <v>44</v>
      </c>
      <c r="J17" s="38">
        <v>766</v>
      </c>
      <c r="K17" s="38">
        <v>157</v>
      </c>
    </row>
    <row r="18" spans="2:11" s="18" customFormat="1" ht="16.149999999999999" customHeight="1">
      <c r="B18" s="38"/>
      <c r="C18" s="38"/>
      <c r="D18" s="38"/>
      <c r="E18" s="38"/>
      <c r="F18" s="52" t="s">
        <v>9</v>
      </c>
      <c r="G18" s="69" t="s">
        <v>10</v>
      </c>
      <c r="H18" s="38">
        <v>43</v>
      </c>
      <c r="I18" s="38">
        <v>53</v>
      </c>
      <c r="J18" s="38">
        <v>606</v>
      </c>
      <c r="K18" s="38">
        <v>281</v>
      </c>
    </row>
    <row r="19" spans="2:11" s="18" customFormat="1" ht="16.149999999999999" customHeight="1">
      <c r="B19" s="38"/>
      <c r="C19" s="38"/>
      <c r="D19" s="38"/>
      <c r="E19" s="38"/>
      <c r="F19" s="52" t="s">
        <v>11</v>
      </c>
      <c r="G19" s="69" t="s">
        <v>131</v>
      </c>
      <c r="H19" s="38">
        <f>+H16-H17-H18</f>
        <v>1851</v>
      </c>
      <c r="I19" s="38">
        <f>+I16-I17-I18</f>
        <v>805</v>
      </c>
      <c r="J19" s="38">
        <f>+J16-J17-J18</f>
        <v>9812</v>
      </c>
      <c r="K19" s="38">
        <f>+K16-K17-K18</f>
        <v>6567</v>
      </c>
    </row>
    <row r="20" spans="2:11" s="19" customFormat="1" ht="16.149999999999999" customHeight="1">
      <c r="B20" s="39"/>
      <c r="C20" s="39"/>
      <c r="D20" s="39"/>
      <c r="E20" s="39"/>
      <c r="F20" s="53"/>
      <c r="G20" s="86" t="s">
        <v>132</v>
      </c>
      <c r="H20" s="46">
        <v>47</v>
      </c>
      <c r="I20" s="46">
        <v>13</v>
      </c>
      <c r="J20" s="46">
        <v>317</v>
      </c>
      <c r="K20" s="46">
        <v>159</v>
      </c>
    </row>
    <row r="21" spans="2:11" s="16" customFormat="1" ht="16.149999999999999" customHeight="1">
      <c r="B21" s="37">
        <v>447</v>
      </c>
      <c r="C21" s="37">
        <v>247</v>
      </c>
      <c r="D21" s="37">
        <v>2894</v>
      </c>
      <c r="E21" s="37">
        <v>1655</v>
      </c>
      <c r="F21" s="51" t="s">
        <v>12</v>
      </c>
      <c r="G21" s="51" t="s">
        <v>13</v>
      </c>
      <c r="H21" s="37"/>
      <c r="I21" s="37"/>
      <c r="J21" s="37"/>
      <c r="K21" s="37"/>
    </row>
    <row r="22" spans="2:11" s="18" customFormat="1" ht="5.0999999999999996" customHeight="1">
      <c r="B22" s="38"/>
      <c r="C22" s="38"/>
      <c r="D22" s="38"/>
      <c r="E22" s="38"/>
      <c r="F22" s="17"/>
      <c r="G22" s="17"/>
      <c r="H22" s="38"/>
      <c r="I22" s="38"/>
      <c r="J22" s="38"/>
      <c r="K22" s="38"/>
    </row>
    <row r="23" spans="2:11" s="20" customFormat="1" ht="16.149999999999999" customHeight="1">
      <c r="B23" s="40">
        <f>+H16-B21</f>
        <v>1488</v>
      </c>
      <c r="C23" s="40">
        <f>+I16-C21</f>
        <v>655</v>
      </c>
      <c r="D23" s="40">
        <f>+J16-D21</f>
        <v>8290</v>
      </c>
      <c r="E23" s="40">
        <f>+K16-E21</f>
        <v>5350</v>
      </c>
      <c r="F23" s="54" t="s">
        <v>133</v>
      </c>
      <c r="G23" s="54" t="s">
        <v>14</v>
      </c>
      <c r="H23" s="40"/>
      <c r="I23" s="40"/>
      <c r="J23" s="40"/>
      <c r="K23" s="40"/>
    </row>
    <row r="24" spans="2:11" s="20" customFormat="1" ht="5.0999999999999996" customHeight="1">
      <c r="B24" s="41"/>
      <c r="C24" s="41"/>
      <c r="D24" s="41"/>
      <c r="E24" s="41"/>
      <c r="F24" s="55"/>
      <c r="G24" s="55"/>
      <c r="H24" s="41"/>
      <c r="I24" s="41"/>
      <c r="J24" s="41"/>
      <c r="K24" s="41"/>
    </row>
    <row r="25" spans="2:11" s="16" customFormat="1" ht="16.149999999999999" customHeight="1">
      <c r="B25" s="37">
        <v>207</v>
      </c>
      <c r="C25" s="37">
        <v>107</v>
      </c>
      <c r="D25" s="37">
        <v>1343</v>
      </c>
      <c r="E25" s="37">
        <v>602</v>
      </c>
      <c r="F25" s="51" t="s">
        <v>118</v>
      </c>
      <c r="G25" s="51" t="s">
        <v>15</v>
      </c>
      <c r="H25" s="37"/>
      <c r="I25" s="37"/>
      <c r="J25" s="37"/>
      <c r="K25" s="37"/>
    </row>
    <row r="26" spans="2:11" s="20" customFormat="1" ht="5.0999999999999996" customHeight="1">
      <c r="B26" s="41"/>
      <c r="C26" s="41"/>
      <c r="D26" s="41"/>
      <c r="E26" s="41"/>
      <c r="F26" s="55"/>
      <c r="G26" s="55"/>
      <c r="H26" s="41"/>
      <c r="I26" s="41"/>
      <c r="J26" s="41"/>
      <c r="K26" s="41"/>
    </row>
    <row r="27" spans="2:11" s="20" customFormat="1" ht="16.149999999999999" customHeight="1">
      <c r="B27" s="40">
        <f>+B23-B25</f>
        <v>1281</v>
      </c>
      <c r="C27" s="40">
        <f>+C23-C25</f>
        <v>548</v>
      </c>
      <c r="D27" s="40">
        <f>+D23-D25</f>
        <v>6947</v>
      </c>
      <c r="E27" s="40">
        <f>+E23-E25</f>
        <v>4748</v>
      </c>
      <c r="F27" s="54" t="s">
        <v>16</v>
      </c>
      <c r="G27" s="54" t="s">
        <v>17</v>
      </c>
      <c r="H27" s="40"/>
      <c r="I27" s="40"/>
      <c r="J27" s="40"/>
      <c r="K27" s="40"/>
    </row>
    <row r="28" spans="2:11" s="15" customFormat="1" ht="9" customHeight="1">
      <c r="B28" s="45"/>
      <c r="C28" s="45"/>
      <c r="D28" s="45"/>
      <c r="E28" s="45"/>
      <c r="F28" s="62"/>
      <c r="G28" s="62"/>
      <c r="H28" s="45"/>
      <c r="I28" s="45"/>
      <c r="J28" s="45"/>
      <c r="K28" s="45"/>
    </row>
    <row r="29" spans="2:11" ht="15.95" customHeight="1">
      <c r="B29" s="30"/>
      <c r="C29" s="30"/>
      <c r="D29" s="30"/>
      <c r="E29" s="30"/>
      <c r="F29" s="31"/>
      <c r="G29" s="30"/>
      <c r="H29" s="32"/>
      <c r="I29" s="32"/>
      <c r="J29" s="32"/>
      <c r="K29" s="32"/>
    </row>
    <row r="30" spans="2:11" ht="15.95" customHeight="1"/>
    <row r="31" spans="2:11" s="9" customFormat="1" ht="15.95" customHeight="1">
      <c r="B31" s="7" t="s">
        <v>18</v>
      </c>
      <c r="C31" s="21"/>
      <c r="D31" s="21"/>
      <c r="E31" s="21"/>
      <c r="F31" s="21"/>
      <c r="G31" s="21"/>
      <c r="H31" s="21"/>
      <c r="I31" s="21"/>
      <c r="J31" s="21"/>
      <c r="K31" s="21"/>
    </row>
    <row r="32" spans="2:11" s="9" customFormat="1" ht="15.95" customHeight="1">
      <c r="B32" s="22" t="s">
        <v>19</v>
      </c>
      <c r="C32" s="23"/>
      <c r="D32" s="23"/>
      <c r="E32" s="23"/>
      <c r="F32" s="23"/>
      <c r="G32" s="23"/>
      <c r="H32" s="23"/>
      <c r="I32" s="23"/>
      <c r="J32" s="23"/>
      <c r="K32" s="23"/>
    </row>
    <row r="33" spans="2:11" ht="15.95" customHeight="1"/>
    <row r="34" spans="2:11" s="9" customFormat="1" ht="15.95" customHeight="1">
      <c r="B34" s="24" t="s">
        <v>20</v>
      </c>
      <c r="C34" s="8"/>
      <c r="D34" s="8"/>
      <c r="E34" s="8"/>
      <c r="F34" s="8"/>
      <c r="G34" s="8"/>
      <c r="H34" s="8"/>
      <c r="I34" s="8"/>
      <c r="J34" s="8"/>
      <c r="K34" s="8"/>
    </row>
    <row r="35" spans="2:11" ht="5.25" customHeight="1">
      <c r="B35" s="10"/>
    </row>
    <row r="36" spans="2:11" s="9" customFormat="1" ht="15.95" customHeight="1">
      <c r="B36" s="3" t="s">
        <v>2</v>
      </c>
      <c r="C36" s="8"/>
      <c r="D36" s="8"/>
      <c r="E36" s="8"/>
      <c r="F36" s="3"/>
      <c r="G36" s="3"/>
      <c r="H36" s="3"/>
      <c r="I36" s="8"/>
      <c r="J36" s="8"/>
      <c r="K36" s="11" t="s">
        <v>3</v>
      </c>
    </row>
    <row r="37" spans="2:11" s="12" customFormat="1" ht="3" customHeight="1">
      <c r="B37" s="25"/>
      <c r="C37" s="6"/>
      <c r="D37" s="6"/>
      <c r="E37" s="6"/>
      <c r="F37" s="6"/>
      <c r="G37" s="6"/>
      <c r="H37" s="6"/>
      <c r="I37" s="6"/>
      <c r="J37" s="6"/>
      <c r="K37" s="6"/>
    </row>
    <row r="38" spans="2:11" s="9" customFormat="1" ht="3.75" customHeight="1">
      <c r="B38" s="147" t="str">
        <f>+B10</f>
        <v>Navarra</v>
      </c>
      <c r="C38" s="147" t="str">
        <f>+C10</f>
        <v>La Rioja</v>
      </c>
      <c r="D38" s="147" t="str">
        <f>+D10</f>
        <v>Valencia</v>
      </c>
      <c r="E38" s="147" t="str">
        <f>+E10</f>
        <v>País Vasco</v>
      </c>
      <c r="F38" s="147" t="s">
        <v>4</v>
      </c>
      <c r="G38" s="144" t="s">
        <v>147</v>
      </c>
      <c r="H38" s="147" t="str">
        <f>+H10</f>
        <v>Navarra</v>
      </c>
      <c r="I38" s="147" t="str">
        <f>+I10</f>
        <v>La Rioja</v>
      </c>
      <c r="J38" s="147" t="str">
        <f>+J10</f>
        <v>Valencia</v>
      </c>
      <c r="K38" s="147" t="str">
        <f>+K10</f>
        <v>País Vasco</v>
      </c>
    </row>
    <row r="39" spans="2:11" s="9" customFormat="1" ht="44.1" customHeight="1">
      <c r="B39" s="148"/>
      <c r="C39" s="148"/>
      <c r="D39" s="148"/>
      <c r="E39" s="148"/>
      <c r="F39" s="148"/>
      <c r="G39" s="145"/>
      <c r="H39" s="148"/>
      <c r="I39" s="148"/>
      <c r="J39" s="148"/>
      <c r="K39" s="148"/>
    </row>
    <row r="40" spans="2:11" s="13" customFormat="1" ht="3" customHeight="1">
      <c r="B40" s="148"/>
      <c r="C40" s="148"/>
      <c r="D40" s="148"/>
      <c r="E40" s="148"/>
      <c r="F40" s="148"/>
      <c r="G40" s="145"/>
      <c r="H40" s="148"/>
      <c r="I40" s="148"/>
      <c r="J40" s="148"/>
      <c r="K40" s="148"/>
    </row>
    <row r="41" spans="2:11" s="9" customFormat="1" ht="13.15" customHeight="1">
      <c r="B41" s="148"/>
      <c r="C41" s="148"/>
      <c r="D41" s="148"/>
      <c r="E41" s="148"/>
      <c r="F41" s="148"/>
      <c r="G41" s="145"/>
      <c r="H41" s="148"/>
      <c r="I41" s="148"/>
      <c r="J41" s="148"/>
      <c r="K41" s="148"/>
    </row>
    <row r="42" spans="2:11" s="9" customFormat="1" ht="3" customHeight="1">
      <c r="B42" s="149"/>
      <c r="C42" s="149"/>
      <c r="D42" s="149"/>
      <c r="E42" s="149"/>
      <c r="F42" s="149"/>
      <c r="G42" s="146"/>
      <c r="H42" s="149"/>
      <c r="I42" s="149"/>
      <c r="J42" s="149"/>
      <c r="K42" s="149"/>
    </row>
    <row r="43" spans="2:11" s="15" customFormat="1" ht="9" customHeight="1">
      <c r="B43" s="36"/>
      <c r="C43" s="36"/>
      <c r="D43" s="36"/>
      <c r="E43" s="36"/>
      <c r="F43" s="63"/>
      <c r="G43" s="63"/>
      <c r="H43" s="36"/>
      <c r="I43" s="36"/>
      <c r="J43" s="36"/>
      <c r="K43" s="36"/>
    </row>
    <row r="44" spans="2:11" s="20" customFormat="1" ht="16.149999999999999" customHeight="1">
      <c r="B44" s="42"/>
      <c r="C44" s="42"/>
      <c r="D44" s="42"/>
      <c r="E44" s="42"/>
      <c r="F44" s="71" t="s">
        <v>16</v>
      </c>
      <c r="G44" s="56" t="s">
        <v>17</v>
      </c>
      <c r="H44" s="42">
        <f>+B27</f>
        <v>1281</v>
      </c>
      <c r="I44" s="42">
        <f>+C27</f>
        <v>548</v>
      </c>
      <c r="J44" s="42">
        <f t="shared" ref="J44:K44" si="1">+D27</f>
        <v>6947</v>
      </c>
      <c r="K44" s="42">
        <f t="shared" si="1"/>
        <v>4748</v>
      </c>
    </row>
    <row r="45" spans="2:11" s="18" customFormat="1" ht="5.0999999999999996" customHeight="1">
      <c r="B45" s="38"/>
      <c r="C45" s="38"/>
      <c r="D45" s="38"/>
      <c r="E45" s="38"/>
      <c r="F45" s="72"/>
      <c r="G45" s="57"/>
      <c r="H45" s="38"/>
      <c r="I45" s="38"/>
      <c r="J45" s="38"/>
      <c r="K45" s="38"/>
    </row>
    <row r="46" spans="2:11" s="16" customFormat="1" ht="16.149999999999999" customHeight="1">
      <c r="B46" s="37">
        <v>1280</v>
      </c>
      <c r="C46" s="37">
        <v>544</v>
      </c>
      <c r="D46" s="37">
        <v>6927</v>
      </c>
      <c r="E46" s="37">
        <v>4740</v>
      </c>
      <c r="F46" s="67" t="s">
        <v>21</v>
      </c>
      <c r="G46" s="51" t="s">
        <v>22</v>
      </c>
      <c r="H46" s="37"/>
      <c r="I46" s="37"/>
      <c r="J46" s="37"/>
      <c r="K46" s="37"/>
    </row>
    <row r="47" spans="2:11" s="18" customFormat="1" ht="16.149999999999999" customHeight="1">
      <c r="B47" s="38">
        <v>1017</v>
      </c>
      <c r="C47" s="38">
        <v>425</v>
      </c>
      <c r="D47" s="38">
        <v>5417</v>
      </c>
      <c r="E47" s="38">
        <v>3633</v>
      </c>
      <c r="F47" s="68" t="s">
        <v>23</v>
      </c>
      <c r="G47" s="69" t="s">
        <v>24</v>
      </c>
      <c r="H47" s="38"/>
      <c r="I47" s="38"/>
      <c r="J47" s="38"/>
      <c r="K47" s="38"/>
    </row>
    <row r="48" spans="2:11" s="18" customFormat="1" ht="16.149999999999999" customHeight="1">
      <c r="B48" s="38">
        <f>SUM(B49:B50)</f>
        <v>263</v>
      </c>
      <c r="C48" s="38">
        <f t="shared" ref="C48:E48" si="2">SUM(C49:C50)</f>
        <v>119</v>
      </c>
      <c r="D48" s="38">
        <f t="shared" si="2"/>
        <v>1510</v>
      </c>
      <c r="E48" s="38">
        <f t="shared" si="2"/>
        <v>1107</v>
      </c>
      <c r="F48" s="68" t="s">
        <v>25</v>
      </c>
      <c r="G48" s="69" t="s">
        <v>148</v>
      </c>
      <c r="H48" s="38"/>
      <c r="I48" s="38"/>
      <c r="J48" s="38"/>
      <c r="K48" s="38"/>
    </row>
    <row r="49" spans="2:11" s="18" customFormat="1" ht="16.149999999999999" customHeight="1">
      <c r="B49" s="96">
        <v>200</v>
      </c>
      <c r="C49" s="96">
        <v>92</v>
      </c>
      <c r="D49" s="96">
        <v>1101</v>
      </c>
      <c r="E49" s="96">
        <v>921</v>
      </c>
      <c r="F49" s="97" t="s">
        <v>26</v>
      </c>
      <c r="G49" s="98" t="s">
        <v>27</v>
      </c>
      <c r="H49" s="47"/>
      <c r="I49" s="47"/>
      <c r="J49" s="47"/>
      <c r="K49" s="47"/>
    </row>
    <row r="50" spans="2:11" s="18" customFormat="1" ht="16.149999999999999" customHeight="1">
      <c r="B50" s="96">
        <v>63</v>
      </c>
      <c r="C50" s="96">
        <v>27</v>
      </c>
      <c r="D50" s="96">
        <v>409</v>
      </c>
      <c r="E50" s="96">
        <v>186</v>
      </c>
      <c r="F50" s="99" t="s">
        <v>28</v>
      </c>
      <c r="G50" s="98" t="s">
        <v>29</v>
      </c>
      <c r="H50" s="47"/>
      <c r="I50" s="47"/>
      <c r="J50" s="47"/>
      <c r="K50" s="47"/>
    </row>
    <row r="51" spans="2:11" s="16" customFormat="1" ht="16.149999999999999" customHeight="1">
      <c r="B51" s="37">
        <v>1</v>
      </c>
      <c r="C51" s="37">
        <v>4</v>
      </c>
      <c r="D51" s="37">
        <v>20</v>
      </c>
      <c r="E51" s="37">
        <v>8</v>
      </c>
      <c r="F51" s="67" t="s">
        <v>30</v>
      </c>
      <c r="G51" s="51" t="s">
        <v>31</v>
      </c>
      <c r="H51" s="37"/>
      <c r="I51" s="37"/>
      <c r="J51" s="37"/>
      <c r="K51" s="37"/>
    </row>
    <row r="52" spans="2:11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67" t="s">
        <v>32</v>
      </c>
      <c r="G52" s="51" t="s">
        <v>33</v>
      </c>
      <c r="H52" s="37"/>
      <c r="I52" s="37"/>
      <c r="J52" s="37"/>
      <c r="K52" s="37"/>
    </row>
    <row r="53" spans="2:11" s="18" customFormat="1" ht="5.0999999999999996" customHeight="1">
      <c r="B53" s="38"/>
      <c r="C53" s="38"/>
      <c r="D53" s="38"/>
      <c r="E53" s="38"/>
      <c r="F53" s="26"/>
      <c r="G53" s="28"/>
      <c r="H53" s="38"/>
      <c r="I53" s="38"/>
      <c r="J53" s="38"/>
      <c r="K53" s="38"/>
    </row>
    <row r="54" spans="2:11" s="20" customFormat="1" ht="15.95" customHeight="1">
      <c r="B54" s="40">
        <f>+H44-(+B46+B51+B52)</f>
        <v>0</v>
      </c>
      <c r="C54" s="40">
        <f>+I44-(+C46+C51+C52)</f>
        <v>0</v>
      </c>
      <c r="D54" s="40">
        <f>+J44-(+D46+D51+D52)</f>
        <v>0</v>
      </c>
      <c r="E54" s="40">
        <f>+K44-(+E46+E51+E52)</f>
        <v>0</v>
      </c>
      <c r="F54" s="70" t="s">
        <v>34</v>
      </c>
      <c r="G54" s="54" t="s">
        <v>35</v>
      </c>
      <c r="H54" s="40"/>
      <c r="I54" s="40"/>
      <c r="J54" s="40"/>
      <c r="K54" s="40"/>
    </row>
    <row r="55" spans="2:11" s="15" customFormat="1" ht="9" customHeight="1">
      <c r="B55" s="45"/>
      <c r="C55" s="45"/>
      <c r="D55" s="45"/>
      <c r="E55" s="45"/>
      <c r="F55" s="62"/>
      <c r="G55" s="62"/>
      <c r="H55" s="45"/>
      <c r="I55" s="45"/>
      <c r="J55" s="45"/>
      <c r="K55" s="45"/>
    </row>
    <row r="56" spans="2:11" ht="15.95" customHeight="1">
      <c r="B56" s="30"/>
      <c r="C56" s="30"/>
      <c r="D56" s="30"/>
      <c r="E56" s="30"/>
      <c r="F56" s="31"/>
      <c r="G56" s="30"/>
      <c r="H56" s="32"/>
      <c r="I56" s="32"/>
      <c r="J56" s="32"/>
      <c r="K56" s="32"/>
    </row>
    <row r="57" spans="2:11" ht="15.95" customHeight="1"/>
    <row r="58" spans="2:11" s="9" customFormat="1" ht="15.95" customHeight="1">
      <c r="B58" s="27" t="s">
        <v>36</v>
      </c>
      <c r="C58" s="8"/>
      <c r="D58" s="8"/>
      <c r="E58" s="8"/>
      <c r="F58" s="8"/>
      <c r="G58" s="8"/>
      <c r="H58" s="8"/>
      <c r="I58" s="8"/>
      <c r="J58" s="8"/>
      <c r="K58" s="8"/>
    </row>
    <row r="59" spans="2:11" ht="5.25" customHeight="1">
      <c r="B59" s="10"/>
    </row>
    <row r="60" spans="2:11" s="9" customFormat="1" ht="15.95" customHeight="1">
      <c r="B60" s="3" t="s">
        <v>2</v>
      </c>
      <c r="C60" s="8"/>
      <c r="D60" s="8"/>
      <c r="E60" s="8"/>
      <c r="F60" s="3"/>
      <c r="G60" s="3"/>
      <c r="H60" s="3"/>
      <c r="I60" s="8"/>
      <c r="J60" s="8"/>
      <c r="K60" s="11" t="s">
        <v>3</v>
      </c>
    </row>
    <row r="61" spans="2:11" s="12" customFormat="1" ht="3" customHeight="1">
      <c r="B61" s="25"/>
      <c r="C61" s="6"/>
      <c r="D61" s="6"/>
      <c r="E61" s="6"/>
      <c r="F61" s="6"/>
      <c r="G61" s="6"/>
      <c r="H61" s="6"/>
      <c r="I61" s="6"/>
      <c r="J61" s="6"/>
      <c r="K61" s="6"/>
    </row>
    <row r="62" spans="2:11" s="9" customFormat="1" ht="3.75" customHeight="1">
      <c r="B62" s="147" t="str">
        <f>+B10</f>
        <v>Navarra</v>
      </c>
      <c r="C62" s="147" t="str">
        <f>+C10</f>
        <v>La Rioja</v>
      </c>
      <c r="D62" s="147" t="str">
        <f>+D10</f>
        <v>Valencia</v>
      </c>
      <c r="E62" s="147" t="str">
        <f>+E10</f>
        <v>País Vasco</v>
      </c>
      <c r="F62" s="147" t="s">
        <v>4</v>
      </c>
      <c r="G62" s="144" t="s">
        <v>147</v>
      </c>
      <c r="H62" s="147" t="str">
        <f>+H10</f>
        <v>Navarra</v>
      </c>
      <c r="I62" s="147" t="str">
        <f>+I10</f>
        <v>La Rioja</v>
      </c>
      <c r="J62" s="147" t="str">
        <f>+J10</f>
        <v>Valencia</v>
      </c>
      <c r="K62" s="147" t="str">
        <f>+K10</f>
        <v>País Vasco</v>
      </c>
    </row>
    <row r="63" spans="2:11" s="9" customFormat="1" ht="44.1" customHeight="1">
      <c r="B63" s="148"/>
      <c r="C63" s="148"/>
      <c r="D63" s="148"/>
      <c r="E63" s="148"/>
      <c r="F63" s="148"/>
      <c r="G63" s="145"/>
      <c r="H63" s="148"/>
      <c r="I63" s="148"/>
      <c r="J63" s="148"/>
      <c r="K63" s="148"/>
    </row>
    <row r="64" spans="2:11" s="13" customFormat="1" ht="3" customHeight="1">
      <c r="B64" s="148"/>
      <c r="C64" s="148"/>
      <c r="D64" s="148"/>
      <c r="E64" s="148"/>
      <c r="F64" s="148"/>
      <c r="G64" s="145"/>
      <c r="H64" s="148"/>
      <c r="I64" s="148"/>
      <c r="J64" s="148"/>
      <c r="K64" s="148"/>
    </row>
    <row r="65" spans="2:11" s="9" customFormat="1" ht="13.15" customHeight="1">
      <c r="B65" s="148"/>
      <c r="C65" s="148"/>
      <c r="D65" s="148"/>
      <c r="E65" s="148"/>
      <c r="F65" s="148"/>
      <c r="G65" s="145"/>
      <c r="H65" s="148"/>
      <c r="I65" s="148"/>
      <c r="J65" s="148"/>
      <c r="K65" s="148"/>
    </row>
    <row r="66" spans="2:11" s="9" customFormat="1" ht="3" customHeight="1">
      <c r="B66" s="149"/>
      <c r="C66" s="149"/>
      <c r="D66" s="149"/>
      <c r="E66" s="149"/>
      <c r="F66" s="149"/>
      <c r="G66" s="146"/>
      <c r="H66" s="149"/>
      <c r="I66" s="149"/>
      <c r="J66" s="149"/>
      <c r="K66" s="149"/>
    </row>
    <row r="67" spans="2:11" s="15" customFormat="1" ht="9" customHeight="1">
      <c r="B67" s="36"/>
      <c r="C67" s="36"/>
      <c r="D67" s="36"/>
      <c r="E67" s="36"/>
      <c r="F67" s="63"/>
      <c r="G67" s="63"/>
      <c r="H67" s="36"/>
      <c r="I67" s="36"/>
      <c r="J67" s="36"/>
      <c r="K67" s="36"/>
    </row>
    <row r="68" spans="2:11" s="20" customFormat="1" ht="16.149999999999999" customHeight="1">
      <c r="B68" s="41"/>
      <c r="C68" s="41"/>
      <c r="D68" s="41"/>
      <c r="E68" s="41"/>
      <c r="F68" s="75" t="s">
        <v>34</v>
      </c>
      <c r="G68" s="59" t="s">
        <v>35</v>
      </c>
      <c r="H68" s="42">
        <f>+B54</f>
        <v>0</v>
      </c>
      <c r="I68" s="42">
        <f>+C54</f>
        <v>0</v>
      </c>
      <c r="J68" s="42">
        <f>+D54</f>
        <v>0</v>
      </c>
      <c r="K68" s="42">
        <f>+E54</f>
        <v>0</v>
      </c>
    </row>
    <row r="69" spans="2:11" s="18" customFormat="1" ht="5.0999999999999996" customHeight="1">
      <c r="B69" s="38"/>
      <c r="C69" s="38"/>
      <c r="D69" s="38"/>
      <c r="E69" s="38"/>
      <c r="F69" s="73"/>
      <c r="G69" s="58"/>
      <c r="H69" s="38"/>
      <c r="I69" s="38"/>
      <c r="J69" s="38"/>
      <c r="K69" s="38"/>
    </row>
    <row r="70" spans="2:11" s="16" customFormat="1" ht="16.149999999999999" customHeight="1">
      <c r="B70" s="37"/>
      <c r="C70" s="37"/>
      <c r="D70" s="37"/>
      <c r="E70" s="37"/>
      <c r="F70" s="76" t="s">
        <v>37</v>
      </c>
      <c r="G70" s="60" t="s">
        <v>149</v>
      </c>
      <c r="H70" s="37">
        <f>+H71+H75</f>
        <v>1781</v>
      </c>
      <c r="I70" s="37">
        <f>+I71+I75</f>
        <v>47</v>
      </c>
      <c r="J70" s="37">
        <f>+J71+J75</f>
        <v>1313</v>
      </c>
      <c r="K70" s="37">
        <f>+K71+K75</f>
        <v>8</v>
      </c>
    </row>
    <row r="71" spans="2:11" s="18" customFormat="1" ht="16.149999999999999" customHeight="1">
      <c r="B71" s="38"/>
      <c r="C71" s="38"/>
      <c r="D71" s="38"/>
      <c r="E71" s="38"/>
      <c r="F71" s="73" t="s">
        <v>38</v>
      </c>
      <c r="G71" s="26" t="s">
        <v>39</v>
      </c>
      <c r="H71" s="38">
        <f>+H72+H73+H74</f>
        <v>1760</v>
      </c>
      <c r="I71" s="38">
        <f>+I72+I73+I74</f>
        <v>43</v>
      </c>
      <c r="J71" s="38">
        <f>+J72+J73+J74</f>
        <v>1288</v>
      </c>
      <c r="K71" s="38">
        <f>+K72+K73+K74</f>
        <v>4</v>
      </c>
    </row>
    <row r="72" spans="2:11" s="18" customFormat="1" ht="16.149999999999999" customHeight="1">
      <c r="B72" s="38"/>
      <c r="C72" s="38"/>
      <c r="D72" s="38"/>
      <c r="E72" s="38"/>
      <c r="F72" s="26" t="s">
        <v>40</v>
      </c>
      <c r="G72" s="87" t="s">
        <v>41</v>
      </c>
      <c r="H72" s="38">
        <v>1251</v>
      </c>
      <c r="I72" s="38">
        <v>0</v>
      </c>
      <c r="J72" s="38">
        <v>0</v>
      </c>
      <c r="K72" s="38">
        <v>0</v>
      </c>
    </row>
    <row r="73" spans="2:11" s="18" customFormat="1" ht="16.149999999999999" customHeight="1">
      <c r="B73" s="38"/>
      <c r="C73" s="38"/>
      <c r="D73" s="38"/>
      <c r="E73" s="38"/>
      <c r="F73" s="26" t="s">
        <v>42</v>
      </c>
      <c r="G73" s="87" t="s">
        <v>150</v>
      </c>
      <c r="H73" s="38">
        <v>1</v>
      </c>
      <c r="I73" s="38">
        <v>0</v>
      </c>
      <c r="J73" s="38">
        <v>0</v>
      </c>
      <c r="K73" s="38">
        <v>0</v>
      </c>
    </row>
    <row r="74" spans="2:11" s="18" customFormat="1" ht="16.149999999999999" customHeight="1">
      <c r="B74" s="38"/>
      <c r="C74" s="38"/>
      <c r="D74" s="38"/>
      <c r="E74" s="38"/>
      <c r="F74" s="26" t="s">
        <v>43</v>
      </c>
      <c r="G74" s="26" t="s">
        <v>151</v>
      </c>
      <c r="H74" s="38">
        <v>508</v>
      </c>
      <c r="I74" s="38">
        <v>43</v>
      </c>
      <c r="J74" s="38">
        <v>1288</v>
      </c>
      <c r="K74" s="38">
        <v>4</v>
      </c>
    </row>
    <row r="75" spans="2:11" s="18" customFormat="1" ht="16.149999999999999" customHeight="1">
      <c r="B75" s="38"/>
      <c r="C75" s="38"/>
      <c r="D75" s="38"/>
      <c r="E75" s="38"/>
      <c r="F75" s="26" t="s">
        <v>30</v>
      </c>
      <c r="G75" s="26" t="s">
        <v>31</v>
      </c>
      <c r="H75" s="38">
        <v>21</v>
      </c>
      <c r="I75" s="38">
        <v>4</v>
      </c>
      <c r="J75" s="38">
        <v>25</v>
      </c>
      <c r="K75" s="38">
        <v>4</v>
      </c>
    </row>
    <row r="76" spans="2:11" s="16" customFormat="1" ht="16.149999999999999" customHeight="1">
      <c r="B76" s="37"/>
      <c r="C76" s="37"/>
      <c r="D76" s="37"/>
      <c r="E76" s="37"/>
      <c r="F76" s="76" t="s">
        <v>44</v>
      </c>
      <c r="G76" s="60" t="s">
        <v>45</v>
      </c>
      <c r="H76" s="37">
        <f>+H77+H78</f>
        <v>-49</v>
      </c>
      <c r="I76" s="37">
        <f>+I77+I78</f>
        <v>-17</v>
      </c>
      <c r="J76" s="37">
        <f>+J77+J78</f>
        <v>-67</v>
      </c>
      <c r="K76" s="37">
        <f>+K77+K78</f>
        <v>-172</v>
      </c>
    </row>
    <row r="77" spans="2:11" s="18" customFormat="1" ht="16.149999999999999" customHeight="1">
      <c r="B77" s="38"/>
      <c r="C77" s="38"/>
      <c r="D77" s="38"/>
      <c r="E77" s="38"/>
      <c r="F77" s="26" t="s">
        <v>46</v>
      </c>
      <c r="G77" s="26" t="s">
        <v>47</v>
      </c>
      <c r="H77" s="38">
        <v>-20</v>
      </c>
      <c r="I77" s="38">
        <v>-9</v>
      </c>
      <c r="J77" s="38">
        <v>-9</v>
      </c>
      <c r="K77" s="38">
        <v>-37</v>
      </c>
    </row>
    <row r="78" spans="2:11" s="18" customFormat="1" ht="16.149999999999999" customHeight="1">
      <c r="B78" s="38"/>
      <c r="C78" s="38"/>
      <c r="D78" s="38"/>
      <c r="E78" s="38"/>
      <c r="F78" s="26" t="s">
        <v>32</v>
      </c>
      <c r="G78" s="26" t="s">
        <v>33</v>
      </c>
      <c r="H78" s="38">
        <v>-29</v>
      </c>
      <c r="I78" s="38">
        <v>-8</v>
      </c>
      <c r="J78" s="38">
        <v>-58</v>
      </c>
      <c r="K78" s="38">
        <v>-135</v>
      </c>
    </row>
    <row r="79" spans="2:11" s="16" customFormat="1" ht="16.149999999999999" customHeight="1">
      <c r="B79" s="37">
        <f>+B80+B81+B82</f>
        <v>110</v>
      </c>
      <c r="C79" s="37">
        <f t="shared" ref="C79:E79" si="3">+C80+C81+C82</f>
        <v>9</v>
      </c>
      <c r="D79" s="37">
        <f t="shared" si="3"/>
        <v>468</v>
      </c>
      <c r="E79" s="37">
        <f t="shared" si="3"/>
        <v>174</v>
      </c>
      <c r="F79" s="76" t="s">
        <v>48</v>
      </c>
      <c r="G79" s="60" t="s">
        <v>49</v>
      </c>
      <c r="H79" s="37">
        <f>H80+H81+H82</f>
        <v>22</v>
      </c>
      <c r="I79" s="37">
        <f>I80+I81+I82</f>
        <v>2</v>
      </c>
      <c r="J79" s="37">
        <f>J80+J81+J82</f>
        <v>24</v>
      </c>
      <c r="K79" s="37">
        <f>K80+K81+K82</f>
        <v>29</v>
      </c>
    </row>
    <row r="80" spans="2:11" s="18" customFormat="1" ht="16.149999999999999" customHeight="1">
      <c r="B80" s="38">
        <v>110</v>
      </c>
      <c r="C80" s="38">
        <v>9</v>
      </c>
      <c r="D80" s="38">
        <v>468</v>
      </c>
      <c r="E80" s="38">
        <v>174</v>
      </c>
      <c r="F80" s="26" t="s">
        <v>50</v>
      </c>
      <c r="G80" s="26" t="s">
        <v>134</v>
      </c>
      <c r="H80" s="47">
        <v>12</v>
      </c>
      <c r="I80" s="47">
        <v>2</v>
      </c>
      <c r="J80" s="47">
        <v>24</v>
      </c>
      <c r="K80" s="47">
        <v>10</v>
      </c>
    </row>
    <row r="81" spans="2:11" s="18" customFormat="1" ht="16.149999999999999" customHeight="1">
      <c r="B81" s="38"/>
      <c r="C81" s="38"/>
      <c r="D81" s="38"/>
      <c r="E81" s="38"/>
      <c r="F81" s="26" t="s">
        <v>51</v>
      </c>
      <c r="G81" s="26" t="s">
        <v>52</v>
      </c>
      <c r="H81" s="47">
        <v>10</v>
      </c>
      <c r="I81" s="47">
        <v>0</v>
      </c>
      <c r="J81" s="47">
        <v>0</v>
      </c>
      <c r="K81" s="47">
        <v>19</v>
      </c>
    </row>
    <row r="82" spans="2:11" s="18" customFormat="1" ht="16.149999999999999" customHeight="1">
      <c r="B82" s="47">
        <v>0</v>
      </c>
      <c r="C82" s="47">
        <v>0</v>
      </c>
      <c r="D82" s="47">
        <v>0</v>
      </c>
      <c r="E82" s="47">
        <v>0</v>
      </c>
      <c r="F82" s="26" t="s">
        <v>53</v>
      </c>
      <c r="G82" s="26" t="s">
        <v>54</v>
      </c>
      <c r="H82" s="47">
        <v>0</v>
      </c>
      <c r="I82" s="47">
        <v>0</v>
      </c>
      <c r="J82" s="47">
        <v>0</v>
      </c>
      <c r="K82" s="47">
        <v>0</v>
      </c>
    </row>
    <row r="83" spans="2:11" s="18" customFormat="1" ht="5.0999999999999996" customHeight="1">
      <c r="B83" s="38"/>
      <c r="C83" s="38"/>
      <c r="D83" s="38"/>
      <c r="E83" s="38"/>
      <c r="F83" s="26"/>
      <c r="G83" s="28"/>
      <c r="H83" s="47"/>
      <c r="I83" s="47"/>
      <c r="J83" s="47"/>
      <c r="K83" s="47"/>
    </row>
    <row r="84" spans="2:11" s="18" customFormat="1" ht="5.0999999999999996" customHeight="1">
      <c r="B84" s="44"/>
      <c r="C84" s="44"/>
      <c r="D84" s="44"/>
      <c r="E84" s="44"/>
      <c r="F84" s="77"/>
      <c r="G84" s="61"/>
      <c r="H84" s="47"/>
      <c r="I84" s="47"/>
      <c r="J84" s="47"/>
      <c r="K84" s="47"/>
    </row>
    <row r="85" spans="2:11" s="20" customFormat="1" ht="16.149999999999999" customHeight="1">
      <c r="B85" s="40">
        <f>+H68+H70+H76+H79-B79</f>
        <v>1644</v>
      </c>
      <c r="C85" s="40">
        <f>+I68+I70+I76+I79-C79</f>
        <v>23</v>
      </c>
      <c r="D85" s="40">
        <f>+J68+J70+J76+J79-D79</f>
        <v>802</v>
      </c>
      <c r="E85" s="40">
        <f>+K68+K70+K76+K79-E79</f>
        <v>-309</v>
      </c>
      <c r="F85" s="70" t="s">
        <v>55</v>
      </c>
      <c r="G85" s="54" t="s">
        <v>56</v>
      </c>
      <c r="H85" s="40"/>
      <c r="I85" s="40"/>
      <c r="J85" s="40"/>
      <c r="K85" s="40"/>
    </row>
    <row r="86" spans="2:11" s="15" customFormat="1" ht="9" customHeight="1">
      <c r="B86" s="45"/>
      <c r="C86" s="45"/>
      <c r="D86" s="45"/>
      <c r="E86" s="45"/>
      <c r="F86" s="62"/>
      <c r="G86" s="62"/>
      <c r="H86" s="45"/>
      <c r="I86" s="45"/>
      <c r="J86" s="45"/>
      <c r="K86" s="45"/>
    </row>
    <row r="87" spans="2:11" ht="15.95" customHeight="1">
      <c r="B87" s="30"/>
      <c r="C87" s="30"/>
      <c r="D87" s="30"/>
      <c r="E87" s="30"/>
      <c r="F87" s="31"/>
      <c r="G87" s="30"/>
      <c r="H87" s="32"/>
      <c r="I87" s="32"/>
      <c r="J87" s="32"/>
      <c r="K87" s="32"/>
    </row>
    <row r="88" spans="2:11" ht="15.95" customHeight="1"/>
    <row r="89" spans="2:11" s="9" customFormat="1" ht="15.95" customHeight="1">
      <c r="B89" s="33" t="s">
        <v>57</v>
      </c>
      <c r="C89" s="8"/>
      <c r="D89" s="8"/>
      <c r="E89" s="8"/>
      <c r="F89" s="8"/>
      <c r="G89" s="8"/>
      <c r="H89" s="8"/>
      <c r="I89" s="8"/>
      <c r="J89" s="8"/>
      <c r="K89" s="8"/>
    </row>
    <row r="90" spans="2:11" ht="5.25" customHeight="1">
      <c r="B90" s="10"/>
    </row>
    <row r="91" spans="2:11" s="9" customFormat="1" ht="15.95" customHeight="1">
      <c r="B91" s="3" t="s">
        <v>2</v>
      </c>
      <c r="C91" s="8"/>
      <c r="D91" s="8"/>
      <c r="E91" s="8"/>
      <c r="F91" s="3"/>
      <c r="G91" s="3"/>
      <c r="H91" s="3"/>
      <c r="I91" s="8"/>
      <c r="J91" s="8"/>
      <c r="K91" s="11" t="s">
        <v>3</v>
      </c>
    </row>
    <row r="92" spans="2:11" s="12" customFormat="1" ht="3" customHeight="1">
      <c r="B92" s="25"/>
      <c r="C92" s="6"/>
      <c r="D92" s="6"/>
      <c r="E92" s="6"/>
      <c r="F92" s="6"/>
      <c r="G92" s="6"/>
      <c r="H92" s="6"/>
      <c r="I92" s="6"/>
      <c r="J92" s="6"/>
      <c r="K92" s="6"/>
    </row>
    <row r="93" spans="2:11" s="9" customFormat="1" ht="3.75" customHeight="1">
      <c r="B93" s="147" t="str">
        <f>+B10</f>
        <v>Navarra</v>
      </c>
      <c r="C93" s="147" t="str">
        <f>+C10</f>
        <v>La Rioja</v>
      </c>
      <c r="D93" s="147" t="str">
        <f>+D10</f>
        <v>Valencia</v>
      </c>
      <c r="E93" s="147" t="str">
        <f>+E10</f>
        <v>País Vasco</v>
      </c>
      <c r="F93" s="147" t="s">
        <v>4</v>
      </c>
      <c r="G93" s="144" t="s">
        <v>147</v>
      </c>
      <c r="H93" s="147" t="str">
        <f>+H10</f>
        <v>Navarra</v>
      </c>
      <c r="I93" s="147" t="str">
        <f>+I10</f>
        <v>La Rioja</v>
      </c>
      <c r="J93" s="147" t="str">
        <f>+J10</f>
        <v>Valencia</v>
      </c>
      <c r="K93" s="147" t="str">
        <f>+K10</f>
        <v>País Vasco</v>
      </c>
    </row>
    <row r="94" spans="2:11" s="9" customFormat="1" ht="44.1" customHeight="1">
      <c r="B94" s="148"/>
      <c r="C94" s="148"/>
      <c r="D94" s="148"/>
      <c r="E94" s="148"/>
      <c r="F94" s="148"/>
      <c r="G94" s="145"/>
      <c r="H94" s="148"/>
      <c r="I94" s="148"/>
      <c r="J94" s="148"/>
      <c r="K94" s="148"/>
    </row>
    <row r="95" spans="2:11" s="13" customFormat="1" ht="3" customHeight="1">
      <c r="B95" s="148"/>
      <c r="C95" s="148"/>
      <c r="D95" s="148"/>
      <c r="E95" s="148"/>
      <c r="F95" s="148"/>
      <c r="G95" s="145"/>
      <c r="H95" s="148"/>
      <c r="I95" s="148"/>
      <c r="J95" s="148"/>
      <c r="K95" s="148"/>
    </row>
    <row r="96" spans="2:11" s="9" customFormat="1" ht="13.15" customHeight="1">
      <c r="B96" s="148"/>
      <c r="C96" s="148"/>
      <c r="D96" s="148"/>
      <c r="E96" s="148"/>
      <c r="F96" s="148"/>
      <c r="G96" s="145"/>
      <c r="H96" s="148"/>
      <c r="I96" s="148"/>
      <c r="J96" s="148"/>
      <c r="K96" s="148"/>
    </row>
    <row r="97" spans="2:11" s="9" customFormat="1" ht="3" customHeight="1">
      <c r="B97" s="149"/>
      <c r="C97" s="149"/>
      <c r="D97" s="149"/>
      <c r="E97" s="149"/>
      <c r="F97" s="149"/>
      <c r="G97" s="146"/>
      <c r="H97" s="149"/>
      <c r="I97" s="149"/>
      <c r="J97" s="149"/>
      <c r="K97" s="149"/>
    </row>
    <row r="98" spans="2:11" s="15" customFormat="1" ht="9" customHeight="1">
      <c r="B98" s="36"/>
      <c r="C98" s="36"/>
      <c r="D98" s="36"/>
      <c r="E98" s="36"/>
      <c r="F98" s="14"/>
      <c r="G98" s="14"/>
      <c r="H98" s="36"/>
      <c r="I98" s="36"/>
      <c r="J98" s="36"/>
      <c r="K98" s="36"/>
    </row>
    <row r="99" spans="2:11" s="15" customFormat="1" ht="5.0999999999999996" customHeight="1">
      <c r="B99" s="38"/>
      <c r="C99" s="38"/>
      <c r="D99" s="38"/>
      <c r="E99" s="38"/>
      <c r="F99" s="64"/>
      <c r="G99" s="64"/>
      <c r="H99" s="39"/>
      <c r="I99" s="39"/>
      <c r="J99" s="39"/>
      <c r="K99" s="39"/>
    </row>
    <row r="100" spans="2:11" s="20" customFormat="1" ht="16.149999999999999" customHeight="1">
      <c r="B100" s="41"/>
      <c r="C100" s="41"/>
      <c r="D100" s="41"/>
      <c r="E100" s="41"/>
      <c r="F100" s="75" t="s">
        <v>55</v>
      </c>
      <c r="G100" s="59" t="s">
        <v>56</v>
      </c>
      <c r="H100" s="42">
        <f>+B85</f>
        <v>1644</v>
      </c>
      <c r="I100" s="42">
        <f t="shared" ref="I100:K100" si="4">+C85</f>
        <v>23</v>
      </c>
      <c r="J100" s="42">
        <f t="shared" si="4"/>
        <v>802</v>
      </c>
      <c r="K100" s="42">
        <f t="shared" si="4"/>
        <v>-309</v>
      </c>
    </row>
    <row r="101" spans="2:11" s="18" customFormat="1" ht="5.0999999999999996" customHeight="1">
      <c r="B101" s="38"/>
      <c r="C101" s="38"/>
      <c r="D101" s="38"/>
      <c r="E101" s="38"/>
      <c r="F101" s="73"/>
      <c r="G101" s="58"/>
      <c r="H101" s="38"/>
      <c r="I101" s="38"/>
      <c r="J101" s="38"/>
      <c r="K101" s="38"/>
    </row>
    <row r="102" spans="2:11" s="16" customFormat="1" ht="16.149999999999999" customHeight="1">
      <c r="B102" s="37">
        <f>+B103+B104</f>
        <v>1</v>
      </c>
      <c r="C102" s="37">
        <f t="shared" ref="C102:E102" si="5">+C103+C104</f>
        <v>0</v>
      </c>
      <c r="D102" s="37">
        <f t="shared" si="5"/>
        <v>0</v>
      </c>
      <c r="E102" s="37">
        <f t="shared" si="5"/>
        <v>0</v>
      </c>
      <c r="F102" s="76" t="s">
        <v>58</v>
      </c>
      <c r="G102" s="60" t="s">
        <v>59</v>
      </c>
      <c r="H102" s="37">
        <f>+H103+H104</f>
        <v>1431</v>
      </c>
      <c r="I102" s="37">
        <f>+I103+I104</f>
        <v>275</v>
      </c>
      <c r="J102" s="37">
        <f>+J103+J104</f>
        <v>3414</v>
      </c>
      <c r="K102" s="37">
        <f>+K103+K104</f>
        <v>0</v>
      </c>
    </row>
    <row r="103" spans="2:11" s="18" customFormat="1" ht="16.149999999999999" customHeight="1">
      <c r="B103" s="38">
        <v>1</v>
      </c>
      <c r="C103" s="38">
        <v>0</v>
      </c>
      <c r="D103" s="38">
        <v>0</v>
      </c>
      <c r="E103" s="38">
        <v>0</v>
      </c>
      <c r="F103" s="68" t="s">
        <v>60</v>
      </c>
      <c r="G103" s="69" t="s">
        <v>61</v>
      </c>
      <c r="H103" s="38">
        <v>1399</v>
      </c>
      <c r="I103" s="38">
        <v>268</v>
      </c>
      <c r="J103" s="38">
        <v>3299</v>
      </c>
      <c r="K103" s="38">
        <v>0</v>
      </c>
    </row>
    <row r="104" spans="2:11" s="18" customFormat="1" ht="16.149999999999999" customHeight="1">
      <c r="B104" s="38"/>
      <c r="C104" s="38"/>
      <c r="D104" s="38"/>
      <c r="E104" s="38"/>
      <c r="F104" s="68" t="s">
        <v>62</v>
      </c>
      <c r="G104" s="69" t="s">
        <v>63</v>
      </c>
      <c r="H104" s="38">
        <v>32</v>
      </c>
      <c r="I104" s="38">
        <v>7</v>
      </c>
      <c r="J104" s="38">
        <v>115</v>
      </c>
      <c r="K104" s="38">
        <v>0</v>
      </c>
    </row>
    <row r="105" spans="2:11" s="16" customFormat="1" ht="16.149999999999999" customHeight="1">
      <c r="B105" s="37"/>
      <c r="C105" s="37"/>
      <c r="D105" s="37"/>
      <c r="E105" s="37"/>
      <c r="F105" s="76" t="s">
        <v>64</v>
      </c>
      <c r="G105" s="60" t="s">
        <v>135</v>
      </c>
      <c r="H105" s="37">
        <f>+H106+H107+H108</f>
        <v>11</v>
      </c>
      <c r="I105" s="37">
        <f t="shared" ref="I105:K105" si="6">+I106+I107+I108</f>
        <v>4</v>
      </c>
      <c r="J105" s="37">
        <f t="shared" si="6"/>
        <v>15</v>
      </c>
      <c r="K105" s="37">
        <f t="shared" si="6"/>
        <v>20</v>
      </c>
    </row>
    <row r="106" spans="2:11" s="18" customFormat="1" ht="16.149999999999999" customHeight="1">
      <c r="B106" s="38"/>
      <c r="C106" s="38"/>
      <c r="D106" s="38"/>
      <c r="E106" s="38"/>
      <c r="F106" s="68" t="s">
        <v>65</v>
      </c>
      <c r="G106" s="69" t="s">
        <v>125</v>
      </c>
      <c r="H106" s="38">
        <v>0</v>
      </c>
      <c r="I106" s="38">
        <v>0</v>
      </c>
      <c r="J106" s="38">
        <v>0</v>
      </c>
      <c r="K106" s="38">
        <v>0</v>
      </c>
    </row>
    <row r="107" spans="2:11" s="18" customFormat="1" ht="16.149999999999999" customHeight="1">
      <c r="B107" s="38"/>
      <c r="C107" s="38"/>
      <c r="D107" s="38"/>
      <c r="E107" s="38"/>
      <c r="F107" s="68" t="s">
        <v>66</v>
      </c>
      <c r="G107" s="69" t="s">
        <v>126</v>
      </c>
      <c r="H107" s="38">
        <v>11</v>
      </c>
      <c r="I107" s="38">
        <v>4</v>
      </c>
      <c r="J107" s="38">
        <v>15</v>
      </c>
      <c r="K107" s="38">
        <v>20</v>
      </c>
    </row>
    <row r="108" spans="2:11" s="18" customFormat="1" ht="16.149999999999999" customHeight="1">
      <c r="B108" s="38"/>
      <c r="C108" s="38"/>
      <c r="D108" s="38"/>
      <c r="E108" s="38"/>
      <c r="F108" s="68" t="s">
        <v>127</v>
      </c>
      <c r="G108" s="69" t="s">
        <v>130</v>
      </c>
      <c r="H108" s="38">
        <v>0</v>
      </c>
      <c r="I108" s="38">
        <v>0</v>
      </c>
      <c r="J108" s="38">
        <v>0</v>
      </c>
      <c r="K108" s="38">
        <v>0</v>
      </c>
    </row>
    <row r="109" spans="2:11" s="16" customFormat="1" ht="15">
      <c r="B109" s="37">
        <v>225</v>
      </c>
      <c r="C109" s="37">
        <v>18</v>
      </c>
      <c r="D109" s="37">
        <v>272</v>
      </c>
      <c r="E109" s="37">
        <v>579</v>
      </c>
      <c r="F109" s="76" t="s">
        <v>67</v>
      </c>
      <c r="G109" s="88" t="s">
        <v>152</v>
      </c>
      <c r="H109" s="37"/>
      <c r="I109" s="37"/>
      <c r="J109" s="37"/>
      <c r="K109" s="37"/>
    </row>
    <row r="110" spans="2:11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68" t="s">
        <v>68</v>
      </c>
      <c r="G110" s="69" t="s">
        <v>153</v>
      </c>
      <c r="H110" s="38"/>
      <c r="I110" s="38"/>
      <c r="J110" s="38"/>
      <c r="K110" s="38"/>
    </row>
    <row r="111" spans="2:11" s="18" customFormat="1" ht="16.149999999999999" customHeight="1">
      <c r="B111" s="38">
        <v>86</v>
      </c>
      <c r="C111" s="38">
        <v>4</v>
      </c>
      <c r="D111" s="38">
        <v>15</v>
      </c>
      <c r="E111" s="38">
        <v>20</v>
      </c>
      <c r="F111" s="68" t="s">
        <v>136</v>
      </c>
      <c r="G111" s="69" t="s">
        <v>119</v>
      </c>
      <c r="H111" s="38"/>
      <c r="I111" s="38"/>
      <c r="J111" s="38"/>
      <c r="K111" s="38"/>
    </row>
    <row r="112" spans="2:11" s="18" customFormat="1" ht="16.149999999999999" customHeight="1">
      <c r="B112" s="38">
        <v>139</v>
      </c>
      <c r="C112" s="38">
        <v>14</v>
      </c>
      <c r="D112" s="38">
        <v>257</v>
      </c>
      <c r="E112" s="38">
        <v>559</v>
      </c>
      <c r="F112" s="68" t="s">
        <v>137</v>
      </c>
      <c r="G112" s="69" t="s">
        <v>154</v>
      </c>
      <c r="H112" s="38"/>
      <c r="I112" s="38"/>
      <c r="J112" s="38"/>
      <c r="K112" s="38"/>
    </row>
    <row r="113" spans="2:11" s="16" customFormat="1" ht="16.149999999999999" customHeight="1">
      <c r="B113" s="37">
        <f>+B114+B115+B116+B117+B118+B119</f>
        <v>962</v>
      </c>
      <c r="C113" s="37">
        <f t="shared" ref="C113:E113" si="7">+C114+C115+C116+C117+C118+C119</f>
        <v>41</v>
      </c>
      <c r="D113" s="37">
        <f t="shared" si="7"/>
        <v>1910</v>
      </c>
      <c r="E113" s="37">
        <f t="shared" si="7"/>
        <v>374</v>
      </c>
      <c r="F113" s="76" t="s">
        <v>69</v>
      </c>
      <c r="G113" s="60" t="s">
        <v>70</v>
      </c>
      <c r="H113" s="37">
        <f>+H114+H115+H116+H117+H118+H119</f>
        <v>183</v>
      </c>
      <c r="I113" s="37">
        <f>+I114+I115+I116+I117+I118+I119</f>
        <v>703</v>
      </c>
      <c r="J113" s="37">
        <f>+J114+J115+J116+J117+J118+J119</f>
        <v>8677</v>
      </c>
      <c r="K113" s="37">
        <f>+K114+K115+K116+K117+K118+K119</f>
        <v>8890</v>
      </c>
    </row>
    <row r="114" spans="2:11" s="18" customFormat="1" ht="16.149999999999999" customHeight="1">
      <c r="B114" s="38">
        <v>2</v>
      </c>
      <c r="C114" s="38">
        <v>1</v>
      </c>
      <c r="D114" s="38">
        <v>1</v>
      </c>
      <c r="E114" s="38">
        <v>5</v>
      </c>
      <c r="F114" s="68" t="s">
        <v>71</v>
      </c>
      <c r="G114" s="69" t="s">
        <v>72</v>
      </c>
      <c r="H114" s="38"/>
      <c r="I114" s="38"/>
      <c r="J114" s="38"/>
      <c r="K114" s="38"/>
    </row>
    <row r="115" spans="2:11" s="18" customFormat="1" ht="16.149999999999999" customHeight="1">
      <c r="B115" s="38"/>
      <c r="C115" s="38"/>
      <c r="D115" s="38"/>
      <c r="E115" s="38"/>
      <c r="F115" s="68" t="s">
        <v>73</v>
      </c>
      <c r="G115" s="69" t="s">
        <v>74</v>
      </c>
      <c r="H115" s="38">
        <v>1</v>
      </c>
      <c r="I115" s="38">
        <v>1</v>
      </c>
      <c r="J115" s="38">
        <v>0</v>
      </c>
      <c r="K115" s="38">
        <v>3</v>
      </c>
    </row>
    <row r="116" spans="2:11" s="18" customFormat="1" ht="16.149999999999999" customHeight="1">
      <c r="B116" s="38">
        <v>921</v>
      </c>
      <c r="C116" s="38">
        <v>19</v>
      </c>
      <c r="D116" s="38">
        <v>1780</v>
      </c>
      <c r="E116" s="38">
        <v>113</v>
      </c>
      <c r="F116" s="68" t="s">
        <v>75</v>
      </c>
      <c r="G116" s="69" t="s">
        <v>155</v>
      </c>
      <c r="H116" s="38">
        <v>142</v>
      </c>
      <c r="I116" s="38">
        <v>692</v>
      </c>
      <c r="J116" s="38">
        <v>8498</v>
      </c>
      <c r="K116" s="38">
        <v>8792</v>
      </c>
    </row>
    <row r="117" spans="2:11" s="18" customFormat="1" ht="16.149999999999999" customHeight="1">
      <c r="B117" s="38">
        <v>0</v>
      </c>
      <c r="C117" s="38">
        <v>0</v>
      </c>
      <c r="D117" s="38">
        <v>0</v>
      </c>
      <c r="E117" s="38">
        <v>0</v>
      </c>
      <c r="F117" s="68" t="s">
        <v>76</v>
      </c>
      <c r="G117" s="69" t="s">
        <v>77</v>
      </c>
      <c r="H117" s="38">
        <v>1</v>
      </c>
      <c r="I117" s="38">
        <v>1</v>
      </c>
      <c r="J117" s="38">
        <v>42</v>
      </c>
      <c r="K117" s="38">
        <v>20</v>
      </c>
    </row>
    <row r="118" spans="2:11" s="18" customFormat="1" ht="16.149999999999999" customHeight="1">
      <c r="B118" s="38">
        <v>39</v>
      </c>
      <c r="C118" s="38">
        <v>21</v>
      </c>
      <c r="D118" s="38">
        <v>129</v>
      </c>
      <c r="E118" s="38">
        <v>256</v>
      </c>
      <c r="F118" s="26" t="s">
        <v>78</v>
      </c>
      <c r="G118" s="26" t="s">
        <v>79</v>
      </c>
      <c r="H118" s="38">
        <v>39</v>
      </c>
      <c r="I118" s="38">
        <v>9</v>
      </c>
      <c r="J118" s="38">
        <v>137</v>
      </c>
      <c r="K118" s="38">
        <v>75</v>
      </c>
    </row>
    <row r="119" spans="2:11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26" t="s">
        <v>120</v>
      </c>
      <c r="G119" s="26" t="s">
        <v>121</v>
      </c>
      <c r="H119" s="49"/>
      <c r="I119" s="49"/>
      <c r="J119" s="49"/>
      <c r="K119" s="49"/>
    </row>
    <row r="120" spans="2:11" s="18" customFormat="1" ht="5.0999999999999996" customHeight="1">
      <c r="B120" s="38"/>
      <c r="C120" s="38"/>
      <c r="D120" s="38"/>
      <c r="E120" s="38"/>
      <c r="F120" s="73"/>
      <c r="G120" s="58"/>
      <c r="H120" s="38"/>
      <c r="I120" s="38"/>
      <c r="J120" s="38"/>
      <c r="K120" s="38"/>
    </row>
    <row r="121" spans="2:11" s="18" customFormat="1" ht="5.0999999999999996" customHeight="1">
      <c r="B121" s="44"/>
      <c r="C121" s="44"/>
      <c r="D121" s="44"/>
      <c r="E121" s="44"/>
      <c r="F121" s="77"/>
      <c r="G121" s="61"/>
      <c r="H121" s="38"/>
      <c r="I121" s="38"/>
      <c r="J121" s="38"/>
      <c r="K121" s="38"/>
    </row>
    <row r="122" spans="2:11" s="20" customFormat="1" ht="16.149999999999999" customHeight="1">
      <c r="B122" s="40">
        <f>+H100+H102+H105+H113-B102-B109-B113</f>
        <v>2081</v>
      </c>
      <c r="C122" s="40">
        <f>+I100+I102+I105+I113-C102-C109-C113</f>
        <v>946</v>
      </c>
      <c r="D122" s="40">
        <f>+J100+J102+J105+J113-D102-D109-D113</f>
        <v>10726</v>
      </c>
      <c r="E122" s="40">
        <f>+K100+K102+K105+K113-E102-E109-E113</f>
        <v>7648</v>
      </c>
      <c r="F122" s="70" t="s">
        <v>80</v>
      </c>
      <c r="G122" s="54" t="s">
        <v>81</v>
      </c>
      <c r="H122" s="40"/>
      <c r="I122" s="40"/>
      <c r="J122" s="40"/>
      <c r="K122" s="40"/>
    </row>
    <row r="123" spans="2:11" s="15" customFormat="1" ht="9" customHeight="1">
      <c r="B123" s="45"/>
      <c r="C123" s="45"/>
      <c r="D123" s="45"/>
      <c r="E123" s="45"/>
      <c r="F123" s="62"/>
      <c r="G123" s="62"/>
      <c r="H123" s="45"/>
      <c r="I123" s="45"/>
      <c r="J123" s="45"/>
      <c r="K123" s="45"/>
    </row>
    <row r="124" spans="2:11" ht="15.95" customHeight="1">
      <c r="B124" s="30"/>
      <c r="C124" s="30"/>
      <c r="D124" s="30"/>
      <c r="E124" s="30"/>
      <c r="F124" s="31"/>
      <c r="G124" s="30"/>
      <c r="H124" s="32"/>
      <c r="I124" s="32"/>
      <c r="J124" s="32"/>
      <c r="K124" s="32"/>
    </row>
    <row r="125" spans="2:11" ht="15.95" customHeight="1"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2:11" s="9" customFormat="1" ht="15.95" customHeight="1">
      <c r="B126" s="33" t="s">
        <v>82</v>
      </c>
      <c r="C126" s="8"/>
      <c r="D126" s="8"/>
      <c r="E126" s="8"/>
      <c r="F126" s="8"/>
      <c r="G126" s="8"/>
      <c r="H126" s="8"/>
      <c r="I126" s="8"/>
      <c r="J126" s="8"/>
      <c r="K126" s="8"/>
    </row>
    <row r="127" spans="2:11" ht="5.25" customHeight="1">
      <c r="B127" s="10"/>
    </row>
    <row r="128" spans="2:11" s="9" customFormat="1" ht="15.95" customHeight="1">
      <c r="B128" s="3" t="s">
        <v>2</v>
      </c>
      <c r="C128" s="8"/>
      <c r="D128" s="8"/>
      <c r="E128" s="8"/>
      <c r="F128" s="3"/>
      <c r="G128" s="3"/>
      <c r="H128" s="3"/>
      <c r="I128" s="8"/>
      <c r="J128" s="8"/>
      <c r="K128" s="11" t="s">
        <v>3</v>
      </c>
    </row>
    <row r="129" spans="2:11" s="12" customFormat="1" ht="3" customHeight="1">
      <c r="B129" s="25"/>
      <c r="C129" s="6"/>
      <c r="D129" s="6"/>
      <c r="E129" s="6"/>
      <c r="F129" s="6"/>
      <c r="G129" s="6"/>
      <c r="H129" s="6"/>
      <c r="I129" s="6"/>
      <c r="J129" s="6"/>
      <c r="K129" s="6"/>
    </row>
    <row r="130" spans="2:11" s="9" customFormat="1" ht="3.75" customHeight="1">
      <c r="B130" s="147" t="str">
        <f>+B10</f>
        <v>Navarra</v>
      </c>
      <c r="C130" s="147" t="str">
        <f>+C10</f>
        <v>La Rioja</v>
      </c>
      <c r="D130" s="147" t="str">
        <f>+D10</f>
        <v>Valencia</v>
      </c>
      <c r="E130" s="147" t="str">
        <f>+E10</f>
        <v>País Vasco</v>
      </c>
      <c r="F130" s="147" t="s">
        <v>4</v>
      </c>
      <c r="G130" s="144" t="s">
        <v>147</v>
      </c>
      <c r="H130" s="147" t="str">
        <f>+H10</f>
        <v>Navarra</v>
      </c>
      <c r="I130" s="147" t="str">
        <f>+I10</f>
        <v>La Rioja</v>
      </c>
      <c r="J130" s="147" t="str">
        <f>+J10</f>
        <v>Valencia</v>
      </c>
      <c r="K130" s="147" t="str">
        <f>+K10</f>
        <v>País Vasco</v>
      </c>
    </row>
    <row r="131" spans="2:11" s="9" customFormat="1" ht="44.1" customHeight="1">
      <c r="B131" s="148"/>
      <c r="C131" s="148"/>
      <c r="D131" s="148"/>
      <c r="E131" s="148"/>
      <c r="F131" s="148"/>
      <c r="G131" s="145"/>
      <c r="H131" s="148"/>
      <c r="I131" s="148"/>
      <c r="J131" s="148"/>
      <c r="K131" s="148"/>
    </row>
    <row r="132" spans="2:11" s="13" customFormat="1" ht="3" customHeight="1">
      <c r="B132" s="148"/>
      <c r="C132" s="148"/>
      <c r="D132" s="148"/>
      <c r="E132" s="148"/>
      <c r="F132" s="148"/>
      <c r="G132" s="145"/>
      <c r="H132" s="148"/>
      <c r="I132" s="148"/>
      <c r="J132" s="148"/>
      <c r="K132" s="148"/>
    </row>
    <row r="133" spans="2:11" s="9" customFormat="1" ht="13.15" customHeight="1">
      <c r="B133" s="148"/>
      <c r="C133" s="148"/>
      <c r="D133" s="148"/>
      <c r="E133" s="148"/>
      <c r="F133" s="148"/>
      <c r="G133" s="145"/>
      <c r="H133" s="148"/>
      <c r="I133" s="148"/>
      <c r="J133" s="148"/>
      <c r="K133" s="148"/>
    </row>
    <row r="134" spans="2:11" s="9" customFormat="1" ht="3" customHeight="1">
      <c r="B134" s="149"/>
      <c r="C134" s="149"/>
      <c r="D134" s="149"/>
      <c r="E134" s="149"/>
      <c r="F134" s="149"/>
      <c r="G134" s="146"/>
      <c r="H134" s="149"/>
      <c r="I134" s="149"/>
      <c r="J134" s="149"/>
      <c r="K134" s="149"/>
    </row>
    <row r="135" spans="2:11" s="15" customFormat="1" ht="9" customHeight="1">
      <c r="B135" s="36"/>
      <c r="C135" s="36"/>
      <c r="D135" s="36"/>
      <c r="E135" s="36"/>
      <c r="F135" s="78"/>
      <c r="G135" s="63"/>
      <c r="H135" s="36"/>
      <c r="I135" s="36"/>
      <c r="J135" s="36"/>
      <c r="K135" s="36"/>
    </row>
    <row r="136" spans="2:11" s="15" customFormat="1" ht="5.0999999999999996" customHeight="1">
      <c r="B136" s="38"/>
      <c r="C136" s="38"/>
      <c r="D136" s="38"/>
      <c r="E136" s="38"/>
      <c r="F136" s="79"/>
      <c r="G136" s="64"/>
      <c r="H136" s="39"/>
      <c r="I136" s="39"/>
      <c r="J136" s="39"/>
      <c r="K136" s="39"/>
    </row>
    <row r="137" spans="2:11" s="20" customFormat="1" ht="16.149999999999999" customHeight="1">
      <c r="B137" s="41"/>
      <c r="C137" s="41"/>
      <c r="D137" s="41"/>
      <c r="E137" s="41"/>
      <c r="F137" s="75" t="s">
        <v>80</v>
      </c>
      <c r="G137" s="59" t="s">
        <v>81</v>
      </c>
      <c r="H137" s="42">
        <f>+B122</f>
        <v>2081</v>
      </c>
      <c r="I137" s="42">
        <f>+C122</f>
        <v>946</v>
      </c>
      <c r="J137" s="42">
        <f>+D122</f>
        <v>10726</v>
      </c>
      <c r="K137" s="42">
        <f>+E122</f>
        <v>7648</v>
      </c>
    </row>
    <row r="138" spans="2:11" s="18" customFormat="1" ht="5.0999999999999996" customHeight="1">
      <c r="B138" s="38"/>
      <c r="C138" s="38"/>
      <c r="D138" s="38"/>
      <c r="E138" s="38"/>
      <c r="F138" s="73"/>
      <c r="G138" s="58"/>
      <c r="H138" s="38"/>
      <c r="I138" s="38"/>
      <c r="J138" s="38"/>
      <c r="K138" s="38"/>
    </row>
    <row r="139" spans="2:11" s="16" customFormat="1" ht="16.149999999999999" customHeight="1">
      <c r="B139" s="37">
        <f>+B140+B141</f>
        <v>1725</v>
      </c>
      <c r="C139" s="37">
        <f t="shared" ref="C139:E139" si="8">+C140+C141</f>
        <v>799</v>
      </c>
      <c r="D139" s="37">
        <f t="shared" si="8"/>
        <v>11003</v>
      </c>
      <c r="E139" s="37">
        <f t="shared" si="8"/>
        <v>6006</v>
      </c>
      <c r="F139" s="76" t="s">
        <v>83</v>
      </c>
      <c r="G139" s="60" t="s">
        <v>84</v>
      </c>
      <c r="H139" s="37"/>
      <c r="I139" s="37"/>
      <c r="J139" s="37"/>
      <c r="K139" s="37"/>
    </row>
    <row r="140" spans="2:11" s="18" customFormat="1" ht="15" customHeight="1">
      <c r="B140" s="38">
        <v>1281</v>
      </c>
      <c r="C140" s="38">
        <v>603</v>
      </c>
      <c r="D140" s="38">
        <v>7707</v>
      </c>
      <c r="E140" s="38">
        <v>4525</v>
      </c>
      <c r="F140" s="68" t="s">
        <v>85</v>
      </c>
      <c r="G140" s="69" t="s">
        <v>138</v>
      </c>
      <c r="H140" s="38"/>
      <c r="I140" s="38"/>
      <c r="J140" s="38"/>
      <c r="K140" s="38"/>
    </row>
    <row r="141" spans="2:11" s="18" customFormat="1" ht="27.6" customHeight="1">
      <c r="B141" s="38">
        <v>444</v>
      </c>
      <c r="C141" s="38">
        <v>196</v>
      </c>
      <c r="D141" s="38">
        <v>3296</v>
      </c>
      <c r="E141" s="38">
        <v>1481</v>
      </c>
      <c r="F141" s="80" t="s">
        <v>86</v>
      </c>
      <c r="G141" s="29" t="s">
        <v>139</v>
      </c>
      <c r="H141" s="38"/>
      <c r="I141" s="38"/>
      <c r="J141" s="38"/>
      <c r="K141" s="38"/>
    </row>
    <row r="142" spans="2:11" s="18" customFormat="1" ht="5.0999999999999996" customHeight="1">
      <c r="B142" s="38"/>
      <c r="C142" s="38"/>
      <c r="D142" s="38"/>
      <c r="E142" s="38"/>
      <c r="F142" s="73"/>
      <c r="G142" s="58"/>
      <c r="H142" s="38"/>
      <c r="I142" s="38"/>
      <c r="J142" s="38"/>
      <c r="K142" s="38"/>
    </row>
    <row r="143" spans="2:11" s="18" customFormat="1" ht="5.0999999999999996" customHeight="1">
      <c r="B143" s="44"/>
      <c r="C143" s="44"/>
      <c r="D143" s="44"/>
      <c r="E143" s="44"/>
      <c r="F143" s="77"/>
      <c r="G143" s="61"/>
      <c r="H143" s="44"/>
      <c r="I143" s="44"/>
      <c r="J143" s="44"/>
      <c r="K143" s="44"/>
    </row>
    <row r="144" spans="2:11" s="20" customFormat="1" ht="15.95" customHeight="1">
      <c r="B144" s="40">
        <f>+H137-B139</f>
        <v>356</v>
      </c>
      <c r="C144" s="40">
        <f>+I137-C139</f>
        <v>147</v>
      </c>
      <c r="D144" s="40">
        <f>+J137-D139</f>
        <v>-277</v>
      </c>
      <c r="E144" s="40">
        <f>+K137-E139</f>
        <v>1642</v>
      </c>
      <c r="F144" s="70" t="s">
        <v>87</v>
      </c>
      <c r="G144" s="54" t="s">
        <v>88</v>
      </c>
      <c r="H144" s="40"/>
      <c r="I144" s="40"/>
      <c r="J144" s="40"/>
      <c r="K144" s="40"/>
    </row>
    <row r="145" spans="2:11" s="15" customFormat="1" ht="9" customHeight="1">
      <c r="B145" s="45"/>
      <c r="C145" s="45"/>
      <c r="D145" s="45"/>
      <c r="E145" s="45"/>
      <c r="F145" s="62"/>
      <c r="G145" s="62"/>
      <c r="H145" s="45"/>
      <c r="I145" s="45"/>
      <c r="J145" s="45"/>
      <c r="K145" s="45"/>
    </row>
    <row r="146" spans="2:11" ht="15.95" customHeight="1">
      <c r="B146" s="30"/>
      <c r="C146" s="30"/>
      <c r="D146" s="30"/>
      <c r="E146" s="30"/>
      <c r="F146" s="31"/>
      <c r="G146" s="30"/>
      <c r="H146" s="32"/>
      <c r="I146" s="32"/>
      <c r="J146" s="32"/>
      <c r="K146" s="32"/>
    </row>
    <row r="147" spans="2:11" ht="15.95" customHeight="1"/>
    <row r="148" spans="2:11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</row>
    <row r="149" spans="2:11" ht="15.95" customHeight="1"/>
    <row r="150" spans="2:11" s="9" customFormat="1" ht="15.95" customHeight="1">
      <c r="B150" s="27" t="s">
        <v>90</v>
      </c>
      <c r="C150" s="8"/>
      <c r="D150" s="8"/>
      <c r="E150" s="8"/>
      <c r="F150" s="8"/>
      <c r="G150" s="8"/>
      <c r="H150" s="8"/>
      <c r="I150" s="8"/>
      <c r="J150" s="8"/>
      <c r="K150" s="8"/>
    </row>
    <row r="151" spans="2:11" ht="5.25" customHeight="1">
      <c r="B151" s="10"/>
    </row>
    <row r="152" spans="2:11" s="9" customFormat="1" ht="12.75" customHeight="1">
      <c r="B152" s="3" t="s">
        <v>2</v>
      </c>
      <c r="C152" s="8"/>
      <c r="D152" s="8"/>
      <c r="E152" s="8"/>
      <c r="F152" s="3"/>
      <c r="G152" s="3"/>
      <c r="H152" s="3"/>
      <c r="I152" s="8"/>
      <c r="J152" s="8"/>
      <c r="K152" s="11" t="s">
        <v>3</v>
      </c>
    </row>
    <row r="153" spans="2:11" s="12" customFormat="1" ht="3" customHeight="1">
      <c r="B153" s="25"/>
      <c r="C153" s="6"/>
      <c r="D153" s="6"/>
      <c r="E153" s="6"/>
      <c r="F153" s="6"/>
      <c r="G153" s="6"/>
      <c r="H153" s="6"/>
      <c r="I153" s="6"/>
      <c r="J153" s="6"/>
      <c r="K153" s="6"/>
    </row>
    <row r="154" spans="2:11" s="9" customFormat="1" ht="3.75" customHeight="1">
      <c r="B154" s="147" t="str">
        <f>+B10</f>
        <v>Navarra</v>
      </c>
      <c r="C154" s="147" t="str">
        <f>+C10</f>
        <v>La Rioja</v>
      </c>
      <c r="D154" s="147" t="str">
        <f>+D10</f>
        <v>Valencia</v>
      </c>
      <c r="E154" s="147" t="str">
        <f>+E10</f>
        <v>País Vasco</v>
      </c>
      <c r="F154" s="147" t="s">
        <v>4</v>
      </c>
      <c r="G154" s="144" t="s">
        <v>147</v>
      </c>
      <c r="H154" s="147" t="str">
        <f>+H10</f>
        <v>Navarra</v>
      </c>
      <c r="I154" s="147" t="str">
        <f>+I10</f>
        <v>La Rioja</v>
      </c>
      <c r="J154" s="147" t="str">
        <f>+J10</f>
        <v>Valencia</v>
      </c>
      <c r="K154" s="147" t="str">
        <f>+K10</f>
        <v>País Vasco</v>
      </c>
    </row>
    <row r="155" spans="2:11" s="9" customFormat="1" ht="44.1" customHeight="1">
      <c r="B155" s="148"/>
      <c r="C155" s="148"/>
      <c r="D155" s="148"/>
      <c r="E155" s="148"/>
      <c r="F155" s="148"/>
      <c r="G155" s="145"/>
      <c r="H155" s="148"/>
      <c r="I155" s="148"/>
      <c r="J155" s="148"/>
      <c r="K155" s="148"/>
    </row>
    <row r="156" spans="2:11" s="13" customFormat="1" ht="3" customHeight="1">
      <c r="B156" s="148"/>
      <c r="C156" s="148"/>
      <c r="D156" s="148"/>
      <c r="E156" s="148"/>
      <c r="F156" s="148"/>
      <c r="G156" s="145"/>
      <c r="H156" s="148"/>
      <c r="I156" s="148"/>
      <c r="J156" s="148"/>
      <c r="K156" s="148"/>
    </row>
    <row r="157" spans="2:11" s="9" customFormat="1" ht="13.15" customHeight="1">
      <c r="B157" s="148"/>
      <c r="C157" s="148"/>
      <c r="D157" s="148"/>
      <c r="E157" s="148"/>
      <c r="F157" s="148"/>
      <c r="G157" s="145"/>
      <c r="H157" s="148"/>
      <c r="I157" s="148"/>
      <c r="J157" s="148"/>
      <c r="K157" s="148"/>
    </row>
    <row r="158" spans="2:11" s="9" customFormat="1" ht="3" customHeight="1">
      <c r="B158" s="149"/>
      <c r="C158" s="149"/>
      <c r="D158" s="149"/>
      <c r="E158" s="149"/>
      <c r="F158" s="149"/>
      <c r="G158" s="146"/>
      <c r="H158" s="149"/>
      <c r="I158" s="149"/>
      <c r="J158" s="149"/>
      <c r="K158" s="149"/>
    </row>
    <row r="159" spans="2:11" s="15" customFormat="1" ht="9" customHeight="1">
      <c r="B159" s="36"/>
      <c r="C159" s="36"/>
      <c r="D159" s="36"/>
      <c r="E159" s="36"/>
      <c r="F159" s="78"/>
      <c r="G159" s="14"/>
      <c r="H159" s="36"/>
      <c r="I159" s="36"/>
      <c r="J159" s="36"/>
      <c r="K159" s="36"/>
    </row>
    <row r="160" spans="2:11" s="15" customFormat="1" ht="5.0999999999999996" customHeight="1">
      <c r="B160" s="38"/>
      <c r="C160" s="38"/>
      <c r="D160" s="38"/>
      <c r="E160" s="38"/>
      <c r="F160" s="79"/>
      <c r="G160" s="64"/>
      <c r="H160" s="38"/>
      <c r="I160" s="38"/>
      <c r="J160" s="38"/>
      <c r="K160" s="38"/>
    </row>
    <row r="161" spans="1:11" s="20" customFormat="1" ht="16.149999999999999" customHeight="1">
      <c r="B161" s="41"/>
      <c r="C161" s="41"/>
      <c r="D161" s="41"/>
      <c r="E161" s="41"/>
      <c r="F161" s="75" t="s">
        <v>80</v>
      </c>
      <c r="G161" s="59" t="s">
        <v>81</v>
      </c>
      <c r="H161" s="42">
        <f>+B122</f>
        <v>2081</v>
      </c>
      <c r="I161" s="42">
        <f>+C122</f>
        <v>946</v>
      </c>
      <c r="J161" s="42">
        <f>+D122</f>
        <v>10726</v>
      </c>
      <c r="K161" s="42">
        <f>+E122</f>
        <v>7648</v>
      </c>
    </row>
    <row r="162" spans="1:11" s="18" customFormat="1" ht="5.0999999999999996" customHeight="1">
      <c r="B162" s="38"/>
      <c r="C162" s="38"/>
      <c r="D162" s="38"/>
      <c r="E162" s="38"/>
      <c r="F162" s="73"/>
      <c r="G162" s="58"/>
      <c r="H162" s="38"/>
      <c r="I162" s="38"/>
      <c r="J162" s="38"/>
      <c r="K162" s="38"/>
    </row>
    <row r="163" spans="1:11" s="16" customFormat="1" ht="16.149999999999999" customHeight="1">
      <c r="B163" s="37">
        <f>+H16-H17-H18+B141-H20</f>
        <v>2248</v>
      </c>
      <c r="C163" s="37">
        <f>+I16-I17-I18+C141-I20</f>
        <v>988</v>
      </c>
      <c r="D163" s="37">
        <f>+J16-J17-J18+D141-J20</f>
        <v>12791</v>
      </c>
      <c r="E163" s="37">
        <f>+K16-K17-K18+E141-K20</f>
        <v>7889</v>
      </c>
      <c r="F163" s="76" t="s">
        <v>91</v>
      </c>
      <c r="G163" s="60" t="s">
        <v>92</v>
      </c>
      <c r="H163" s="37"/>
      <c r="I163" s="37"/>
      <c r="J163" s="37"/>
      <c r="K163" s="37"/>
    </row>
    <row r="164" spans="1:11" s="18" customFormat="1" ht="16.149999999999999" customHeight="1">
      <c r="B164" s="38">
        <f>+B139</f>
        <v>1725</v>
      </c>
      <c r="C164" s="38">
        <f t="shared" ref="C164:E164" si="9">+C139</f>
        <v>799</v>
      </c>
      <c r="D164" s="38">
        <f t="shared" si="9"/>
        <v>11003</v>
      </c>
      <c r="E164" s="38">
        <f t="shared" si="9"/>
        <v>6006</v>
      </c>
      <c r="F164" s="68" t="s">
        <v>93</v>
      </c>
      <c r="G164" s="69" t="s">
        <v>94</v>
      </c>
      <c r="H164" s="38"/>
      <c r="I164" s="38"/>
      <c r="J164" s="38"/>
      <c r="K164" s="38"/>
    </row>
    <row r="165" spans="1:11" s="18" customFormat="1" ht="16.149999999999999" customHeight="1">
      <c r="B165" s="38">
        <f>+B163-B164</f>
        <v>523</v>
      </c>
      <c r="C165" s="38">
        <f t="shared" ref="C165:E165" si="10">+C163-C164</f>
        <v>189</v>
      </c>
      <c r="D165" s="38">
        <f t="shared" si="10"/>
        <v>1788</v>
      </c>
      <c r="E165" s="38">
        <f t="shared" si="10"/>
        <v>1883</v>
      </c>
      <c r="F165" s="68" t="s">
        <v>95</v>
      </c>
      <c r="G165" s="69" t="s">
        <v>96</v>
      </c>
      <c r="H165" s="38"/>
      <c r="I165" s="38"/>
      <c r="J165" s="38"/>
      <c r="K165" s="38"/>
    </row>
    <row r="166" spans="1:11" s="18" customFormat="1" ht="16.149999999999999" customHeight="1">
      <c r="A166" s="127"/>
      <c r="B166" s="37">
        <v>0</v>
      </c>
      <c r="C166" s="37">
        <v>0</v>
      </c>
      <c r="D166" s="37">
        <v>0</v>
      </c>
      <c r="E166" s="37">
        <v>0</v>
      </c>
      <c r="F166" s="76" t="s">
        <v>122</v>
      </c>
      <c r="G166" s="60" t="s">
        <v>123</v>
      </c>
      <c r="H166" s="38"/>
      <c r="I166" s="38"/>
      <c r="J166" s="38"/>
      <c r="K166" s="38"/>
    </row>
    <row r="167" spans="1:11" s="18" customFormat="1" ht="5.0999999999999996" customHeight="1">
      <c r="B167" s="38"/>
      <c r="C167" s="38"/>
      <c r="D167" s="38"/>
      <c r="E167" s="38"/>
      <c r="F167" s="73"/>
      <c r="G167" s="58"/>
      <c r="H167" s="38"/>
      <c r="I167" s="38"/>
      <c r="J167" s="38"/>
      <c r="K167" s="38"/>
    </row>
    <row r="168" spans="1:11" s="18" customFormat="1" ht="5.0999999999999996" customHeight="1">
      <c r="B168" s="44"/>
      <c r="C168" s="44"/>
      <c r="D168" s="44"/>
      <c r="E168" s="44"/>
      <c r="F168" s="77"/>
      <c r="G168" s="61"/>
      <c r="H168" s="38"/>
      <c r="I168" s="38"/>
      <c r="J168" s="38"/>
      <c r="K168" s="38"/>
    </row>
    <row r="169" spans="1:11" s="20" customFormat="1" ht="16.149999999999999" customHeight="1">
      <c r="B169" s="40">
        <f>+H161-B163-B166</f>
        <v>-167</v>
      </c>
      <c r="C169" s="40">
        <f>+I161-C163-C166</f>
        <v>-42</v>
      </c>
      <c r="D169" s="40">
        <f>+J161-D163-D166</f>
        <v>-2065</v>
      </c>
      <c r="E169" s="40">
        <f>+K161-E163-E166</f>
        <v>-241</v>
      </c>
      <c r="F169" s="70" t="s">
        <v>97</v>
      </c>
      <c r="G169" s="54" t="s">
        <v>98</v>
      </c>
      <c r="H169" s="40"/>
      <c r="I169" s="40"/>
      <c r="J169" s="40"/>
      <c r="K169" s="40"/>
    </row>
    <row r="170" spans="1:11" s="15" customFormat="1" ht="9" customHeight="1">
      <c r="B170" s="45"/>
      <c r="C170" s="45"/>
      <c r="D170" s="45"/>
      <c r="E170" s="45"/>
      <c r="F170" s="62"/>
      <c r="G170" s="62"/>
      <c r="H170" s="45"/>
      <c r="I170" s="45"/>
      <c r="J170" s="45"/>
      <c r="K170" s="45"/>
    </row>
    <row r="171" spans="1:11" ht="15.95" customHeight="1">
      <c r="B171" s="30"/>
      <c r="C171" s="30"/>
      <c r="D171" s="30"/>
      <c r="E171" s="30"/>
      <c r="F171" s="31"/>
      <c r="G171" s="30"/>
      <c r="H171" s="32"/>
      <c r="I171" s="32"/>
      <c r="J171" s="32"/>
      <c r="K171" s="32"/>
    </row>
    <row r="172" spans="1:11" ht="15.95" customHeight="1"/>
    <row r="173" spans="1:11" s="9" customFormat="1" ht="15" customHeight="1">
      <c r="B173" s="27" t="s">
        <v>99</v>
      </c>
      <c r="C173" s="8"/>
      <c r="D173" s="8"/>
      <c r="E173" s="8"/>
      <c r="F173" s="8"/>
      <c r="G173" s="8"/>
      <c r="H173" s="8"/>
      <c r="I173" s="8"/>
      <c r="J173" s="8"/>
      <c r="K173" s="8"/>
    </row>
    <row r="174" spans="1:11" ht="5.25" customHeight="1">
      <c r="B174" s="10"/>
    </row>
    <row r="175" spans="1:11" s="9" customFormat="1" ht="12.95" customHeight="1">
      <c r="B175" s="3" t="s">
        <v>2</v>
      </c>
      <c r="C175" s="8"/>
      <c r="D175" s="8"/>
      <c r="E175" s="8"/>
      <c r="F175" s="3"/>
      <c r="G175" s="3"/>
      <c r="H175" s="3"/>
      <c r="I175" s="8"/>
      <c r="J175" s="8"/>
      <c r="K175" s="11" t="s">
        <v>3</v>
      </c>
    </row>
    <row r="176" spans="1:11" s="12" customFormat="1" ht="3" customHeight="1">
      <c r="B176" s="25"/>
      <c r="C176" s="6"/>
      <c r="D176" s="6"/>
      <c r="E176" s="6"/>
      <c r="F176" s="6"/>
      <c r="G176" s="6"/>
      <c r="H176" s="6"/>
      <c r="I176" s="6"/>
      <c r="J176" s="6"/>
      <c r="K176" s="6"/>
    </row>
    <row r="177" spans="2:11" s="9" customFormat="1" ht="3.75" customHeight="1">
      <c r="B177" s="147" t="str">
        <f>+B10</f>
        <v>Navarra</v>
      </c>
      <c r="C177" s="147" t="str">
        <f>+C10</f>
        <v>La Rioja</v>
      </c>
      <c r="D177" s="147" t="str">
        <f>+D10</f>
        <v>Valencia</v>
      </c>
      <c r="E177" s="147" t="str">
        <f>+E10</f>
        <v>País Vasco</v>
      </c>
      <c r="F177" s="147" t="s">
        <v>4</v>
      </c>
      <c r="G177" s="144" t="s">
        <v>147</v>
      </c>
      <c r="H177" s="147" t="str">
        <f>+H10</f>
        <v>Navarra</v>
      </c>
      <c r="I177" s="147" t="str">
        <f>+I10</f>
        <v>La Rioja</v>
      </c>
      <c r="J177" s="147" t="str">
        <f>+J10</f>
        <v>Valencia</v>
      </c>
      <c r="K177" s="147" t="str">
        <f>+K10</f>
        <v>País Vasco</v>
      </c>
    </row>
    <row r="178" spans="2:11" s="9" customFormat="1" ht="44.1" customHeight="1">
      <c r="B178" s="148"/>
      <c r="C178" s="148"/>
      <c r="D178" s="148"/>
      <c r="E178" s="148"/>
      <c r="F178" s="148"/>
      <c r="G178" s="145"/>
      <c r="H178" s="148"/>
      <c r="I178" s="148"/>
      <c r="J178" s="148"/>
      <c r="K178" s="148"/>
    </row>
    <row r="179" spans="2:11" s="13" customFormat="1" ht="3" customHeight="1">
      <c r="B179" s="148"/>
      <c r="C179" s="148"/>
      <c r="D179" s="148"/>
      <c r="E179" s="148"/>
      <c r="F179" s="148"/>
      <c r="G179" s="145"/>
      <c r="H179" s="148"/>
      <c r="I179" s="148"/>
      <c r="J179" s="148"/>
      <c r="K179" s="148"/>
    </row>
    <row r="180" spans="2:11" s="9" customFormat="1" ht="13.15" customHeight="1">
      <c r="B180" s="148"/>
      <c r="C180" s="148"/>
      <c r="D180" s="148"/>
      <c r="E180" s="148"/>
      <c r="F180" s="148"/>
      <c r="G180" s="145"/>
      <c r="H180" s="148"/>
      <c r="I180" s="148"/>
      <c r="J180" s="148"/>
      <c r="K180" s="148"/>
    </row>
    <row r="181" spans="2:11" s="9" customFormat="1" ht="3" customHeight="1">
      <c r="B181" s="149"/>
      <c r="C181" s="149"/>
      <c r="D181" s="149"/>
      <c r="E181" s="149"/>
      <c r="F181" s="149"/>
      <c r="G181" s="146"/>
      <c r="H181" s="149"/>
      <c r="I181" s="149"/>
      <c r="J181" s="149"/>
      <c r="K181" s="149"/>
    </row>
    <row r="182" spans="2:11" s="15" customFormat="1" ht="9" customHeight="1">
      <c r="B182" s="36"/>
      <c r="C182" s="36"/>
      <c r="D182" s="36"/>
      <c r="E182" s="36"/>
      <c r="F182" s="78"/>
      <c r="G182" s="63"/>
      <c r="H182" s="36"/>
      <c r="I182" s="36"/>
      <c r="J182" s="36"/>
      <c r="K182" s="36"/>
    </row>
    <row r="183" spans="2:11" s="15" customFormat="1" ht="5.0999999999999996" customHeight="1">
      <c r="B183" s="38"/>
      <c r="C183" s="38"/>
      <c r="D183" s="38"/>
      <c r="E183" s="38"/>
      <c r="F183" s="79"/>
      <c r="G183" s="64"/>
      <c r="H183" s="39"/>
      <c r="I183" s="39"/>
      <c r="J183" s="39"/>
      <c r="K183" s="39"/>
    </row>
    <row r="184" spans="2:11" s="20" customFormat="1" ht="16.149999999999999" customHeight="1">
      <c r="B184" s="41"/>
      <c r="C184" s="41"/>
      <c r="D184" s="41"/>
      <c r="E184" s="41"/>
      <c r="F184" s="75" t="s">
        <v>87</v>
      </c>
      <c r="G184" s="59" t="s">
        <v>88</v>
      </c>
      <c r="H184" s="42">
        <f>+B144</f>
        <v>356</v>
      </c>
      <c r="I184" s="42">
        <f>+C144</f>
        <v>147</v>
      </c>
      <c r="J184" s="42">
        <f>+D144</f>
        <v>-277</v>
      </c>
      <c r="K184" s="42">
        <f>+E144</f>
        <v>1642</v>
      </c>
    </row>
    <row r="185" spans="2:11" s="18" customFormat="1" ht="5.0999999999999996" customHeight="1">
      <c r="B185" s="38"/>
      <c r="C185" s="38"/>
      <c r="D185" s="38"/>
      <c r="E185" s="38"/>
      <c r="F185" s="73"/>
      <c r="G185" s="28"/>
      <c r="H185" s="38"/>
      <c r="I185" s="38"/>
      <c r="J185" s="38"/>
      <c r="K185" s="38"/>
    </row>
    <row r="186" spans="2:11" s="16" customFormat="1" ht="16.149999999999999" customHeight="1">
      <c r="B186" s="37">
        <f>+B187</f>
        <v>523</v>
      </c>
      <c r="C186" s="37">
        <f>+C187</f>
        <v>189</v>
      </c>
      <c r="D186" s="37">
        <f>+D187</f>
        <v>1788</v>
      </c>
      <c r="E186" s="37">
        <f>+E187</f>
        <v>1883</v>
      </c>
      <c r="F186" s="76" t="s">
        <v>100</v>
      </c>
      <c r="G186" s="60" t="s">
        <v>101</v>
      </c>
      <c r="H186" s="37"/>
      <c r="I186" s="37"/>
      <c r="J186" s="37"/>
      <c r="K186" s="37"/>
    </row>
    <row r="187" spans="2:11" s="18" customFormat="1" ht="16.149999999999999" customHeight="1">
      <c r="B187" s="38">
        <f>+B165</f>
        <v>523</v>
      </c>
      <c r="C187" s="38">
        <f t="shared" ref="B187:E188" si="11">+C165</f>
        <v>189</v>
      </c>
      <c r="D187" s="38">
        <f>+D165</f>
        <v>1788</v>
      </c>
      <c r="E187" s="38">
        <f>+E165</f>
        <v>1883</v>
      </c>
      <c r="F187" s="68" t="s">
        <v>102</v>
      </c>
      <c r="G187" s="69" t="s">
        <v>103</v>
      </c>
      <c r="H187" s="38"/>
      <c r="I187" s="38"/>
      <c r="J187" s="38"/>
      <c r="K187" s="38"/>
    </row>
    <row r="188" spans="2:11" s="18" customFormat="1" ht="16.149999999999999" customHeight="1">
      <c r="B188" s="37">
        <f t="shared" si="11"/>
        <v>0</v>
      </c>
      <c r="C188" s="37">
        <f t="shared" si="11"/>
        <v>0</v>
      </c>
      <c r="D188" s="37">
        <f t="shared" si="11"/>
        <v>0</v>
      </c>
      <c r="E188" s="37">
        <f t="shared" si="11"/>
        <v>0</v>
      </c>
      <c r="F188" s="76" t="s">
        <v>122</v>
      </c>
      <c r="G188" s="60" t="s">
        <v>123</v>
      </c>
      <c r="H188" s="38"/>
      <c r="I188" s="38"/>
      <c r="J188" s="38"/>
      <c r="K188" s="38"/>
    </row>
    <row r="189" spans="2:11" s="18" customFormat="1" ht="5.0999999999999996" customHeight="1">
      <c r="B189" s="38"/>
      <c r="C189" s="38"/>
      <c r="D189" s="38"/>
      <c r="E189" s="38"/>
      <c r="F189" s="73"/>
      <c r="G189" s="58"/>
      <c r="H189" s="38"/>
      <c r="I189" s="38"/>
      <c r="J189" s="38"/>
      <c r="K189" s="38"/>
    </row>
    <row r="190" spans="2:11" s="18" customFormat="1" ht="5.0999999999999996" customHeight="1">
      <c r="B190" s="44"/>
      <c r="C190" s="44"/>
      <c r="D190" s="44"/>
      <c r="E190" s="44"/>
      <c r="F190" s="77"/>
      <c r="G190" s="61"/>
      <c r="H190" s="38"/>
      <c r="I190" s="38"/>
      <c r="J190" s="38"/>
      <c r="K190" s="38"/>
    </row>
    <row r="191" spans="2:11" s="20" customFormat="1" ht="16.149999999999999" customHeight="1">
      <c r="B191" s="40">
        <f>+H184-B186</f>
        <v>-167</v>
      </c>
      <c r="C191" s="40">
        <f>+I184-C186</f>
        <v>-42</v>
      </c>
      <c r="D191" s="40">
        <f>+J184-D186</f>
        <v>-2065</v>
      </c>
      <c r="E191" s="40">
        <f>+K184-E186</f>
        <v>-241</v>
      </c>
      <c r="F191" s="70" t="s">
        <v>97</v>
      </c>
      <c r="G191" s="54" t="s">
        <v>98</v>
      </c>
      <c r="H191" s="40"/>
      <c r="I191" s="40"/>
      <c r="J191" s="40"/>
      <c r="K191" s="40"/>
    </row>
    <row r="192" spans="2:11" s="15" customFormat="1" ht="9" customHeight="1">
      <c r="B192" s="45"/>
      <c r="C192" s="45"/>
      <c r="D192" s="45"/>
      <c r="E192" s="45"/>
      <c r="F192" s="62"/>
      <c r="G192" s="62"/>
      <c r="H192" s="45"/>
      <c r="I192" s="45"/>
      <c r="J192" s="45"/>
      <c r="K192" s="45"/>
    </row>
    <row r="193" spans="2:11" ht="15.95" customHeight="1">
      <c r="B193" s="30"/>
      <c r="C193" s="30"/>
      <c r="D193" s="30"/>
      <c r="E193" s="30"/>
      <c r="F193" s="31"/>
      <c r="G193" s="30"/>
      <c r="H193" s="32"/>
      <c r="I193" s="32"/>
      <c r="J193" s="32"/>
      <c r="K193" s="32"/>
    </row>
    <row r="194" spans="2:11" ht="15.95" customHeight="1"/>
    <row r="195" spans="2:11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</row>
    <row r="196" spans="2:11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</row>
    <row r="197" spans="2:11" ht="12.95" customHeight="1"/>
    <row r="198" spans="2:11" s="9" customFormat="1" ht="15.95" customHeight="1">
      <c r="B198" s="27" t="s">
        <v>106</v>
      </c>
      <c r="C198" s="8"/>
      <c r="D198" s="8"/>
      <c r="E198" s="8"/>
      <c r="F198" s="8"/>
      <c r="G198" s="8"/>
      <c r="H198" s="8"/>
      <c r="I198" s="8"/>
      <c r="J198" s="8"/>
      <c r="K198" s="8"/>
    </row>
    <row r="199" spans="2:11" ht="5.25" customHeight="1">
      <c r="B199" s="10"/>
    </row>
    <row r="200" spans="2:11" s="9" customFormat="1" ht="15.95" customHeight="1">
      <c r="B200" s="3" t="s">
        <v>107</v>
      </c>
      <c r="C200" s="8"/>
      <c r="D200" s="8"/>
      <c r="E200" s="8"/>
      <c r="F200" s="3"/>
      <c r="G200" s="3"/>
      <c r="H200" s="3"/>
      <c r="I200" s="8"/>
      <c r="J200" s="8"/>
      <c r="K200" s="11" t="s">
        <v>108</v>
      </c>
    </row>
    <row r="201" spans="2:11" s="12" customFormat="1" ht="3" customHeight="1">
      <c r="B201" s="25"/>
      <c r="C201" s="6"/>
      <c r="D201" s="6"/>
      <c r="E201" s="6"/>
      <c r="F201" s="6"/>
      <c r="G201" s="6"/>
      <c r="H201" s="4"/>
      <c r="I201" s="6"/>
      <c r="J201" s="6"/>
      <c r="K201" s="6"/>
    </row>
    <row r="202" spans="2:11" s="9" customFormat="1" ht="3.75" customHeight="1">
      <c r="B202" s="147" t="str">
        <f>+B10</f>
        <v>Navarra</v>
      </c>
      <c r="C202" s="147" t="str">
        <f>+C10</f>
        <v>La Rioja</v>
      </c>
      <c r="D202" s="147" t="str">
        <f>+D10</f>
        <v>Valencia</v>
      </c>
      <c r="E202" s="147" t="str">
        <f>+E10</f>
        <v>País Vasco</v>
      </c>
      <c r="F202" s="147" t="s">
        <v>4</v>
      </c>
      <c r="G202" s="144" t="s">
        <v>147</v>
      </c>
      <c r="H202" s="147" t="str">
        <f>+H10</f>
        <v>Navarra</v>
      </c>
      <c r="I202" s="147" t="str">
        <f>+I10</f>
        <v>La Rioja</v>
      </c>
      <c r="J202" s="147" t="str">
        <f>+J10</f>
        <v>Valencia</v>
      </c>
      <c r="K202" s="147" t="str">
        <f>+K10</f>
        <v>País Vasco</v>
      </c>
    </row>
    <row r="203" spans="2:11" s="9" customFormat="1" ht="44.1" customHeight="1">
      <c r="B203" s="148"/>
      <c r="C203" s="148"/>
      <c r="D203" s="148"/>
      <c r="E203" s="148"/>
      <c r="F203" s="148"/>
      <c r="G203" s="145"/>
      <c r="H203" s="148"/>
      <c r="I203" s="148"/>
      <c r="J203" s="148"/>
      <c r="K203" s="148"/>
    </row>
    <row r="204" spans="2:11" s="13" customFormat="1" ht="3" customHeight="1">
      <c r="B204" s="148"/>
      <c r="C204" s="148"/>
      <c r="D204" s="148"/>
      <c r="E204" s="148"/>
      <c r="F204" s="148"/>
      <c r="G204" s="145"/>
      <c r="H204" s="148"/>
      <c r="I204" s="148"/>
      <c r="J204" s="148"/>
      <c r="K204" s="148"/>
    </row>
    <row r="205" spans="2:11" s="9" customFormat="1" ht="13.15" customHeight="1">
      <c r="B205" s="148"/>
      <c r="C205" s="148"/>
      <c r="D205" s="148"/>
      <c r="E205" s="148"/>
      <c r="F205" s="148"/>
      <c r="G205" s="145"/>
      <c r="H205" s="148"/>
      <c r="I205" s="148"/>
      <c r="J205" s="148"/>
      <c r="K205" s="148"/>
    </row>
    <row r="206" spans="2:11" s="9" customFormat="1" ht="3" customHeight="1">
      <c r="B206" s="149"/>
      <c r="C206" s="149"/>
      <c r="D206" s="149"/>
      <c r="E206" s="149"/>
      <c r="F206" s="149"/>
      <c r="G206" s="146"/>
      <c r="H206" s="149"/>
      <c r="I206" s="149"/>
      <c r="J206" s="149"/>
      <c r="K206" s="149"/>
    </row>
    <row r="207" spans="2:11" s="15" customFormat="1" ht="9" customHeight="1">
      <c r="B207" s="36"/>
      <c r="C207" s="36"/>
      <c r="D207" s="36"/>
      <c r="E207" s="36"/>
      <c r="F207" s="63"/>
      <c r="G207" s="63"/>
      <c r="H207" s="36"/>
      <c r="I207" s="36"/>
      <c r="J207" s="36"/>
      <c r="K207" s="36"/>
    </row>
    <row r="208" spans="2:11" s="15" customFormat="1" ht="5.0999999999999996" customHeight="1">
      <c r="B208" s="38"/>
      <c r="C208" s="38"/>
      <c r="D208" s="38"/>
      <c r="E208" s="38"/>
      <c r="F208" s="64"/>
      <c r="G208" s="64"/>
      <c r="H208" s="39"/>
      <c r="I208" s="39"/>
      <c r="J208" s="39"/>
      <c r="K208" s="39"/>
    </row>
    <row r="209" spans="2:11" s="20" customFormat="1" ht="16.149999999999999" customHeight="1">
      <c r="B209" s="41"/>
      <c r="C209" s="41"/>
      <c r="D209" s="41"/>
      <c r="E209" s="41"/>
      <c r="F209" s="59" t="s">
        <v>97</v>
      </c>
      <c r="G209" s="59" t="s">
        <v>98</v>
      </c>
      <c r="H209" s="42">
        <f>+B191</f>
        <v>-167</v>
      </c>
      <c r="I209" s="42">
        <f t="shared" ref="I209:K209" si="12">+C191</f>
        <v>-42</v>
      </c>
      <c r="J209" s="42">
        <f t="shared" si="12"/>
        <v>-2065</v>
      </c>
      <c r="K209" s="42">
        <f t="shared" si="12"/>
        <v>-241</v>
      </c>
    </row>
    <row r="210" spans="2:11" s="18" customFormat="1" ht="5.0999999999999996" customHeight="1">
      <c r="B210" s="38"/>
      <c r="C210" s="38"/>
      <c r="D210" s="38"/>
      <c r="E210" s="38"/>
      <c r="F210" s="58"/>
      <c r="G210" s="58"/>
      <c r="H210" s="38"/>
      <c r="I210" s="38"/>
      <c r="J210" s="38"/>
      <c r="K210" s="38"/>
    </row>
    <row r="211" spans="2:11" s="16" customFormat="1" ht="16.149999999999999" customHeight="1">
      <c r="B211" s="37"/>
      <c r="C211" s="37"/>
      <c r="D211" s="37"/>
      <c r="E211" s="37"/>
      <c r="F211" s="60" t="s">
        <v>159</v>
      </c>
      <c r="G211" s="60" t="s">
        <v>109</v>
      </c>
      <c r="H211" s="37">
        <f>+H212+H213+H214</f>
        <v>57</v>
      </c>
      <c r="I211" s="37">
        <f t="shared" ref="I211:K211" si="13">+I212+I213+I214</f>
        <v>37</v>
      </c>
      <c r="J211" s="37">
        <f t="shared" si="13"/>
        <v>323</v>
      </c>
      <c r="K211" s="37">
        <f t="shared" si="13"/>
        <v>117</v>
      </c>
    </row>
    <row r="212" spans="2:11" s="18" customFormat="1" ht="16.149999999999999" customHeight="1">
      <c r="B212" s="38"/>
      <c r="C212" s="38"/>
      <c r="D212" s="38"/>
      <c r="E212" s="38"/>
      <c r="F212" s="52" t="s">
        <v>160</v>
      </c>
      <c r="G212" s="69" t="s">
        <v>110</v>
      </c>
      <c r="H212" s="38">
        <v>46</v>
      </c>
      <c r="I212" s="38">
        <v>15</v>
      </c>
      <c r="J212" s="38">
        <v>179</v>
      </c>
      <c r="K212" s="38">
        <v>0</v>
      </c>
    </row>
    <row r="213" spans="2:11" s="18" customFormat="1" ht="16.149999999999999" customHeight="1">
      <c r="B213" s="38"/>
      <c r="C213" s="38"/>
      <c r="D213" s="38"/>
      <c r="E213" s="38"/>
      <c r="F213" s="52" t="s">
        <v>161</v>
      </c>
      <c r="G213" s="69" t="s">
        <v>111</v>
      </c>
      <c r="H213" s="38">
        <v>14</v>
      </c>
      <c r="I213" s="38">
        <v>9</v>
      </c>
      <c r="J213" s="38">
        <v>31</v>
      </c>
      <c r="K213" s="38">
        <v>27</v>
      </c>
    </row>
    <row r="214" spans="2:11" s="18" customFormat="1" ht="16.149999999999999" customHeight="1">
      <c r="B214" s="38"/>
      <c r="C214" s="38"/>
      <c r="D214" s="38"/>
      <c r="E214" s="38"/>
      <c r="F214" s="52" t="s">
        <v>162</v>
      </c>
      <c r="G214" s="69" t="s">
        <v>112</v>
      </c>
      <c r="H214" s="38">
        <v>-3</v>
      </c>
      <c r="I214" s="38">
        <v>13</v>
      </c>
      <c r="J214" s="38">
        <v>113</v>
      </c>
      <c r="K214" s="38">
        <v>90</v>
      </c>
    </row>
    <row r="215" spans="2:11" s="19" customFormat="1" ht="16.149999999999999" customHeight="1">
      <c r="B215" s="39"/>
      <c r="C215" s="39"/>
      <c r="D215" s="39"/>
      <c r="E215" s="39"/>
      <c r="F215" s="53"/>
      <c r="G215" s="34" t="s">
        <v>113</v>
      </c>
      <c r="H215" s="38"/>
      <c r="I215" s="38"/>
      <c r="J215" s="38"/>
      <c r="K215" s="38"/>
    </row>
    <row r="216" spans="2:11" s="19" customFormat="1" ht="16.149999999999999" customHeight="1">
      <c r="B216" s="39"/>
      <c r="C216" s="39"/>
      <c r="D216" s="39"/>
      <c r="E216" s="39"/>
      <c r="F216" s="53"/>
      <c r="G216" s="89" t="s">
        <v>128</v>
      </c>
      <c r="H216" s="39">
        <v>4</v>
      </c>
      <c r="I216" s="39">
        <v>13</v>
      </c>
      <c r="J216" s="39">
        <v>118</v>
      </c>
      <c r="K216" s="39">
        <v>70</v>
      </c>
    </row>
    <row r="217" spans="2:11" s="19" customFormat="1" ht="14.25">
      <c r="B217" s="39"/>
      <c r="C217" s="39"/>
      <c r="D217" s="39"/>
      <c r="E217" s="39"/>
      <c r="F217" s="64"/>
      <c r="G217" s="90" t="s">
        <v>129</v>
      </c>
      <c r="H217" s="39">
        <v>-8</v>
      </c>
      <c r="I217" s="39">
        <v>-1</v>
      </c>
      <c r="J217" s="39">
        <v>-11</v>
      </c>
      <c r="K217" s="39">
        <v>-2</v>
      </c>
    </row>
    <row r="218" spans="2:11" s="16" customFormat="1" ht="16.149999999999999" customHeight="1">
      <c r="B218" s="37"/>
      <c r="C218" s="37"/>
      <c r="D218" s="37"/>
      <c r="E218" s="37"/>
      <c r="F218" s="60" t="s">
        <v>163</v>
      </c>
      <c r="G218" s="60" t="s">
        <v>114</v>
      </c>
      <c r="H218" s="37">
        <f>+H219+H220+H221</f>
        <v>-106</v>
      </c>
      <c r="I218" s="37">
        <f t="shared" ref="I218:K218" si="14">+I219+I220+I221</f>
        <v>-52</v>
      </c>
      <c r="J218" s="37">
        <f t="shared" si="14"/>
        <v>-157</v>
      </c>
      <c r="K218" s="37">
        <f t="shared" si="14"/>
        <v>-320</v>
      </c>
    </row>
    <row r="219" spans="2:11" s="16" customFormat="1" ht="16.149999999999999" customHeight="1">
      <c r="B219" s="37"/>
      <c r="C219" s="37"/>
      <c r="D219" s="37"/>
      <c r="E219" s="37"/>
      <c r="F219" s="52" t="s">
        <v>164</v>
      </c>
      <c r="G219" s="69" t="s">
        <v>110</v>
      </c>
      <c r="H219" s="38">
        <v>0</v>
      </c>
      <c r="I219" s="38">
        <v>0</v>
      </c>
      <c r="J219" s="38">
        <v>0</v>
      </c>
      <c r="K219" s="38">
        <v>0</v>
      </c>
    </row>
    <row r="220" spans="2:11" s="18" customFormat="1" ht="16.149999999999999" customHeight="1">
      <c r="B220" s="38"/>
      <c r="C220" s="38"/>
      <c r="D220" s="38"/>
      <c r="E220" s="38"/>
      <c r="F220" s="52" t="s">
        <v>165</v>
      </c>
      <c r="G220" s="69" t="s">
        <v>111</v>
      </c>
      <c r="H220" s="38">
        <v>-62</v>
      </c>
      <c r="I220" s="38">
        <v>-12</v>
      </c>
      <c r="J220" s="38">
        <v>-98</v>
      </c>
      <c r="K220" s="38">
        <v>-262</v>
      </c>
    </row>
    <row r="221" spans="2:11" s="18" customFormat="1" ht="16.149999999999999" customHeight="1">
      <c r="B221" s="38"/>
      <c r="C221" s="38"/>
      <c r="D221" s="38"/>
      <c r="E221" s="38"/>
      <c r="F221" s="52" t="s">
        <v>166</v>
      </c>
      <c r="G221" s="69" t="s">
        <v>112</v>
      </c>
      <c r="H221" s="38">
        <v>-44</v>
      </c>
      <c r="I221" s="38">
        <v>-40</v>
      </c>
      <c r="J221" s="38">
        <v>-59</v>
      </c>
      <c r="K221" s="38">
        <v>-58</v>
      </c>
    </row>
    <row r="222" spans="2:11" s="19" customFormat="1" ht="16.149999999999999" customHeight="1">
      <c r="B222" s="39"/>
      <c r="C222" s="39"/>
      <c r="D222" s="39"/>
      <c r="E222" s="39"/>
      <c r="F222" s="53"/>
      <c r="G222" s="34" t="s">
        <v>113</v>
      </c>
      <c r="H222" s="39"/>
      <c r="I222" s="39"/>
      <c r="J222" s="39"/>
      <c r="K222" s="39"/>
    </row>
    <row r="223" spans="2:11" s="19" customFormat="1" ht="16.149999999999999" customHeight="1">
      <c r="B223" s="39"/>
      <c r="C223" s="39"/>
      <c r="D223" s="39"/>
      <c r="E223" s="39"/>
      <c r="F223" s="53"/>
      <c r="G223" s="89" t="s">
        <v>128</v>
      </c>
      <c r="H223" s="39">
        <v>-34</v>
      </c>
      <c r="I223" s="39">
        <v>-27</v>
      </c>
      <c r="J223" s="39">
        <v>-55</v>
      </c>
      <c r="K223" s="39">
        <v>-37</v>
      </c>
    </row>
    <row r="224" spans="2:11" s="18" customFormat="1" ht="5.0999999999999996" customHeight="1">
      <c r="B224" s="38"/>
      <c r="C224" s="38"/>
      <c r="D224" s="38"/>
      <c r="E224" s="38"/>
      <c r="F224" s="58"/>
      <c r="G224" s="65"/>
      <c r="H224" s="38"/>
      <c r="I224" s="38"/>
      <c r="J224" s="38"/>
      <c r="K224" s="38"/>
    </row>
    <row r="225" spans="2:11" s="18" customFormat="1" ht="5.0999999999999996" customHeight="1">
      <c r="B225" s="44"/>
      <c r="C225" s="44"/>
      <c r="D225" s="44"/>
      <c r="E225" s="44"/>
      <c r="F225" s="81"/>
      <c r="G225" s="91"/>
      <c r="H225" s="38"/>
      <c r="I225" s="38"/>
      <c r="J225" s="38"/>
      <c r="K225" s="38"/>
    </row>
    <row r="226" spans="2:11" s="20" customFormat="1" ht="30.6" customHeight="1">
      <c r="B226" s="40">
        <f>+H209+H211+H218</f>
        <v>-216</v>
      </c>
      <c r="C226" s="40">
        <f>+I209+I211+I218</f>
        <v>-57</v>
      </c>
      <c r="D226" s="40">
        <f>+J209+J211+J218</f>
        <v>-1899</v>
      </c>
      <c r="E226" s="40">
        <f>+K209+K211+K218</f>
        <v>-444</v>
      </c>
      <c r="F226" s="82" t="s">
        <v>145</v>
      </c>
      <c r="G226" s="92" t="s">
        <v>115</v>
      </c>
      <c r="H226" s="48"/>
      <c r="I226" s="48"/>
      <c r="J226" s="48"/>
      <c r="K226" s="48"/>
    </row>
    <row r="227" spans="2:11" s="15" customFormat="1" ht="9" customHeight="1">
      <c r="B227" s="45"/>
      <c r="C227" s="45"/>
      <c r="D227" s="45"/>
      <c r="E227" s="45"/>
      <c r="F227" s="62"/>
      <c r="G227" s="62"/>
      <c r="H227" s="45"/>
      <c r="I227" s="45"/>
      <c r="J227" s="45"/>
      <c r="K227" s="45"/>
    </row>
    <row r="228" spans="2:11" ht="15.95" customHeight="1">
      <c r="B228" s="30"/>
      <c r="C228" s="30"/>
      <c r="D228" s="30"/>
      <c r="E228" s="30"/>
      <c r="F228" s="31"/>
      <c r="G228" s="30"/>
      <c r="H228" s="32"/>
      <c r="I228" s="32"/>
      <c r="J228" s="32"/>
      <c r="K228" s="32"/>
    </row>
    <row r="229" spans="2:11" ht="15.95" customHeight="1"/>
    <row r="230" spans="2:11" s="9" customFormat="1" ht="15.95" customHeight="1">
      <c r="B230" s="27" t="s">
        <v>116</v>
      </c>
      <c r="C230" s="8"/>
      <c r="D230" s="8"/>
      <c r="E230" s="8"/>
      <c r="F230" s="8"/>
      <c r="G230" s="8"/>
      <c r="H230" s="8"/>
      <c r="I230" s="8"/>
      <c r="J230" s="8"/>
      <c r="K230" s="8"/>
    </row>
    <row r="231" spans="2:11" ht="5.25" customHeight="1">
      <c r="B231" s="10"/>
    </row>
    <row r="232" spans="2:11" s="9" customFormat="1" ht="15.95" customHeight="1">
      <c r="B232" s="3" t="s">
        <v>107</v>
      </c>
      <c r="C232" s="8"/>
      <c r="D232" s="8"/>
      <c r="E232" s="8"/>
      <c r="F232" s="3"/>
      <c r="G232" s="3"/>
      <c r="H232" s="3"/>
      <c r="I232" s="8"/>
      <c r="J232" s="8"/>
      <c r="K232" s="11" t="s">
        <v>108</v>
      </c>
    </row>
    <row r="233" spans="2:11" s="12" customFormat="1" ht="3" customHeight="1">
      <c r="B233" s="25"/>
      <c r="C233" s="6"/>
      <c r="D233" s="6"/>
      <c r="E233" s="6"/>
      <c r="F233" s="6"/>
      <c r="G233" s="6"/>
      <c r="H233" s="6"/>
      <c r="I233" s="6"/>
      <c r="J233" s="6"/>
      <c r="K233" s="6"/>
    </row>
    <row r="234" spans="2:11" s="9" customFormat="1" ht="3.75" customHeight="1">
      <c r="B234" s="147" t="str">
        <f>+B10</f>
        <v>Navarra</v>
      </c>
      <c r="C234" s="147" t="str">
        <f>+C10</f>
        <v>La Rioja</v>
      </c>
      <c r="D234" s="147" t="str">
        <f>+D10</f>
        <v>Valencia</v>
      </c>
      <c r="E234" s="147" t="str">
        <f>+E10</f>
        <v>País Vasco</v>
      </c>
      <c r="F234" s="147" t="s">
        <v>4</v>
      </c>
      <c r="G234" s="144" t="s">
        <v>147</v>
      </c>
      <c r="H234" s="147" t="str">
        <f>+H10</f>
        <v>Navarra</v>
      </c>
      <c r="I234" s="147" t="str">
        <f>+I10</f>
        <v>La Rioja</v>
      </c>
      <c r="J234" s="147" t="str">
        <f>+J10</f>
        <v>Valencia</v>
      </c>
      <c r="K234" s="147" t="str">
        <f>+K10</f>
        <v>País Vasco</v>
      </c>
    </row>
    <row r="235" spans="2:11" s="9" customFormat="1" ht="44.1" customHeight="1">
      <c r="B235" s="148"/>
      <c r="C235" s="148"/>
      <c r="D235" s="148"/>
      <c r="E235" s="148"/>
      <c r="F235" s="148"/>
      <c r="G235" s="145"/>
      <c r="H235" s="148"/>
      <c r="I235" s="148"/>
      <c r="J235" s="148"/>
      <c r="K235" s="148"/>
    </row>
    <row r="236" spans="2:11" s="13" customFormat="1" ht="3" customHeight="1">
      <c r="B236" s="148"/>
      <c r="C236" s="148"/>
      <c r="D236" s="148"/>
      <c r="E236" s="148"/>
      <c r="F236" s="148"/>
      <c r="G236" s="145"/>
      <c r="H236" s="148"/>
      <c r="I236" s="148"/>
      <c r="J236" s="148"/>
      <c r="K236" s="148"/>
    </row>
    <row r="237" spans="2:11" s="9" customFormat="1" ht="13.15" customHeight="1">
      <c r="B237" s="148"/>
      <c r="C237" s="148"/>
      <c r="D237" s="148"/>
      <c r="E237" s="148"/>
      <c r="F237" s="148"/>
      <c r="G237" s="145"/>
      <c r="H237" s="148"/>
      <c r="I237" s="148"/>
      <c r="J237" s="148"/>
      <c r="K237" s="148"/>
    </row>
    <row r="238" spans="2:11" s="9" customFormat="1" ht="3" customHeight="1">
      <c r="B238" s="149"/>
      <c r="C238" s="149"/>
      <c r="D238" s="149"/>
      <c r="E238" s="149"/>
      <c r="F238" s="149"/>
      <c r="G238" s="146"/>
      <c r="H238" s="149"/>
      <c r="I238" s="149"/>
      <c r="J238" s="149"/>
      <c r="K238" s="149"/>
    </row>
    <row r="239" spans="2:11" s="15" customFormat="1" ht="9" customHeight="1">
      <c r="B239" s="36"/>
      <c r="C239" s="36"/>
      <c r="D239" s="36"/>
      <c r="E239" s="36"/>
      <c r="F239" s="14"/>
      <c r="G239" s="63"/>
      <c r="H239" s="36"/>
      <c r="I239" s="36"/>
      <c r="J239" s="36"/>
      <c r="K239" s="36"/>
    </row>
    <row r="240" spans="2:11" s="15" customFormat="1" ht="5.0999999999999996" customHeight="1">
      <c r="B240" s="38"/>
      <c r="C240" s="38"/>
      <c r="D240" s="38"/>
      <c r="E240" s="38"/>
      <c r="F240" s="83"/>
      <c r="G240" s="93"/>
      <c r="H240" s="39"/>
      <c r="I240" s="39"/>
      <c r="J240" s="39"/>
      <c r="K240" s="39"/>
    </row>
    <row r="241" spans="2:11" s="20" customFormat="1" ht="28.5">
      <c r="B241" s="41"/>
      <c r="C241" s="41"/>
      <c r="D241" s="41"/>
      <c r="E241" s="41"/>
      <c r="F241" s="84" t="s">
        <v>145</v>
      </c>
      <c r="G241" s="94" t="s">
        <v>115</v>
      </c>
      <c r="H241" s="42">
        <f>+B226</f>
        <v>-216</v>
      </c>
      <c r="I241" s="42">
        <f>+C226</f>
        <v>-57</v>
      </c>
      <c r="J241" s="42">
        <f>+D226</f>
        <v>-1899</v>
      </c>
      <c r="K241" s="42">
        <f>+E226</f>
        <v>-444</v>
      </c>
    </row>
    <row r="242" spans="2:11" s="18" customFormat="1" ht="5.0999999999999996" customHeight="1">
      <c r="B242" s="38"/>
      <c r="C242" s="38"/>
      <c r="D242" s="38"/>
      <c r="E242" s="38"/>
      <c r="F242" s="81"/>
      <c r="G242" s="91"/>
      <c r="H242" s="38"/>
      <c r="I242" s="38"/>
      <c r="J242" s="38"/>
      <c r="K242" s="38"/>
    </row>
    <row r="243" spans="2:11" s="16" customFormat="1" ht="15">
      <c r="B243" s="37">
        <f>B244+B246</f>
        <v>131</v>
      </c>
      <c r="C243" s="37">
        <f t="shared" ref="C243:E243" si="15">C244+C246</f>
        <v>94</v>
      </c>
      <c r="D243" s="37">
        <f t="shared" si="15"/>
        <v>1051</v>
      </c>
      <c r="E243" s="37">
        <f t="shared" si="15"/>
        <v>606</v>
      </c>
      <c r="F243" s="60" t="s">
        <v>167</v>
      </c>
      <c r="G243" s="60" t="s">
        <v>168</v>
      </c>
      <c r="H243" s="38"/>
      <c r="I243" s="38"/>
      <c r="J243" s="38"/>
      <c r="K243" s="38"/>
    </row>
    <row r="244" spans="2:11" s="16" customFormat="1" ht="15">
      <c r="B244" s="41">
        <v>131</v>
      </c>
      <c r="C244" s="41">
        <v>94</v>
      </c>
      <c r="D244" s="41">
        <v>1050</v>
      </c>
      <c r="E244" s="41">
        <v>622</v>
      </c>
      <c r="F244" s="121" t="s">
        <v>140</v>
      </c>
      <c r="G244" s="121" t="s">
        <v>141</v>
      </c>
      <c r="H244" s="37"/>
      <c r="I244" s="37"/>
      <c r="J244" s="37"/>
      <c r="K244" s="37"/>
    </row>
    <row r="245" spans="2:11" s="16" customFormat="1" ht="15">
      <c r="B245" s="37">
        <v>-207</v>
      </c>
      <c r="C245" s="37">
        <v>-107</v>
      </c>
      <c r="D245" s="37">
        <v>-1343</v>
      </c>
      <c r="E245" s="37">
        <v>-602</v>
      </c>
      <c r="F245" s="60" t="s">
        <v>118</v>
      </c>
      <c r="G245" s="60" t="s">
        <v>15</v>
      </c>
      <c r="H245" s="37"/>
      <c r="I245" s="37"/>
      <c r="J245" s="37"/>
      <c r="K245" s="37"/>
    </row>
    <row r="246" spans="2:11" s="16" customFormat="1" ht="15">
      <c r="B246" s="41">
        <v>0</v>
      </c>
      <c r="C246" s="41">
        <v>0</v>
      </c>
      <c r="D246" s="41">
        <v>1</v>
      </c>
      <c r="E246" s="41">
        <v>-16</v>
      </c>
      <c r="F246" s="121" t="s">
        <v>144</v>
      </c>
      <c r="G246" s="122" t="s">
        <v>124</v>
      </c>
      <c r="H246" s="37"/>
      <c r="I246" s="37"/>
      <c r="J246" s="37"/>
      <c r="K246" s="37"/>
    </row>
    <row r="247" spans="2:11" s="18" customFormat="1" ht="15">
      <c r="B247" s="37">
        <v>1</v>
      </c>
      <c r="C247" s="37">
        <v>0</v>
      </c>
      <c r="D247" s="37">
        <v>6</v>
      </c>
      <c r="E247" s="37">
        <v>9</v>
      </c>
      <c r="F247" s="60" t="s">
        <v>142</v>
      </c>
      <c r="G247" s="95" t="s">
        <v>143</v>
      </c>
      <c r="H247" s="37"/>
      <c r="I247" s="37"/>
      <c r="J247" s="37"/>
      <c r="K247" s="37"/>
    </row>
    <row r="248" spans="2:11" s="20" customFormat="1" ht="14.25">
      <c r="B248" s="38"/>
      <c r="C248" s="38"/>
      <c r="D248" s="38"/>
      <c r="E248" s="38"/>
      <c r="F248" s="28"/>
      <c r="G248" s="65"/>
      <c r="H248" s="38"/>
      <c r="I248" s="38"/>
      <c r="J248" s="38"/>
      <c r="K248" s="38"/>
    </row>
    <row r="249" spans="2:11" s="15" customFormat="1" ht="14.25">
      <c r="B249" s="40">
        <f>+H241-B244-B245-B246-B247</f>
        <v>-141</v>
      </c>
      <c r="C249" s="40">
        <f>+I241-C244-C245-C246-C247</f>
        <v>-44</v>
      </c>
      <c r="D249" s="40">
        <f>+J241-D244-D245-D246-D247</f>
        <v>-1613</v>
      </c>
      <c r="E249" s="40">
        <f>+K241-E244-E245-E246-E247</f>
        <v>-457</v>
      </c>
      <c r="F249" s="85" t="s">
        <v>117</v>
      </c>
      <c r="G249" s="85" t="s">
        <v>146</v>
      </c>
      <c r="H249" s="40"/>
      <c r="I249" s="40"/>
      <c r="J249" s="40"/>
      <c r="K249" s="40"/>
    </row>
    <row r="250" spans="2:11" ht="12.75" customHeight="1">
      <c r="B250" s="43"/>
      <c r="C250" s="43"/>
      <c r="D250" s="43"/>
      <c r="E250" s="43"/>
      <c r="F250" s="74"/>
      <c r="G250" s="74"/>
      <c r="H250" s="43"/>
      <c r="I250" s="43"/>
      <c r="J250" s="43"/>
      <c r="K250" s="43"/>
    </row>
    <row r="251" spans="2:11" ht="12.75" customHeight="1">
      <c r="B251" s="35"/>
      <c r="C251" s="32"/>
      <c r="D251" s="32"/>
      <c r="E251" s="32"/>
      <c r="F251" s="32"/>
      <c r="G251" s="32"/>
      <c r="H251" s="32"/>
      <c r="I251" s="32"/>
      <c r="J251" s="32"/>
      <c r="K251" s="32"/>
    </row>
    <row r="255" spans="2:11">
      <c r="B255" s="4"/>
    </row>
    <row r="256" spans="2:11">
      <c r="B256" s="4"/>
    </row>
  </sheetData>
  <protectedRanges>
    <protectedRange sqref="B166:E166" name="Cuenta_renta_disponible_2"/>
  </protectedRanges>
  <mergeCells count="90">
    <mergeCell ref="B234:B238"/>
    <mergeCell ref="C234:C238"/>
    <mergeCell ref="D234:D238"/>
    <mergeCell ref="E234:E238"/>
    <mergeCell ref="F234:F238"/>
    <mergeCell ref="G234:G238"/>
    <mergeCell ref="H177:H181"/>
    <mergeCell ref="I177:I181"/>
    <mergeCell ref="J177:J181"/>
    <mergeCell ref="K177:K181"/>
    <mergeCell ref="G202:G206"/>
    <mergeCell ref="H234:H238"/>
    <mergeCell ref="I234:I238"/>
    <mergeCell ref="J234:J238"/>
    <mergeCell ref="K234:K238"/>
    <mergeCell ref="H202:H206"/>
    <mergeCell ref="I202:I206"/>
    <mergeCell ref="J202:J206"/>
    <mergeCell ref="K202:K206"/>
    <mergeCell ref="G177:G181"/>
    <mergeCell ref="B202:B206"/>
    <mergeCell ref="C202:C206"/>
    <mergeCell ref="D202:D206"/>
    <mergeCell ref="E202:E206"/>
    <mergeCell ref="F202:F206"/>
    <mergeCell ref="B177:B181"/>
    <mergeCell ref="C177:C181"/>
    <mergeCell ref="D177:D181"/>
    <mergeCell ref="E177:E181"/>
    <mergeCell ref="F177:F181"/>
    <mergeCell ref="G154:G158"/>
    <mergeCell ref="H154:H158"/>
    <mergeCell ref="I154:I158"/>
    <mergeCell ref="J154:J158"/>
    <mergeCell ref="K154:K158"/>
    <mergeCell ref="B154:B158"/>
    <mergeCell ref="C154:C158"/>
    <mergeCell ref="D154:D158"/>
    <mergeCell ref="E154:E158"/>
    <mergeCell ref="F154:F158"/>
    <mergeCell ref="G130:G134"/>
    <mergeCell ref="H130:H134"/>
    <mergeCell ref="I130:I134"/>
    <mergeCell ref="J130:J134"/>
    <mergeCell ref="K130:K134"/>
    <mergeCell ref="B130:B134"/>
    <mergeCell ref="C130:C134"/>
    <mergeCell ref="D130:D134"/>
    <mergeCell ref="E130:E134"/>
    <mergeCell ref="F130:F134"/>
    <mergeCell ref="G93:G97"/>
    <mergeCell ref="H93:H97"/>
    <mergeCell ref="I93:I97"/>
    <mergeCell ref="J93:J97"/>
    <mergeCell ref="K93:K97"/>
    <mergeCell ref="B93:B97"/>
    <mergeCell ref="C93:C97"/>
    <mergeCell ref="D93:D97"/>
    <mergeCell ref="E93:E97"/>
    <mergeCell ref="F93:F97"/>
    <mergeCell ref="H38:H42"/>
    <mergeCell ref="I38:I42"/>
    <mergeCell ref="J38:J42"/>
    <mergeCell ref="K38:K42"/>
    <mergeCell ref="B62:B66"/>
    <mergeCell ref="C62:C66"/>
    <mergeCell ref="D62:D66"/>
    <mergeCell ref="E62:E66"/>
    <mergeCell ref="F62:F66"/>
    <mergeCell ref="G62:G66"/>
    <mergeCell ref="H62:H66"/>
    <mergeCell ref="I62:I66"/>
    <mergeCell ref="J62:J66"/>
    <mergeCell ref="K62:K66"/>
    <mergeCell ref="H10:H14"/>
    <mergeCell ref="I10:I14"/>
    <mergeCell ref="J10:J14"/>
    <mergeCell ref="K10:K14"/>
    <mergeCell ref="B38:B42"/>
    <mergeCell ref="C38:C42"/>
    <mergeCell ref="D38:D42"/>
    <mergeCell ref="E38:E42"/>
    <mergeCell ref="F38:F42"/>
    <mergeCell ref="G38:G42"/>
    <mergeCell ref="B10:B14"/>
    <mergeCell ref="C10:C14"/>
    <mergeCell ref="D10:D14"/>
    <mergeCell ref="E10:E14"/>
    <mergeCell ref="F10:F14"/>
    <mergeCell ref="G10:G14"/>
  </mergeCells>
  <conditionalFormatting sqref="B46:E46">
    <cfRule type="cellIs" dxfId="11" priority="2" operator="notEqual">
      <formula>B47+B48</formula>
    </cfRule>
  </conditionalFormatting>
  <conditionalFormatting sqref="B109:E109">
    <cfRule type="cellIs" dxfId="10" priority="1" operator="notEqual">
      <formula>B110+B111+B112</formula>
    </cfRule>
  </conditionalFormatting>
  <hyperlinks>
    <hyperlink ref="K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9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258"/>
  <sheetViews>
    <sheetView zoomScaleNormal="100" workbookViewId="0">
      <pane ySplit="4" topLeftCell="A5" activePane="bottomLeft" state="frozen"/>
      <selection activeCell="D273" sqref="D273"/>
      <selection pane="bottomLeft"/>
    </sheetView>
  </sheetViews>
  <sheetFormatPr baseColWidth="10" defaultColWidth="11.42578125" defaultRowHeight="12.75"/>
  <cols>
    <col min="1" max="1" width="2.7109375" style="5" customWidth="1"/>
    <col min="2" max="2" width="27.42578125" style="6" customWidth="1"/>
    <col min="3" max="3" width="12.7109375" style="4" customWidth="1"/>
    <col min="4" max="4" width="76.85546875" style="4" customWidth="1"/>
    <col min="5" max="5" width="27.5703125" style="4" customWidth="1"/>
    <col min="6" max="6" width="3.28515625" style="5" customWidth="1"/>
    <col min="7" max="16384" width="11.42578125" style="5"/>
  </cols>
  <sheetData>
    <row r="1" spans="1:8" s="2" customFormat="1" ht="11.25" customHeight="1">
      <c r="B1" s="101"/>
      <c r="C1" s="101"/>
      <c r="D1" s="101"/>
      <c r="E1" s="1"/>
    </row>
    <row r="2" spans="1:8" s="115" customFormat="1" ht="18">
      <c r="A2" s="113"/>
      <c r="B2" s="100" t="s">
        <v>195</v>
      </c>
      <c r="C2" s="113"/>
      <c r="D2" s="113"/>
      <c r="E2" s="114"/>
    </row>
    <row r="3" spans="1:8" s="115" customFormat="1" ht="18.75">
      <c r="A3" s="113"/>
      <c r="B3" s="125" t="s">
        <v>202</v>
      </c>
      <c r="C3" s="113"/>
      <c r="D3" s="113"/>
      <c r="E3" s="114"/>
    </row>
    <row r="4" spans="1:8">
      <c r="A4" s="101"/>
      <c r="B4" s="102" t="s">
        <v>0</v>
      </c>
      <c r="C4" s="101"/>
      <c r="D4" s="101"/>
      <c r="E4" s="126" t="s">
        <v>158</v>
      </c>
    </row>
    <row r="5" spans="1:8" ht="12.75" customHeight="1">
      <c r="G5" s="115"/>
      <c r="H5" s="115"/>
    </row>
    <row r="6" spans="1:8" s="9" customFormat="1" ht="15.95" customHeight="1">
      <c r="B6" s="7" t="s">
        <v>1</v>
      </c>
      <c r="C6" s="8"/>
      <c r="D6" s="8"/>
      <c r="E6" s="8"/>
      <c r="G6" s="115"/>
      <c r="H6" s="115"/>
    </row>
    <row r="7" spans="1:8" ht="5.25" customHeight="1">
      <c r="B7" s="10"/>
    </row>
    <row r="8" spans="1:8" s="9" customFormat="1" ht="15.95" customHeight="1">
      <c r="B8" s="3" t="s">
        <v>2</v>
      </c>
      <c r="C8" s="3"/>
      <c r="D8" s="3"/>
      <c r="E8" s="11" t="s">
        <v>3</v>
      </c>
      <c r="G8" s="5"/>
      <c r="H8" s="5"/>
    </row>
    <row r="9" spans="1:8" s="12" customFormat="1" ht="3" customHeight="1">
      <c r="B9" s="10"/>
      <c r="C9" s="6"/>
      <c r="D9" s="6"/>
      <c r="E9" s="6"/>
      <c r="G9" s="9"/>
      <c r="H9" s="9"/>
    </row>
    <row r="10" spans="1:8" s="9" customFormat="1" ht="3.75" customHeight="1">
      <c r="B10" s="150" t="s">
        <v>176</v>
      </c>
      <c r="C10" s="147" t="s">
        <v>4</v>
      </c>
      <c r="D10" s="144" t="s">
        <v>147</v>
      </c>
      <c r="E10" s="147" t="str">
        <f>+B10</f>
        <v>Administración
Local
S.1313</v>
      </c>
      <c r="G10" s="5"/>
      <c r="H10" s="5"/>
    </row>
    <row r="11" spans="1:8" s="9" customFormat="1" ht="44.1" customHeight="1">
      <c r="B11" s="151"/>
      <c r="C11" s="148"/>
      <c r="D11" s="145"/>
      <c r="E11" s="148"/>
    </row>
    <row r="12" spans="1:8" s="13" customFormat="1" ht="3" customHeight="1">
      <c r="B12" s="151"/>
      <c r="C12" s="148"/>
      <c r="D12" s="145"/>
      <c r="E12" s="148"/>
      <c r="G12" s="12"/>
      <c r="H12" s="12"/>
    </row>
    <row r="13" spans="1:8" s="9" customFormat="1" ht="12.75" customHeight="1">
      <c r="B13" s="151"/>
      <c r="C13" s="148"/>
      <c r="D13" s="145"/>
      <c r="E13" s="148"/>
    </row>
    <row r="14" spans="1:8" s="9" customFormat="1" ht="3" customHeight="1">
      <c r="B14" s="152"/>
      <c r="C14" s="149"/>
      <c r="D14" s="146"/>
      <c r="E14" s="149"/>
    </row>
    <row r="15" spans="1:8" s="15" customFormat="1" ht="9" customHeight="1">
      <c r="B15" s="36"/>
      <c r="C15" s="63"/>
      <c r="D15" s="63"/>
      <c r="E15" s="36"/>
      <c r="G15" s="13"/>
      <c r="H15" s="13"/>
    </row>
    <row r="16" spans="1:8" s="16" customFormat="1" ht="16.149999999999999" customHeight="1">
      <c r="B16" s="37"/>
      <c r="C16" s="51" t="s">
        <v>5</v>
      </c>
      <c r="D16" s="51" t="s">
        <v>6</v>
      </c>
      <c r="E16" s="37">
        <f>+B46+B51+B52+B21+B25</f>
        <v>48423</v>
      </c>
      <c r="G16" s="9"/>
      <c r="H16" s="9"/>
    </row>
    <row r="17" spans="2:8" s="18" customFormat="1" ht="16.149999999999999" customHeight="1">
      <c r="B17" s="38"/>
      <c r="C17" s="52" t="s">
        <v>7</v>
      </c>
      <c r="D17" s="69" t="s">
        <v>8</v>
      </c>
      <c r="E17" s="38">
        <v>5631</v>
      </c>
      <c r="G17" s="9"/>
      <c r="H17" s="9"/>
    </row>
    <row r="18" spans="2:8" s="18" customFormat="1" ht="16.149999999999999" customHeight="1">
      <c r="B18" s="38"/>
      <c r="C18" s="52" t="s">
        <v>9</v>
      </c>
      <c r="D18" s="69" t="s">
        <v>10</v>
      </c>
      <c r="E18" s="38">
        <v>312</v>
      </c>
      <c r="G18" s="15"/>
      <c r="H18" s="15"/>
    </row>
    <row r="19" spans="2:8" s="18" customFormat="1" ht="16.149999999999999" customHeight="1">
      <c r="B19" s="38"/>
      <c r="C19" s="52" t="s">
        <v>11</v>
      </c>
      <c r="D19" s="69" t="s">
        <v>131</v>
      </c>
      <c r="E19" s="38">
        <f>+E16-E17-E18</f>
        <v>42480</v>
      </c>
      <c r="G19" s="117"/>
      <c r="H19" s="16"/>
    </row>
    <row r="20" spans="2:8" s="19" customFormat="1" ht="16.149999999999999" customHeight="1">
      <c r="B20" s="39"/>
      <c r="C20" s="53"/>
      <c r="D20" s="86" t="s">
        <v>132</v>
      </c>
      <c r="E20" s="46">
        <v>1473</v>
      </c>
      <c r="G20" s="117"/>
      <c r="H20" s="18"/>
    </row>
    <row r="21" spans="2:8" s="16" customFormat="1" ht="16.149999999999999" customHeight="1">
      <c r="B21" s="37">
        <v>20325</v>
      </c>
      <c r="C21" s="51" t="s">
        <v>12</v>
      </c>
      <c r="D21" s="51" t="s">
        <v>13</v>
      </c>
      <c r="E21" s="37"/>
      <c r="G21" s="117"/>
      <c r="H21" s="18"/>
    </row>
    <row r="22" spans="2:8" s="18" customFormat="1" ht="5.0999999999999996" customHeight="1">
      <c r="B22" s="38"/>
      <c r="C22" s="17"/>
      <c r="D22" s="17"/>
      <c r="E22" s="38"/>
      <c r="G22" s="117"/>
    </row>
    <row r="23" spans="2:8" s="20" customFormat="1" ht="16.149999999999999" customHeight="1">
      <c r="B23" s="40">
        <f>+E16-B21</f>
        <v>28098</v>
      </c>
      <c r="C23" s="54" t="s">
        <v>133</v>
      </c>
      <c r="D23" s="54" t="s">
        <v>14</v>
      </c>
      <c r="E23" s="40"/>
      <c r="G23" s="117"/>
      <c r="H23" s="19"/>
    </row>
    <row r="24" spans="2:8" s="20" customFormat="1" ht="5.0999999999999996" customHeight="1">
      <c r="B24" s="41"/>
      <c r="C24" s="55"/>
      <c r="D24" s="55"/>
      <c r="E24" s="41"/>
      <c r="G24" s="117"/>
      <c r="H24" s="16"/>
    </row>
    <row r="25" spans="2:8" s="16" customFormat="1" ht="16.149999999999999" customHeight="1">
      <c r="B25" s="37">
        <v>5947</v>
      </c>
      <c r="C25" s="51" t="s">
        <v>118</v>
      </c>
      <c r="D25" s="51" t="s">
        <v>15</v>
      </c>
      <c r="E25" s="37"/>
      <c r="G25" s="117"/>
      <c r="H25" s="18"/>
    </row>
    <row r="26" spans="2:8" s="20" customFormat="1" ht="5.0999999999999996" customHeight="1">
      <c r="B26" s="41"/>
      <c r="C26" s="55"/>
      <c r="D26" s="55"/>
      <c r="E26" s="41"/>
      <c r="G26" s="117"/>
    </row>
    <row r="27" spans="2:8" s="20" customFormat="1" ht="16.149999999999999" customHeight="1">
      <c r="B27" s="40">
        <f>+B23-B25</f>
        <v>22151</v>
      </c>
      <c r="C27" s="54" t="s">
        <v>16</v>
      </c>
      <c r="D27" s="54" t="s">
        <v>17</v>
      </c>
      <c r="E27" s="40"/>
      <c r="G27" s="117"/>
    </row>
    <row r="28" spans="2:8" s="15" customFormat="1" ht="9" customHeight="1">
      <c r="B28" s="45"/>
      <c r="C28" s="62"/>
      <c r="D28" s="62"/>
      <c r="E28" s="45"/>
      <c r="G28" s="117"/>
      <c r="H28" s="16"/>
    </row>
    <row r="29" spans="2:8" ht="15.95" customHeight="1">
      <c r="B29" s="30"/>
      <c r="C29" s="31"/>
      <c r="D29" s="30"/>
      <c r="E29" s="32"/>
      <c r="G29" s="117"/>
      <c r="H29" s="20"/>
    </row>
    <row r="30" spans="2:8" ht="15.95" customHeight="1">
      <c r="G30" s="117"/>
      <c r="H30" s="20"/>
    </row>
    <row r="31" spans="2:8" s="9" customFormat="1" ht="15.95" customHeight="1">
      <c r="B31" s="7" t="s">
        <v>18</v>
      </c>
      <c r="C31" s="21"/>
      <c r="D31" s="21"/>
      <c r="E31" s="21"/>
      <c r="G31" s="15"/>
      <c r="H31" s="15"/>
    </row>
    <row r="32" spans="2:8" s="9" customFormat="1" ht="15.95" customHeight="1">
      <c r="B32" s="22" t="s">
        <v>19</v>
      </c>
      <c r="C32" s="23"/>
      <c r="D32" s="23"/>
      <c r="E32" s="23"/>
      <c r="G32" s="5"/>
      <c r="H32" s="5"/>
    </row>
    <row r="33" spans="2:8" ht="15.95" customHeight="1"/>
    <row r="34" spans="2:8" s="9" customFormat="1" ht="15.95" customHeight="1">
      <c r="B34" s="24" t="s">
        <v>20</v>
      </c>
      <c r="C34" s="8"/>
      <c r="D34" s="8"/>
      <c r="E34" s="8"/>
    </row>
    <row r="35" spans="2:8" ht="5.25" customHeight="1">
      <c r="B35" s="10"/>
      <c r="G35" s="9"/>
      <c r="H35" s="9"/>
    </row>
    <row r="36" spans="2:8" s="9" customFormat="1" ht="15.95" customHeight="1">
      <c r="B36" s="3" t="s">
        <v>2</v>
      </c>
      <c r="C36" s="3"/>
      <c r="D36" s="3"/>
      <c r="E36" s="11" t="s">
        <v>3</v>
      </c>
      <c r="G36" s="5"/>
      <c r="H36" s="5"/>
    </row>
    <row r="37" spans="2:8" s="12" customFormat="1" ht="3" customHeight="1">
      <c r="B37" s="25"/>
      <c r="C37" s="6"/>
      <c r="D37" s="6"/>
      <c r="E37" s="6"/>
      <c r="G37" s="9"/>
      <c r="H37" s="9"/>
    </row>
    <row r="38" spans="2:8" s="9" customFormat="1" ht="3.75" customHeight="1">
      <c r="B38" s="147" t="str">
        <f>+B10</f>
        <v>Administración
Local
S.1313</v>
      </c>
      <c r="C38" s="147" t="s">
        <v>4</v>
      </c>
      <c r="D38" s="144" t="s">
        <v>147</v>
      </c>
      <c r="E38" s="147" t="str">
        <f>+E10</f>
        <v>Administración
Local
S.1313</v>
      </c>
      <c r="G38" s="5"/>
      <c r="H38" s="5"/>
    </row>
    <row r="39" spans="2:8" s="9" customFormat="1" ht="44.1" customHeight="1">
      <c r="B39" s="148"/>
      <c r="C39" s="148"/>
      <c r="D39" s="145"/>
      <c r="E39" s="148"/>
    </row>
    <row r="40" spans="2:8" s="13" customFormat="1" ht="3" customHeight="1">
      <c r="B40" s="148"/>
      <c r="C40" s="148"/>
      <c r="D40" s="145"/>
      <c r="E40" s="148"/>
      <c r="G40" s="12"/>
      <c r="H40" s="12"/>
    </row>
    <row r="41" spans="2:8" s="9" customFormat="1" ht="13.15" customHeight="1">
      <c r="B41" s="148"/>
      <c r="C41" s="148"/>
      <c r="D41" s="145"/>
      <c r="E41" s="148"/>
    </row>
    <row r="42" spans="2:8" s="9" customFormat="1" ht="3" customHeight="1">
      <c r="B42" s="149"/>
      <c r="C42" s="149"/>
      <c r="D42" s="146"/>
      <c r="E42" s="149"/>
    </row>
    <row r="43" spans="2:8" s="15" customFormat="1" ht="9" customHeight="1">
      <c r="B43" s="36"/>
      <c r="C43" s="63"/>
      <c r="D43" s="63"/>
      <c r="E43" s="36"/>
      <c r="G43" s="13"/>
      <c r="H43" s="13"/>
    </row>
    <row r="44" spans="2:8" s="20" customFormat="1" ht="16.149999999999999" customHeight="1">
      <c r="B44" s="42"/>
      <c r="C44" s="71" t="s">
        <v>16</v>
      </c>
      <c r="D44" s="56" t="s">
        <v>17</v>
      </c>
      <c r="E44" s="42">
        <f>+B27</f>
        <v>22151</v>
      </c>
      <c r="G44" s="9"/>
      <c r="H44" s="9"/>
    </row>
    <row r="45" spans="2:8" s="18" customFormat="1" ht="5.0999999999999996" customHeight="1">
      <c r="B45" s="38"/>
      <c r="C45" s="72"/>
      <c r="D45" s="57"/>
      <c r="E45" s="38"/>
      <c r="G45" s="9"/>
      <c r="H45" s="9"/>
    </row>
    <row r="46" spans="2:8" s="16" customFormat="1" ht="16.149999999999999" customHeight="1">
      <c r="B46" s="37">
        <v>22115</v>
      </c>
      <c r="C46" s="67" t="s">
        <v>21</v>
      </c>
      <c r="D46" s="51" t="s">
        <v>22</v>
      </c>
      <c r="E46" s="37"/>
      <c r="G46" s="15"/>
      <c r="H46" s="15"/>
    </row>
    <row r="47" spans="2:8" s="18" customFormat="1" ht="16.149999999999999" customHeight="1">
      <c r="B47" s="38">
        <v>17076</v>
      </c>
      <c r="C47" s="68" t="s">
        <v>23</v>
      </c>
      <c r="D47" s="69" t="s">
        <v>24</v>
      </c>
      <c r="E47" s="38"/>
      <c r="G47" s="117"/>
      <c r="H47" s="20"/>
    </row>
    <row r="48" spans="2:8" s="18" customFormat="1" ht="16.149999999999999" customHeight="1">
      <c r="B48" s="38">
        <f>SUM(B49:B50)</f>
        <v>5039</v>
      </c>
      <c r="C48" s="68" t="s">
        <v>25</v>
      </c>
      <c r="D48" s="69" t="s">
        <v>148</v>
      </c>
      <c r="E48" s="38"/>
      <c r="G48" s="118"/>
    </row>
    <row r="49" spans="2:8" s="18" customFormat="1" ht="16.149999999999999" customHeight="1">
      <c r="B49" s="96">
        <v>4779</v>
      </c>
      <c r="C49" s="97" t="s">
        <v>26</v>
      </c>
      <c r="D49" s="98" t="s">
        <v>27</v>
      </c>
      <c r="E49" s="47"/>
      <c r="G49" s="117"/>
      <c r="H49" s="16"/>
    </row>
    <row r="50" spans="2:8" s="18" customFormat="1" ht="16.149999999999999" customHeight="1">
      <c r="B50" s="96">
        <v>260</v>
      </c>
      <c r="C50" s="99" t="s">
        <v>28</v>
      </c>
      <c r="D50" s="98" t="s">
        <v>29</v>
      </c>
      <c r="E50" s="47"/>
      <c r="G50" s="117"/>
    </row>
    <row r="51" spans="2:8" s="16" customFormat="1" ht="16.149999999999999" customHeight="1">
      <c r="B51" s="37">
        <v>36</v>
      </c>
      <c r="C51" s="67" t="s">
        <v>30</v>
      </c>
      <c r="D51" s="51" t="s">
        <v>31</v>
      </c>
      <c r="E51" s="37"/>
      <c r="G51" s="117"/>
      <c r="H51" s="18"/>
    </row>
    <row r="52" spans="2:8" s="16" customFormat="1" ht="16.149999999999999" customHeight="1">
      <c r="B52" s="37">
        <v>0</v>
      </c>
      <c r="C52" s="67" t="s">
        <v>32</v>
      </c>
      <c r="D52" s="51" t="s">
        <v>33</v>
      </c>
      <c r="E52" s="37"/>
      <c r="G52" s="117"/>
      <c r="H52" s="18"/>
    </row>
    <row r="53" spans="2:8" s="18" customFormat="1" ht="5.0999999999999996" customHeight="1">
      <c r="B53" s="38"/>
      <c r="C53" s="26"/>
      <c r="D53" s="28"/>
      <c r="E53" s="38"/>
      <c r="G53" s="117"/>
    </row>
    <row r="54" spans="2:8" s="20" customFormat="1" ht="15.95" customHeight="1">
      <c r="B54" s="40">
        <f>+E44-(+B46+B51+B52)</f>
        <v>0</v>
      </c>
      <c r="C54" s="70" t="s">
        <v>34</v>
      </c>
      <c r="D54" s="54" t="s">
        <v>35</v>
      </c>
      <c r="E54" s="40"/>
      <c r="G54" s="16"/>
      <c r="H54" s="16"/>
    </row>
    <row r="55" spans="2:8" s="15" customFormat="1" ht="9" customHeight="1">
      <c r="B55" s="45"/>
      <c r="C55" s="62"/>
      <c r="D55" s="62"/>
      <c r="E55" s="45"/>
      <c r="G55" s="16"/>
      <c r="H55" s="16"/>
    </row>
    <row r="56" spans="2:8" ht="15.95" customHeight="1">
      <c r="B56" s="30"/>
      <c r="C56" s="31"/>
      <c r="D56" s="30"/>
      <c r="E56" s="32"/>
      <c r="G56" s="18"/>
      <c r="H56" s="18"/>
    </row>
    <row r="57" spans="2:8" ht="15.95" customHeight="1">
      <c r="G57" s="16"/>
      <c r="H57" s="20"/>
    </row>
    <row r="58" spans="2:8" s="9" customFormat="1" ht="15.95" customHeight="1">
      <c r="B58" s="27" t="s">
        <v>36</v>
      </c>
      <c r="C58" s="8"/>
      <c r="D58" s="8"/>
      <c r="E58" s="8"/>
      <c r="G58" s="15"/>
      <c r="H58" s="15"/>
    </row>
    <row r="59" spans="2:8" ht="5.25" customHeight="1">
      <c r="B59" s="10"/>
    </row>
    <row r="60" spans="2:8" s="9" customFormat="1" ht="15.95" customHeight="1">
      <c r="B60" s="3" t="s">
        <v>2</v>
      </c>
      <c r="C60" s="3"/>
      <c r="D60" s="3"/>
      <c r="E60" s="11" t="s">
        <v>3</v>
      </c>
      <c r="G60" s="5"/>
      <c r="H60" s="5"/>
    </row>
    <row r="61" spans="2:8" s="12" customFormat="1" ht="3" customHeight="1">
      <c r="B61" s="25"/>
      <c r="C61" s="6"/>
      <c r="D61" s="6"/>
      <c r="E61" s="6"/>
      <c r="G61" s="9"/>
      <c r="H61" s="9"/>
    </row>
    <row r="62" spans="2:8" s="9" customFormat="1" ht="3.75" customHeight="1">
      <c r="B62" s="147" t="str">
        <f>+B10</f>
        <v>Administración
Local
S.1313</v>
      </c>
      <c r="C62" s="147" t="s">
        <v>4</v>
      </c>
      <c r="D62" s="144" t="s">
        <v>147</v>
      </c>
      <c r="E62" s="147" t="str">
        <f>+E10</f>
        <v>Administración
Local
S.1313</v>
      </c>
      <c r="G62" s="5"/>
      <c r="H62" s="5"/>
    </row>
    <row r="63" spans="2:8" s="9" customFormat="1" ht="44.1" customHeight="1">
      <c r="B63" s="148"/>
      <c r="C63" s="148"/>
      <c r="D63" s="145"/>
      <c r="E63" s="148"/>
    </row>
    <row r="64" spans="2:8" s="13" customFormat="1" ht="3" customHeight="1">
      <c r="B64" s="148"/>
      <c r="C64" s="148"/>
      <c r="D64" s="145"/>
      <c r="E64" s="148"/>
      <c r="G64" s="12"/>
      <c r="H64" s="12"/>
    </row>
    <row r="65" spans="2:8" s="9" customFormat="1" ht="13.15" customHeight="1">
      <c r="B65" s="148"/>
      <c r="C65" s="148"/>
      <c r="D65" s="145"/>
      <c r="E65" s="148"/>
    </row>
    <row r="66" spans="2:8" s="9" customFormat="1" ht="3" customHeight="1">
      <c r="B66" s="149"/>
      <c r="C66" s="149"/>
      <c r="D66" s="146"/>
      <c r="E66" s="149"/>
    </row>
    <row r="67" spans="2:8" s="15" customFormat="1" ht="9" customHeight="1">
      <c r="B67" s="36"/>
      <c r="C67" s="63"/>
      <c r="D67" s="63"/>
      <c r="E67" s="36"/>
      <c r="G67" s="13"/>
      <c r="H67" s="13"/>
    </row>
    <row r="68" spans="2:8" s="20" customFormat="1" ht="16.149999999999999" customHeight="1">
      <c r="B68" s="41"/>
      <c r="C68" s="75" t="s">
        <v>34</v>
      </c>
      <c r="D68" s="59" t="s">
        <v>35</v>
      </c>
      <c r="E68" s="42">
        <f>+B54</f>
        <v>0</v>
      </c>
      <c r="G68" s="9"/>
      <c r="H68" s="9"/>
    </row>
    <row r="69" spans="2:8" s="18" customFormat="1" ht="5.0999999999999996" customHeight="1">
      <c r="B69" s="38"/>
      <c r="C69" s="73"/>
      <c r="D69" s="58"/>
      <c r="E69" s="38"/>
      <c r="G69" s="9"/>
      <c r="H69" s="9"/>
    </row>
    <row r="70" spans="2:8" s="16" customFormat="1" ht="16.149999999999999" customHeight="1">
      <c r="B70" s="37"/>
      <c r="C70" s="76" t="s">
        <v>37</v>
      </c>
      <c r="D70" s="60" t="s">
        <v>149</v>
      </c>
      <c r="E70" s="37">
        <f>+E71+E75</f>
        <v>25554</v>
      </c>
      <c r="G70" s="15"/>
      <c r="H70" s="15"/>
    </row>
    <row r="71" spans="2:8" s="18" customFormat="1" ht="16.149999999999999" customHeight="1">
      <c r="B71" s="38"/>
      <c r="C71" s="73" t="s">
        <v>38</v>
      </c>
      <c r="D71" s="26" t="s">
        <v>39</v>
      </c>
      <c r="E71" s="38">
        <f>+E72+E73+E74</f>
        <v>8786</v>
      </c>
      <c r="G71" s="117"/>
      <c r="H71" s="20"/>
    </row>
    <row r="72" spans="2:8" s="18" customFormat="1" ht="16.149999999999999" customHeight="1">
      <c r="B72" s="38"/>
      <c r="C72" s="26" t="s">
        <v>40</v>
      </c>
      <c r="D72" s="87" t="s">
        <v>41</v>
      </c>
      <c r="E72" s="38">
        <v>6068</v>
      </c>
      <c r="G72" s="117"/>
    </row>
    <row r="73" spans="2:8" s="18" customFormat="1" ht="16.149999999999999" customHeight="1">
      <c r="B73" s="38"/>
      <c r="C73" s="26" t="s">
        <v>42</v>
      </c>
      <c r="D73" s="87" t="s">
        <v>150</v>
      </c>
      <c r="E73" s="38">
        <v>74</v>
      </c>
      <c r="G73" s="117"/>
      <c r="H73" s="16"/>
    </row>
    <row r="74" spans="2:8" s="18" customFormat="1" ht="16.149999999999999" customHeight="1">
      <c r="B74" s="38"/>
      <c r="C74" s="26" t="s">
        <v>43</v>
      </c>
      <c r="D74" s="26" t="s">
        <v>151</v>
      </c>
      <c r="E74" s="38">
        <v>2644</v>
      </c>
      <c r="G74" s="117"/>
    </row>
    <row r="75" spans="2:8" s="18" customFormat="1" ht="16.149999999999999" customHeight="1">
      <c r="B75" s="38"/>
      <c r="C75" s="26" t="s">
        <v>30</v>
      </c>
      <c r="D75" s="26" t="s">
        <v>31</v>
      </c>
      <c r="E75" s="38">
        <v>16768</v>
      </c>
      <c r="G75" s="117"/>
    </row>
    <row r="76" spans="2:8" s="16" customFormat="1" ht="16.149999999999999" customHeight="1">
      <c r="B76" s="37"/>
      <c r="C76" s="76" t="s">
        <v>44</v>
      </c>
      <c r="D76" s="60" t="s">
        <v>45</v>
      </c>
      <c r="E76" s="37">
        <f>+E77+E78</f>
        <v>-1256</v>
      </c>
      <c r="G76" s="117"/>
      <c r="H76" s="18"/>
    </row>
    <row r="77" spans="2:8" s="18" customFormat="1" ht="16.149999999999999" customHeight="1">
      <c r="B77" s="38"/>
      <c r="C77" s="26" t="s">
        <v>46</v>
      </c>
      <c r="D77" s="26" t="s">
        <v>47</v>
      </c>
      <c r="E77" s="38">
        <v>-1193</v>
      </c>
      <c r="G77" s="117"/>
    </row>
    <row r="78" spans="2:8" s="18" customFormat="1" ht="16.149999999999999" customHeight="1">
      <c r="B78" s="38"/>
      <c r="C78" s="26" t="s">
        <v>32</v>
      </c>
      <c r="D78" s="26" t="s">
        <v>33</v>
      </c>
      <c r="E78" s="38">
        <v>-63</v>
      </c>
      <c r="G78" s="117"/>
    </row>
    <row r="79" spans="2:8" s="16" customFormat="1" ht="16.149999999999999" customHeight="1">
      <c r="B79" s="37">
        <f>+B80+B81+B82</f>
        <v>671</v>
      </c>
      <c r="C79" s="76" t="s">
        <v>48</v>
      </c>
      <c r="D79" s="60" t="s">
        <v>49</v>
      </c>
      <c r="E79" s="37">
        <f>+E80+E81+E82</f>
        <v>479</v>
      </c>
      <c r="G79" s="117"/>
    </row>
    <row r="80" spans="2:8" s="18" customFormat="1" ht="16.149999999999999" customHeight="1">
      <c r="B80" s="47">
        <v>668</v>
      </c>
      <c r="C80" s="26" t="s">
        <v>50</v>
      </c>
      <c r="D80" s="26" t="s">
        <v>134</v>
      </c>
      <c r="E80" s="47">
        <v>321</v>
      </c>
      <c r="G80" s="117"/>
    </row>
    <row r="81" spans="2:8" s="18" customFormat="1" ht="16.149999999999999" customHeight="1">
      <c r="B81" s="47"/>
      <c r="C81" s="26" t="s">
        <v>51</v>
      </c>
      <c r="D81" s="26" t="s">
        <v>52</v>
      </c>
      <c r="E81" s="47">
        <v>71</v>
      </c>
      <c r="G81" s="117"/>
    </row>
    <row r="82" spans="2:8" s="18" customFormat="1" ht="16.149999999999999" customHeight="1">
      <c r="B82" s="47">
        <v>3</v>
      </c>
      <c r="C82" s="26" t="s">
        <v>53</v>
      </c>
      <c r="D82" s="26" t="s">
        <v>54</v>
      </c>
      <c r="E82" s="47">
        <v>87</v>
      </c>
      <c r="G82" s="117"/>
      <c r="H82" s="16"/>
    </row>
    <row r="83" spans="2:8" s="18" customFormat="1" ht="5.0999999999999996" customHeight="1">
      <c r="B83" s="38"/>
      <c r="C83" s="26"/>
      <c r="D83" s="28"/>
      <c r="E83" s="47"/>
      <c r="G83" s="117"/>
    </row>
    <row r="84" spans="2:8" s="18" customFormat="1" ht="5.0999999999999996" customHeight="1">
      <c r="B84" s="44"/>
      <c r="C84" s="77"/>
      <c r="D84" s="61"/>
      <c r="E84" s="47"/>
      <c r="G84" s="117"/>
    </row>
    <row r="85" spans="2:8" s="20" customFormat="1" ht="16.149999999999999" customHeight="1">
      <c r="B85" s="40">
        <f>+E68+E70+E76+E79-B79</f>
        <v>24106</v>
      </c>
      <c r="C85" s="70" t="s">
        <v>55</v>
      </c>
      <c r="D85" s="54" t="s">
        <v>56</v>
      </c>
      <c r="E85" s="40"/>
      <c r="G85" s="117"/>
      <c r="H85" s="18"/>
    </row>
    <row r="86" spans="2:8" s="15" customFormat="1" ht="9" customHeight="1">
      <c r="B86" s="45"/>
      <c r="C86" s="62"/>
      <c r="D86" s="62"/>
      <c r="E86" s="45"/>
      <c r="G86" s="117"/>
      <c r="H86" s="18"/>
    </row>
    <row r="87" spans="2:8" ht="15.95" customHeight="1">
      <c r="B87" s="30"/>
      <c r="C87" s="31"/>
      <c r="D87" s="30"/>
      <c r="E87" s="32"/>
      <c r="G87" s="117"/>
      <c r="H87" s="18"/>
    </row>
    <row r="88" spans="2:8" ht="15.95" customHeight="1">
      <c r="G88" s="117"/>
      <c r="H88" s="20"/>
    </row>
    <row r="89" spans="2:8" s="9" customFormat="1" ht="15.95" customHeight="1">
      <c r="B89" s="33" t="s">
        <v>57</v>
      </c>
      <c r="C89" s="8"/>
      <c r="D89" s="8"/>
      <c r="E89" s="8"/>
      <c r="G89" s="15"/>
      <c r="H89" s="15"/>
    </row>
    <row r="90" spans="2:8" ht="5.25" customHeight="1">
      <c r="B90" s="10"/>
    </row>
    <row r="91" spans="2:8" s="9" customFormat="1" ht="15.95" customHeight="1">
      <c r="B91" s="3" t="s">
        <v>2</v>
      </c>
      <c r="C91" s="3"/>
      <c r="D91" s="3"/>
      <c r="E91" s="11" t="s">
        <v>3</v>
      </c>
      <c r="G91" s="5"/>
      <c r="H91" s="5"/>
    </row>
    <row r="92" spans="2:8" s="12" customFormat="1" ht="3" customHeight="1">
      <c r="B92" s="25"/>
      <c r="C92" s="6"/>
      <c r="D92" s="6"/>
      <c r="E92" s="6"/>
      <c r="G92" s="9"/>
      <c r="H92" s="9"/>
    </row>
    <row r="93" spans="2:8" s="9" customFormat="1" ht="3.75" customHeight="1">
      <c r="B93" s="147" t="str">
        <f>+B10</f>
        <v>Administración
Local
S.1313</v>
      </c>
      <c r="C93" s="147" t="s">
        <v>4</v>
      </c>
      <c r="D93" s="144" t="s">
        <v>147</v>
      </c>
      <c r="E93" s="147" t="str">
        <f>+E10</f>
        <v>Administración
Local
S.1313</v>
      </c>
      <c r="G93" s="5"/>
      <c r="H93" s="5"/>
    </row>
    <row r="94" spans="2:8" s="9" customFormat="1" ht="44.1" customHeight="1">
      <c r="B94" s="148"/>
      <c r="C94" s="148"/>
      <c r="D94" s="145"/>
      <c r="E94" s="148"/>
    </row>
    <row r="95" spans="2:8" s="13" customFormat="1" ht="3" customHeight="1">
      <c r="B95" s="148"/>
      <c r="C95" s="148"/>
      <c r="D95" s="145"/>
      <c r="E95" s="148"/>
      <c r="G95" s="12"/>
      <c r="H95" s="12"/>
    </row>
    <row r="96" spans="2:8" s="9" customFormat="1" ht="13.15" customHeight="1">
      <c r="B96" s="148"/>
      <c r="C96" s="148"/>
      <c r="D96" s="145"/>
      <c r="E96" s="148"/>
    </row>
    <row r="97" spans="2:8" s="9" customFormat="1" ht="3" customHeight="1">
      <c r="B97" s="149"/>
      <c r="C97" s="149"/>
      <c r="D97" s="146"/>
      <c r="E97" s="149"/>
    </row>
    <row r="98" spans="2:8" s="15" customFormat="1" ht="9" customHeight="1">
      <c r="B98" s="36"/>
      <c r="C98" s="14"/>
      <c r="D98" s="14"/>
      <c r="E98" s="36"/>
      <c r="G98" s="13"/>
      <c r="H98" s="13"/>
    </row>
    <row r="99" spans="2:8" s="15" customFormat="1" ht="5.0999999999999996" customHeight="1">
      <c r="B99" s="38"/>
      <c r="C99" s="64"/>
      <c r="D99" s="64"/>
      <c r="E99" s="39"/>
      <c r="G99" s="9"/>
      <c r="H99" s="9"/>
    </row>
    <row r="100" spans="2:8" s="20" customFormat="1" ht="16.149999999999999" customHeight="1">
      <c r="B100" s="41"/>
      <c r="C100" s="75" t="s">
        <v>55</v>
      </c>
      <c r="D100" s="59" t="s">
        <v>56</v>
      </c>
      <c r="E100" s="42">
        <f>+B85</f>
        <v>24106</v>
      </c>
      <c r="G100" s="9"/>
      <c r="H100" s="9"/>
    </row>
    <row r="101" spans="2:8" s="18" customFormat="1" ht="5.0999999999999996" customHeight="1">
      <c r="B101" s="38"/>
      <c r="C101" s="73"/>
      <c r="D101" s="58"/>
      <c r="E101" s="38"/>
      <c r="G101" s="15"/>
      <c r="H101" s="15"/>
    </row>
    <row r="102" spans="2:8" s="16" customFormat="1" ht="16.149999999999999" customHeight="1">
      <c r="B102" s="37">
        <f>+B103+B104</f>
        <v>18</v>
      </c>
      <c r="C102" s="76" t="s">
        <v>58</v>
      </c>
      <c r="D102" s="60" t="s">
        <v>59</v>
      </c>
      <c r="E102" s="37">
        <f>+E103+E104</f>
        <v>8646</v>
      </c>
      <c r="G102" s="15"/>
      <c r="H102" s="15"/>
    </row>
    <row r="103" spans="2:8" s="18" customFormat="1" ht="16.149999999999999" customHeight="1">
      <c r="B103" s="38">
        <v>18</v>
      </c>
      <c r="C103" s="68" t="s">
        <v>60</v>
      </c>
      <c r="D103" s="69" t="s">
        <v>61</v>
      </c>
      <c r="E103" s="38">
        <v>5840</v>
      </c>
      <c r="G103" s="117"/>
      <c r="H103" s="20"/>
    </row>
    <row r="104" spans="2:8" s="18" customFormat="1" ht="16.149999999999999" customHeight="1">
      <c r="B104" s="38"/>
      <c r="C104" s="68" t="s">
        <v>62</v>
      </c>
      <c r="D104" s="69" t="s">
        <v>63</v>
      </c>
      <c r="E104" s="38">
        <v>2806</v>
      </c>
      <c r="G104" s="117"/>
    </row>
    <row r="105" spans="2:8" s="16" customFormat="1" ht="16.149999999999999" customHeight="1">
      <c r="B105" s="37"/>
      <c r="C105" s="76" t="s">
        <v>64</v>
      </c>
      <c r="D105" s="60" t="s">
        <v>135</v>
      </c>
      <c r="E105" s="37">
        <f>+E106+E107+E108</f>
        <v>260</v>
      </c>
      <c r="G105" s="117"/>
    </row>
    <row r="106" spans="2:8" s="18" customFormat="1" ht="16.149999999999999" customHeight="1">
      <c r="B106" s="38"/>
      <c r="C106" s="68" t="s">
        <v>65</v>
      </c>
      <c r="D106" s="69" t="s">
        <v>125</v>
      </c>
      <c r="E106" s="38">
        <v>0</v>
      </c>
      <c r="G106" s="117"/>
    </row>
    <row r="107" spans="2:8" s="18" customFormat="1" ht="16.149999999999999" customHeight="1">
      <c r="B107" s="38"/>
      <c r="C107" s="68" t="s">
        <v>66</v>
      </c>
      <c r="D107" s="69" t="s">
        <v>126</v>
      </c>
      <c r="E107" s="38">
        <v>260</v>
      </c>
      <c r="G107" s="117"/>
    </row>
    <row r="108" spans="2:8" s="18" customFormat="1" ht="16.149999999999999" customHeight="1">
      <c r="B108" s="38"/>
      <c r="C108" s="68" t="s">
        <v>127</v>
      </c>
      <c r="D108" s="69" t="s">
        <v>130</v>
      </c>
      <c r="E108" s="38">
        <v>0</v>
      </c>
      <c r="G108" s="117"/>
      <c r="H108" s="16"/>
    </row>
    <row r="109" spans="2:8" s="16" customFormat="1" ht="15">
      <c r="B109" s="37">
        <v>521</v>
      </c>
      <c r="C109" s="76" t="s">
        <v>67</v>
      </c>
      <c r="D109" s="88" t="s">
        <v>152</v>
      </c>
      <c r="E109" s="37"/>
      <c r="G109" s="117"/>
      <c r="H109" s="18"/>
    </row>
    <row r="110" spans="2:8" s="18" customFormat="1" ht="16.149999999999999" customHeight="1">
      <c r="B110" s="38">
        <v>0</v>
      </c>
      <c r="C110" s="68" t="s">
        <v>68</v>
      </c>
      <c r="D110" s="69" t="s">
        <v>153</v>
      </c>
      <c r="E110" s="38"/>
      <c r="G110" s="117"/>
    </row>
    <row r="111" spans="2:8" s="18" customFormat="1" ht="16.149999999999999" customHeight="1">
      <c r="B111" s="38">
        <v>260</v>
      </c>
      <c r="C111" s="68" t="s">
        <v>136</v>
      </c>
      <c r="D111" s="69" t="s">
        <v>119</v>
      </c>
      <c r="E111" s="38"/>
      <c r="G111" s="117"/>
    </row>
    <row r="112" spans="2:8" s="18" customFormat="1" ht="16.149999999999999" customHeight="1">
      <c r="B112" s="38">
        <v>261</v>
      </c>
      <c r="C112" s="68" t="s">
        <v>137</v>
      </c>
      <c r="D112" s="69" t="s">
        <v>154</v>
      </c>
      <c r="E112" s="38"/>
      <c r="G112" s="117"/>
      <c r="H112" s="16"/>
    </row>
    <row r="113" spans="2:8" s="16" customFormat="1" ht="16.149999999999999" customHeight="1">
      <c r="B113" s="37">
        <f>+B114+B115+B116+B117+B118+B119</f>
        <v>12481</v>
      </c>
      <c r="C113" s="76" t="s">
        <v>69</v>
      </c>
      <c r="D113" s="60" t="s">
        <v>70</v>
      </c>
      <c r="E113" s="37">
        <f>+E114+E115+E116+E117+E118+E119</f>
        <v>25047</v>
      </c>
      <c r="G113" s="18"/>
      <c r="H113" s="18"/>
    </row>
    <row r="114" spans="2:8" s="18" customFormat="1" ht="16.149999999999999" customHeight="1">
      <c r="B114" s="38">
        <v>103</v>
      </c>
      <c r="C114" s="68" t="s">
        <v>71</v>
      </c>
      <c r="D114" s="69" t="s">
        <v>72</v>
      </c>
      <c r="E114" s="38"/>
    </row>
    <row r="115" spans="2:8" s="18" customFormat="1" ht="16.149999999999999" customHeight="1">
      <c r="B115" s="38"/>
      <c r="C115" s="68" t="s">
        <v>73</v>
      </c>
      <c r="D115" s="69" t="s">
        <v>74</v>
      </c>
      <c r="E115" s="38">
        <v>95</v>
      </c>
    </row>
    <row r="116" spans="2:8" s="18" customFormat="1" ht="16.149999999999999" customHeight="1">
      <c r="B116" s="38">
        <v>10813</v>
      </c>
      <c r="C116" s="68" t="s">
        <v>75</v>
      </c>
      <c r="D116" s="69" t="s">
        <v>155</v>
      </c>
      <c r="E116" s="38">
        <v>23295</v>
      </c>
      <c r="G116" s="117"/>
      <c r="H116" s="16"/>
    </row>
    <row r="117" spans="2:8" s="18" customFormat="1" ht="16.149999999999999" customHeight="1">
      <c r="B117" s="38">
        <v>40</v>
      </c>
      <c r="C117" s="68" t="s">
        <v>76</v>
      </c>
      <c r="D117" s="69" t="s">
        <v>77</v>
      </c>
      <c r="E117" s="38">
        <v>2</v>
      </c>
      <c r="G117" s="117"/>
    </row>
    <row r="118" spans="2:8" s="18" customFormat="1" ht="16.149999999999999" customHeight="1">
      <c r="B118" s="38">
        <v>1525</v>
      </c>
      <c r="C118" s="26" t="s">
        <v>78</v>
      </c>
      <c r="D118" s="26" t="s">
        <v>79</v>
      </c>
      <c r="E118" s="38">
        <v>1655</v>
      </c>
      <c r="G118" s="117"/>
    </row>
    <row r="119" spans="2:8" s="50" customFormat="1" ht="16.149999999999999" customHeight="1">
      <c r="B119" s="38">
        <v>0</v>
      </c>
      <c r="C119" s="26" t="s">
        <v>120</v>
      </c>
      <c r="D119" s="26" t="s">
        <v>121</v>
      </c>
      <c r="E119" s="49"/>
      <c r="F119" s="18"/>
      <c r="G119" s="117"/>
      <c r="H119" s="18"/>
    </row>
    <row r="120" spans="2:8" s="18" customFormat="1" ht="5.0999999999999996" customHeight="1">
      <c r="B120" s="38"/>
      <c r="C120" s="73"/>
      <c r="D120" s="58"/>
      <c r="E120" s="38"/>
      <c r="G120" s="117"/>
    </row>
    <row r="121" spans="2:8" s="18" customFormat="1" ht="5.0999999999999996" customHeight="1">
      <c r="B121" s="44"/>
      <c r="C121" s="77"/>
      <c r="D121" s="61"/>
      <c r="E121" s="38"/>
      <c r="G121" s="117"/>
    </row>
    <row r="122" spans="2:8" s="20" customFormat="1" ht="16.149999999999999" customHeight="1">
      <c r="B122" s="40">
        <f>+E100+E102+E105+E113-B102-B109-B113</f>
        <v>45039</v>
      </c>
      <c r="C122" s="70" t="s">
        <v>80</v>
      </c>
      <c r="D122" s="54" t="s">
        <v>81</v>
      </c>
      <c r="E122" s="40"/>
      <c r="G122" s="117"/>
      <c r="H122" s="50"/>
    </row>
    <row r="123" spans="2:8" s="15" customFormat="1" ht="9" customHeight="1">
      <c r="B123" s="45"/>
      <c r="C123" s="62"/>
      <c r="D123" s="62"/>
      <c r="E123" s="45"/>
      <c r="G123" s="18"/>
      <c r="H123" s="18"/>
    </row>
    <row r="124" spans="2:8" ht="15.95" customHeight="1">
      <c r="B124" s="30"/>
      <c r="C124" s="31"/>
      <c r="D124" s="30"/>
      <c r="E124" s="32"/>
      <c r="G124" s="18"/>
      <c r="H124" s="18"/>
    </row>
    <row r="125" spans="2:8" ht="15.95" customHeight="1">
      <c r="G125" s="117"/>
      <c r="H125" s="20"/>
    </row>
    <row r="126" spans="2:8" s="9" customFormat="1" ht="15.95" customHeight="1">
      <c r="B126" s="33" t="s">
        <v>82</v>
      </c>
      <c r="C126" s="8"/>
      <c r="D126" s="8"/>
      <c r="E126" s="8"/>
      <c r="G126" s="15"/>
      <c r="H126" s="15"/>
    </row>
    <row r="127" spans="2:8" ht="5.25" customHeight="1">
      <c r="B127" s="10"/>
    </row>
    <row r="128" spans="2:8" s="9" customFormat="1" ht="15.95" customHeight="1">
      <c r="B128" s="3" t="s">
        <v>2</v>
      </c>
      <c r="C128" s="3"/>
      <c r="D128" s="3"/>
      <c r="E128" s="11" t="s">
        <v>3</v>
      </c>
      <c r="G128" s="5"/>
      <c r="H128" s="5"/>
    </row>
    <row r="129" spans="2:8" s="12" customFormat="1" ht="3" customHeight="1">
      <c r="B129" s="25"/>
      <c r="C129" s="6"/>
      <c r="D129" s="6"/>
      <c r="E129" s="6"/>
      <c r="G129" s="9"/>
      <c r="H129" s="9"/>
    </row>
    <row r="130" spans="2:8" s="9" customFormat="1" ht="3.75" customHeight="1">
      <c r="B130" s="147" t="str">
        <f>+B10</f>
        <v>Administración
Local
S.1313</v>
      </c>
      <c r="C130" s="147" t="s">
        <v>4</v>
      </c>
      <c r="D130" s="144" t="s">
        <v>147</v>
      </c>
      <c r="E130" s="147" t="str">
        <f>+E10</f>
        <v>Administración
Local
S.1313</v>
      </c>
      <c r="G130" s="5"/>
      <c r="H130" s="5"/>
    </row>
    <row r="131" spans="2:8" s="9" customFormat="1" ht="44.1" customHeight="1">
      <c r="B131" s="148"/>
      <c r="C131" s="148"/>
      <c r="D131" s="145"/>
      <c r="E131" s="148"/>
    </row>
    <row r="132" spans="2:8" s="13" customFormat="1" ht="3" customHeight="1">
      <c r="B132" s="148"/>
      <c r="C132" s="148"/>
      <c r="D132" s="145"/>
      <c r="E132" s="148"/>
      <c r="G132" s="12"/>
      <c r="H132" s="12"/>
    </row>
    <row r="133" spans="2:8" s="9" customFormat="1" ht="13.15" customHeight="1">
      <c r="B133" s="148"/>
      <c r="C133" s="148"/>
      <c r="D133" s="145"/>
      <c r="E133" s="148"/>
    </row>
    <row r="134" spans="2:8" s="9" customFormat="1" ht="3" customHeight="1">
      <c r="B134" s="149"/>
      <c r="C134" s="149"/>
      <c r="D134" s="146"/>
      <c r="E134" s="149"/>
    </row>
    <row r="135" spans="2:8" s="15" customFormat="1" ht="9" customHeight="1">
      <c r="B135" s="36"/>
      <c r="C135" s="78"/>
      <c r="D135" s="63"/>
      <c r="E135" s="36"/>
      <c r="G135" s="13"/>
      <c r="H135" s="13"/>
    </row>
    <row r="136" spans="2:8" s="15" customFormat="1" ht="5.0999999999999996" customHeight="1">
      <c r="B136" s="38"/>
      <c r="C136" s="79"/>
      <c r="D136" s="64"/>
      <c r="E136" s="39"/>
      <c r="G136" s="9"/>
      <c r="H136" s="9"/>
    </row>
    <row r="137" spans="2:8" s="20" customFormat="1" ht="16.149999999999999" customHeight="1">
      <c r="B137" s="41"/>
      <c r="C137" s="75" t="s">
        <v>80</v>
      </c>
      <c r="D137" s="59" t="s">
        <v>81</v>
      </c>
      <c r="E137" s="42">
        <f>+B122</f>
        <v>45039</v>
      </c>
      <c r="G137" s="9"/>
      <c r="H137" s="9"/>
    </row>
    <row r="138" spans="2:8" s="18" customFormat="1" ht="5.0999999999999996" customHeight="1">
      <c r="B138" s="38"/>
      <c r="C138" s="73"/>
      <c r="D138" s="58"/>
      <c r="E138" s="38"/>
      <c r="G138" s="15"/>
      <c r="H138" s="15"/>
    </row>
    <row r="139" spans="2:8" s="16" customFormat="1" ht="16.149999999999999" customHeight="1">
      <c r="B139" s="37">
        <f>+B140+B141</f>
        <v>13168</v>
      </c>
      <c r="C139" s="76" t="s">
        <v>83</v>
      </c>
      <c r="D139" s="60" t="s">
        <v>84</v>
      </c>
      <c r="E139" s="37"/>
      <c r="G139" s="15"/>
      <c r="H139" s="15"/>
    </row>
    <row r="140" spans="2:8" s="18" customFormat="1" ht="15" customHeight="1">
      <c r="B140" s="38">
        <v>12398</v>
      </c>
      <c r="C140" s="68" t="s">
        <v>85</v>
      </c>
      <c r="D140" s="69" t="s">
        <v>138</v>
      </c>
      <c r="E140" s="38"/>
      <c r="G140" s="117"/>
      <c r="H140" s="20"/>
    </row>
    <row r="141" spans="2:8" s="18" customFormat="1" ht="27.6" customHeight="1">
      <c r="B141" s="38">
        <v>770</v>
      </c>
      <c r="C141" s="80" t="s">
        <v>86</v>
      </c>
      <c r="D141" s="29" t="s">
        <v>139</v>
      </c>
      <c r="E141" s="38"/>
      <c r="G141" s="117"/>
    </row>
    <row r="142" spans="2:8" s="18" customFormat="1" ht="5.0999999999999996" customHeight="1">
      <c r="B142" s="38"/>
      <c r="C142" s="73"/>
      <c r="D142" s="58"/>
      <c r="E142" s="38"/>
      <c r="G142" s="117"/>
    </row>
    <row r="143" spans="2:8" s="18" customFormat="1" ht="5.0999999999999996" customHeight="1">
      <c r="B143" s="44"/>
      <c r="C143" s="77"/>
      <c r="D143" s="61"/>
      <c r="E143" s="44"/>
      <c r="G143" s="117"/>
    </row>
    <row r="144" spans="2:8" s="20" customFormat="1" ht="15.95" customHeight="1">
      <c r="B144" s="40">
        <f>+E137-B139</f>
        <v>31871</v>
      </c>
      <c r="C144" s="70" t="s">
        <v>87</v>
      </c>
      <c r="D144" s="54" t="s">
        <v>88</v>
      </c>
      <c r="E144" s="40"/>
      <c r="G144" s="117"/>
      <c r="H144" s="18"/>
    </row>
    <row r="145" spans="2:8" s="15" customFormat="1" ht="9" customHeight="1">
      <c r="B145" s="45"/>
      <c r="C145" s="62"/>
      <c r="D145" s="62"/>
      <c r="E145" s="45"/>
      <c r="G145" s="117"/>
      <c r="H145" s="18"/>
    </row>
    <row r="146" spans="2:8" ht="15.95" customHeight="1">
      <c r="B146" s="30"/>
      <c r="C146" s="31"/>
      <c r="D146" s="30"/>
      <c r="E146" s="32"/>
      <c r="G146" s="117"/>
      <c r="H146" s="18"/>
    </row>
    <row r="147" spans="2:8" ht="15.95" customHeight="1">
      <c r="G147" s="117"/>
      <c r="H147" s="20"/>
    </row>
    <row r="148" spans="2:8" s="9" customFormat="1" ht="15.95" customHeight="1">
      <c r="B148" s="23" t="s">
        <v>89</v>
      </c>
      <c r="C148" s="23"/>
      <c r="D148" s="23"/>
      <c r="E148" s="23"/>
      <c r="G148" s="15"/>
      <c r="H148" s="15"/>
    </row>
    <row r="149" spans="2:8" ht="15.95" customHeight="1"/>
    <row r="150" spans="2:8" s="9" customFormat="1" ht="15.95" customHeight="1">
      <c r="B150" s="27" t="s">
        <v>90</v>
      </c>
      <c r="C150" s="8"/>
      <c r="D150" s="8"/>
      <c r="E150" s="8"/>
      <c r="G150" s="5"/>
      <c r="H150" s="5"/>
    </row>
    <row r="151" spans="2:8" ht="5.25" customHeight="1">
      <c r="B151" s="10"/>
      <c r="G151" s="9"/>
      <c r="H151" s="9"/>
    </row>
    <row r="152" spans="2:8" s="9" customFormat="1" ht="12.75" customHeight="1">
      <c r="B152" s="3" t="s">
        <v>2</v>
      </c>
      <c r="C152" s="3"/>
      <c r="D152" s="3"/>
      <c r="E152" s="11" t="s">
        <v>3</v>
      </c>
      <c r="G152" s="5"/>
      <c r="H152" s="5"/>
    </row>
    <row r="153" spans="2:8" s="12" customFormat="1" ht="3" customHeight="1">
      <c r="B153" s="25"/>
      <c r="C153" s="6"/>
      <c r="D153" s="6"/>
      <c r="E153" s="6"/>
      <c r="G153" s="9"/>
      <c r="H153" s="9"/>
    </row>
    <row r="154" spans="2:8" s="9" customFormat="1" ht="3.75" customHeight="1">
      <c r="B154" s="147" t="str">
        <f>+B10</f>
        <v>Administración
Local
S.1313</v>
      </c>
      <c r="C154" s="147" t="s">
        <v>4</v>
      </c>
      <c r="D154" s="144" t="s">
        <v>147</v>
      </c>
      <c r="E154" s="147" t="str">
        <f>+E10</f>
        <v>Administración
Local
S.1313</v>
      </c>
      <c r="G154" s="5"/>
      <c r="H154" s="5"/>
    </row>
    <row r="155" spans="2:8" s="9" customFormat="1" ht="44.1" customHeight="1">
      <c r="B155" s="148"/>
      <c r="C155" s="148"/>
      <c r="D155" s="145"/>
      <c r="E155" s="148"/>
    </row>
    <row r="156" spans="2:8" s="13" customFormat="1" ht="3" customHeight="1">
      <c r="B156" s="148"/>
      <c r="C156" s="148"/>
      <c r="D156" s="145"/>
      <c r="E156" s="148"/>
      <c r="G156" s="12"/>
      <c r="H156" s="12"/>
    </row>
    <row r="157" spans="2:8" s="9" customFormat="1" ht="13.15" customHeight="1">
      <c r="B157" s="148"/>
      <c r="C157" s="148"/>
      <c r="D157" s="145"/>
      <c r="E157" s="148"/>
    </row>
    <row r="158" spans="2:8" s="9" customFormat="1" ht="3" customHeight="1">
      <c r="B158" s="149"/>
      <c r="C158" s="149"/>
      <c r="D158" s="146"/>
      <c r="E158" s="149"/>
    </row>
    <row r="159" spans="2:8" s="15" customFormat="1" ht="9" customHeight="1">
      <c r="B159" s="36"/>
      <c r="C159" s="78"/>
      <c r="D159" s="14"/>
      <c r="E159" s="36"/>
      <c r="G159" s="13"/>
      <c r="H159" s="13"/>
    </row>
    <row r="160" spans="2:8" s="15" customFormat="1" ht="5.0999999999999996" customHeight="1">
      <c r="B160" s="38"/>
      <c r="C160" s="79"/>
      <c r="D160" s="64"/>
      <c r="E160" s="38"/>
      <c r="G160" s="9"/>
      <c r="H160" s="9"/>
    </row>
    <row r="161" spans="2:8" s="20" customFormat="1" ht="16.149999999999999" customHeight="1">
      <c r="B161" s="41"/>
      <c r="C161" s="75" t="s">
        <v>80</v>
      </c>
      <c r="D161" s="59" t="s">
        <v>81</v>
      </c>
      <c r="E161" s="42">
        <f>+B122</f>
        <v>45039</v>
      </c>
      <c r="G161" s="9"/>
      <c r="H161" s="9"/>
    </row>
    <row r="162" spans="2:8" s="18" customFormat="1" ht="5.0999999999999996" customHeight="1">
      <c r="B162" s="38"/>
      <c r="C162" s="73"/>
      <c r="D162" s="58"/>
      <c r="E162" s="38"/>
      <c r="G162" s="15"/>
      <c r="H162" s="15"/>
    </row>
    <row r="163" spans="2:8" s="16" customFormat="1" ht="16.149999999999999" customHeight="1">
      <c r="B163" s="37">
        <f>+E16-E17-E18+B141-E20</f>
        <v>41777</v>
      </c>
      <c r="C163" s="76" t="s">
        <v>91</v>
      </c>
      <c r="D163" s="60" t="s">
        <v>92</v>
      </c>
      <c r="E163" s="37"/>
      <c r="G163" s="15"/>
      <c r="H163" s="15"/>
    </row>
    <row r="164" spans="2:8" s="18" customFormat="1" ht="16.149999999999999" customHeight="1">
      <c r="B164" s="38">
        <f>+B139</f>
        <v>13168</v>
      </c>
      <c r="C164" s="68" t="s">
        <v>93</v>
      </c>
      <c r="D164" s="69" t="s">
        <v>94</v>
      </c>
      <c r="E164" s="38"/>
      <c r="G164" s="117"/>
      <c r="H164" s="20"/>
    </row>
    <row r="165" spans="2:8" s="18" customFormat="1" ht="16.149999999999999" customHeight="1">
      <c r="B165" s="38">
        <f>+B163-B164</f>
        <v>28609</v>
      </c>
      <c r="C165" s="68" t="s">
        <v>95</v>
      </c>
      <c r="D165" s="69" t="s">
        <v>96</v>
      </c>
      <c r="E165" s="38"/>
      <c r="G165" s="117"/>
    </row>
    <row r="166" spans="2:8" s="18" customFormat="1" ht="16.149999999999999" customHeight="1">
      <c r="B166" s="37">
        <v>0</v>
      </c>
      <c r="C166" s="76" t="s">
        <v>122</v>
      </c>
      <c r="D166" s="60" t="s">
        <v>123</v>
      </c>
      <c r="E166" s="38"/>
      <c r="G166" s="117"/>
      <c r="H166" s="16"/>
    </row>
    <row r="167" spans="2:8" s="18" customFormat="1" ht="5.0999999999999996" customHeight="1">
      <c r="B167" s="38"/>
      <c r="C167" s="73"/>
      <c r="D167" s="58"/>
      <c r="E167" s="38"/>
      <c r="G167" s="117"/>
    </row>
    <row r="168" spans="2:8" s="18" customFormat="1" ht="5.0999999999999996" customHeight="1">
      <c r="B168" s="44"/>
      <c r="C168" s="77"/>
      <c r="D168" s="61"/>
      <c r="E168" s="38"/>
      <c r="G168" s="117"/>
    </row>
    <row r="169" spans="2:8" s="20" customFormat="1" ht="16.149999999999999" customHeight="1">
      <c r="B169" s="40">
        <f>+E161-B163-B166</f>
        <v>3262</v>
      </c>
      <c r="C169" s="70" t="s">
        <v>97</v>
      </c>
      <c r="D169" s="54" t="s">
        <v>98</v>
      </c>
      <c r="E169" s="40"/>
      <c r="G169" s="120"/>
      <c r="H169" s="18"/>
    </row>
    <row r="170" spans="2:8" s="15" customFormat="1" ht="9" customHeight="1">
      <c r="B170" s="45"/>
      <c r="C170" s="62"/>
      <c r="D170" s="62"/>
      <c r="E170" s="45"/>
      <c r="G170" s="120"/>
      <c r="H170" s="18"/>
    </row>
    <row r="171" spans="2:8" ht="15.95" customHeight="1">
      <c r="B171" s="30"/>
      <c r="C171" s="31"/>
      <c r="D171" s="30"/>
      <c r="E171" s="32"/>
      <c r="G171" s="120"/>
      <c r="H171" s="18"/>
    </row>
    <row r="172" spans="2:8" ht="15.95" customHeight="1">
      <c r="G172" s="117"/>
      <c r="H172" s="20"/>
    </row>
    <row r="173" spans="2:8" s="9" customFormat="1" ht="15" customHeight="1">
      <c r="B173" s="27" t="s">
        <v>99</v>
      </c>
      <c r="C173" s="8"/>
      <c r="D173" s="8"/>
      <c r="E173" s="8"/>
      <c r="G173" s="15"/>
      <c r="H173" s="15"/>
    </row>
    <row r="174" spans="2:8" ht="5.25" customHeight="1">
      <c r="B174" s="10"/>
    </row>
    <row r="175" spans="2:8" s="9" customFormat="1" ht="12.95" customHeight="1">
      <c r="B175" s="3" t="s">
        <v>2</v>
      </c>
      <c r="C175" s="3"/>
      <c r="D175" s="3"/>
      <c r="E175" s="11" t="s">
        <v>3</v>
      </c>
      <c r="G175" s="5"/>
      <c r="H175" s="5"/>
    </row>
    <row r="176" spans="2:8" s="12" customFormat="1" ht="3" customHeight="1">
      <c r="B176" s="25"/>
      <c r="C176" s="6"/>
      <c r="D176" s="6"/>
      <c r="E176" s="6"/>
      <c r="G176" s="9"/>
      <c r="H176" s="9"/>
    </row>
    <row r="177" spans="2:8" s="9" customFormat="1" ht="3.75" customHeight="1">
      <c r="B177" s="147" t="str">
        <f>+B10</f>
        <v>Administración
Local
S.1313</v>
      </c>
      <c r="C177" s="147" t="s">
        <v>4</v>
      </c>
      <c r="D177" s="144" t="s">
        <v>147</v>
      </c>
      <c r="E177" s="147" t="str">
        <f>+E10</f>
        <v>Administración
Local
S.1313</v>
      </c>
      <c r="G177" s="5"/>
      <c r="H177" s="5"/>
    </row>
    <row r="178" spans="2:8" s="9" customFormat="1" ht="44.1" customHeight="1">
      <c r="B178" s="148"/>
      <c r="C178" s="148"/>
      <c r="D178" s="145"/>
      <c r="E178" s="148"/>
    </row>
    <row r="179" spans="2:8" s="13" customFormat="1" ht="3" customHeight="1">
      <c r="B179" s="148"/>
      <c r="C179" s="148"/>
      <c r="D179" s="145"/>
      <c r="E179" s="148"/>
      <c r="G179" s="12"/>
      <c r="H179" s="12"/>
    </row>
    <row r="180" spans="2:8" s="9" customFormat="1" ht="13.15" customHeight="1">
      <c r="B180" s="148"/>
      <c r="C180" s="148"/>
      <c r="D180" s="145"/>
      <c r="E180" s="148"/>
    </row>
    <row r="181" spans="2:8" s="9" customFormat="1" ht="3" customHeight="1">
      <c r="B181" s="149"/>
      <c r="C181" s="149"/>
      <c r="D181" s="146"/>
      <c r="E181" s="149"/>
    </row>
    <row r="182" spans="2:8" s="15" customFormat="1" ht="9" customHeight="1">
      <c r="B182" s="36"/>
      <c r="C182" s="78"/>
      <c r="D182" s="63"/>
      <c r="E182" s="36"/>
      <c r="G182" s="13"/>
      <c r="H182" s="13"/>
    </row>
    <row r="183" spans="2:8" s="15" customFormat="1" ht="5.0999999999999996" customHeight="1">
      <c r="B183" s="38"/>
      <c r="C183" s="79"/>
      <c r="D183" s="64"/>
      <c r="E183" s="39"/>
      <c r="G183" s="9"/>
      <c r="H183" s="9"/>
    </row>
    <row r="184" spans="2:8" s="20" customFormat="1" ht="16.149999999999999" customHeight="1">
      <c r="B184" s="41"/>
      <c r="C184" s="75" t="s">
        <v>87</v>
      </c>
      <c r="D184" s="59" t="s">
        <v>88</v>
      </c>
      <c r="E184" s="42">
        <f>+B144</f>
        <v>31871</v>
      </c>
      <c r="G184" s="9"/>
      <c r="H184" s="9"/>
    </row>
    <row r="185" spans="2:8" s="18" customFormat="1" ht="5.0999999999999996" customHeight="1">
      <c r="B185" s="38"/>
      <c r="C185" s="73"/>
      <c r="D185" s="28"/>
      <c r="E185" s="38"/>
      <c r="G185" s="15"/>
      <c r="H185" s="15"/>
    </row>
    <row r="186" spans="2:8" s="16" customFormat="1" ht="16.149999999999999" customHeight="1">
      <c r="B186" s="37">
        <f>+B187</f>
        <v>28609</v>
      </c>
      <c r="C186" s="76" t="s">
        <v>100</v>
      </c>
      <c r="D186" s="60" t="s">
        <v>101</v>
      </c>
      <c r="E186" s="37"/>
      <c r="G186" s="15"/>
      <c r="H186" s="15"/>
    </row>
    <row r="187" spans="2:8" s="18" customFormat="1" ht="16.149999999999999" customHeight="1">
      <c r="B187" s="38">
        <f>+B165</f>
        <v>28609</v>
      </c>
      <c r="C187" s="68" t="s">
        <v>102</v>
      </c>
      <c r="D187" s="69" t="s">
        <v>103</v>
      </c>
      <c r="E187" s="38"/>
      <c r="G187" s="117"/>
      <c r="H187" s="20"/>
    </row>
    <row r="188" spans="2:8" s="18" customFormat="1" ht="16.149999999999999" customHeight="1">
      <c r="B188" s="37">
        <f>+B166</f>
        <v>0</v>
      </c>
      <c r="C188" s="76" t="s">
        <v>122</v>
      </c>
      <c r="D188" s="60" t="s">
        <v>123</v>
      </c>
      <c r="E188" s="38"/>
      <c r="G188" s="117"/>
    </row>
    <row r="189" spans="2:8" s="18" customFormat="1" ht="5.0999999999999996" customHeight="1">
      <c r="B189" s="38"/>
      <c r="C189" s="73"/>
      <c r="D189" s="58"/>
      <c r="E189" s="38"/>
      <c r="G189" s="117"/>
      <c r="H189" s="16"/>
    </row>
    <row r="190" spans="2:8" s="18" customFormat="1" ht="5.0999999999999996" customHeight="1">
      <c r="B190" s="44"/>
      <c r="C190" s="77"/>
      <c r="D190" s="61"/>
      <c r="E190" s="38"/>
      <c r="G190" s="117"/>
    </row>
    <row r="191" spans="2:8" s="20" customFormat="1" ht="16.149999999999999" customHeight="1">
      <c r="B191" s="40">
        <f>+E184-B186</f>
        <v>3262</v>
      </c>
      <c r="C191" s="70" t="s">
        <v>97</v>
      </c>
      <c r="D191" s="54" t="s">
        <v>98</v>
      </c>
      <c r="E191" s="40"/>
      <c r="G191" s="117"/>
      <c r="H191" s="18"/>
    </row>
    <row r="192" spans="2:8" s="15" customFormat="1" ht="9" customHeight="1">
      <c r="B192" s="45"/>
      <c r="C192" s="62"/>
      <c r="D192" s="62"/>
      <c r="E192" s="45"/>
      <c r="G192" s="117"/>
      <c r="H192" s="18"/>
    </row>
    <row r="193" spans="2:8" ht="15.95" customHeight="1">
      <c r="B193" s="30"/>
      <c r="C193" s="31"/>
      <c r="D193" s="30"/>
      <c r="E193" s="32"/>
      <c r="G193" s="117"/>
      <c r="H193" s="18"/>
    </row>
    <row r="194" spans="2:8" ht="15.95" customHeight="1">
      <c r="G194" s="117"/>
      <c r="H194" s="20"/>
    </row>
    <row r="195" spans="2:8" s="9" customFormat="1" ht="15.95" customHeight="1">
      <c r="B195" s="21" t="s">
        <v>104</v>
      </c>
      <c r="C195" s="21"/>
      <c r="D195" s="21"/>
      <c r="E195" s="21"/>
      <c r="G195" s="15"/>
      <c r="H195" s="15"/>
    </row>
    <row r="196" spans="2:8" s="9" customFormat="1" ht="15.95" customHeight="1">
      <c r="B196" s="23" t="s">
        <v>105</v>
      </c>
      <c r="C196" s="23"/>
      <c r="D196" s="23"/>
      <c r="E196" s="23"/>
      <c r="G196" s="5"/>
      <c r="H196" s="5"/>
    </row>
    <row r="197" spans="2:8" ht="12.95" customHeight="1"/>
    <row r="198" spans="2:8" s="9" customFormat="1" ht="15.95" customHeight="1">
      <c r="B198" s="27" t="s">
        <v>106</v>
      </c>
      <c r="C198" s="8"/>
      <c r="D198" s="8"/>
      <c r="E198" s="8"/>
    </row>
    <row r="199" spans="2:8" ht="5.25" customHeight="1">
      <c r="B199" s="10"/>
      <c r="G199" s="9"/>
      <c r="H199" s="9"/>
    </row>
    <row r="200" spans="2:8" s="9" customFormat="1" ht="15.95" customHeight="1">
      <c r="B200" s="3" t="s">
        <v>107</v>
      </c>
      <c r="C200" s="3"/>
      <c r="D200" s="3"/>
      <c r="E200" s="11" t="s">
        <v>108</v>
      </c>
      <c r="G200" s="5"/>
      <c r="H200" s="5"/>
    </row>
    <row r="201" spans="2:8" s="12" customFormat="1" ht="3" customHeight="1">
      <c r="B201" s="25"/>
      <c r="C201" s="6"/>
      <c r="D201" s="6"/>
      <c r="E201" s="6"/>
      <c r="G201" s="9"/>
      <c r="H201" s="9"/>
    </row>
    <row r="202" spans="2:8" s="9" customFormat="1" ht="3.75" customHeight="1">
      <c r="B202" s="147" t="str">
        <f>+B10</f>
        <v>Administración
Local
S.1313</v>
      </c>
      <c r="C202" s="147" t="s">
        <v>4</v>
      </c>
      <c r="D202" s="144" t="s">
        <v>147</v>
      </c>
      <c r="E202" s="147" t="str">
        <f>+E10</f>
        <v>Administración
Local
S.1313</v>
      </c>
      <c r="G202" s="5"/>
      <c r="H202" s="5"/>
    </row>
    <row r="203" spans="2:8" s="9" customFormat="1" ht="44.1" customHeight="1">
      <c r="B203" s="148"/>
      <c r="C203" s="148"/>
      <c r="D203" s="145"/>
      <c r="E203" s="148"/>
    </row>
    <row r="204" spans="2:8" s="13" customFormat="1" ht="3" customHeight="1">
      <c r="B204" s="148"/>
      <c r="C204" s="148"/>
      <c r="D204" s="145"/>
      <c r="E204" s="148"/>
      <c r="G204" s="12"/>
      <c r="H204" s="12"/>
    </row>
    <row r="205" spans="2:8" s="9" customFormat="1" ht="13.15" customHeight="1">
      <c r="B205" s="148"/>
      <c r="C205" s="148"/>
      <c r="D205" s="145"/>
      <c r="E205" s="148"/>
    </row>
    <row r="206" spans="2:8" s="9" customFormat="1" ht="3" customHeight="1">
      <c r="B206" s="149"/>
      <c r="C206" s="149"/>
      <c r="D206" s="146"/>
      <c r="E206" s="149"/>
    </row>
    <row r="207" spans="2:8" s="15" customFormat="1" ht="9" customHeight="1">
      <c r="B207" s="36"/>
      <c r="C207" s="63"/>
      <c r="D207" s="63"/>
      <c r="E207" s="36"/>
      <c r="G207" s="13"/>
      <c r="H207" s="13"/>
    </row>
    <row r="208" spans="2:8" s="15" customFormat="1" ht="5.0999999999999996" customHeight="1">
      <c r="B208" s="38"/>
      <c r="C208" s="64"/>
      <c r="D208" s="64"/>
      <c r="E208" s="39"/>
      <c r="G208" s="9"/>
      <c r="H208" s="9"/>
    </row>
    <row r="209" spans="2:8" s="20" customFormat="1" ht="16.149999999999999" customHeight="1">
      <c r="B209" s="41"/>
      <c r="C209" s="59" t="s">
        <v>97</v>
      </c>
      <c r="D209" s="59" t="s">
        <v>98</v>
      </c>
      <c r="E209" s="42">
        <f>+B191</f>
        <v>3262</v>
      </c>
      <c r="G209" s="9"/>
      <c r="H209" s="9"/>
    </row>
    <row r="210" spans="2:8" s="18" customFormat="1" ht="5.0999999999999996" customHeight="1">
      <c r="B210" s="38"/>
      <c r="C210" s="58"/>
      <c r="D210" s="58"/>
      <c r="E210" s="38"/>
      <c r="G210" s="15"/>
      <c r="H210" s="15"/>
    </row>
    <row r="211" spans="2:8" s="16" customFormat="1" ht="16.149999999999999" customHeight="1">
      <c r="B211" s="37"/>
      <c r="C211" s="60" t="s">
        <v>159</v>
      </c>
      <c r="D211" s="60" t="s">
        <v>109</v>
      </c>
      <c r="E211" s="37">
        <f>+E212+E213+E214</f>
        <v>4395</v>
      </c>
      <c r="G211" s="15"/>
      <c r="H211" s="15"/>
    </row>
    <row r="212" spans="2:8" s="18" customFormat="1" ht="16.149999999999999" customHeight="1">
      <c r="B212" s="38"/>
      <c r="C212" s="52" t="s">
        <v>160</v>
      </c>
      <c r="D212" s="69" t="s">
        <v>110</v>
      </c>
      <c r="E212" s="38">
        <v>2917</v>
      </c>
      <c r="G212" s="117"/>
      <c r="H212" s="20"/>
    </row>
    <row r="213" spans="2:8" s="18" customFormat="1" ht="16.149999999999999" customHeight="1">
      <c r="B213" s="38"/>
      <c r="C213" s="52" t="s">
        <v>161</v>
      </c>
      <c r="D213" s="69" t="s">
        <v>111</v>
      </c>
      <c r="E213" s="38">
        <v>164</v>
      </c>
      <c r="G213" s="117"/>
    </row>
    <row r="214" spans="2:8" s="18" customFormat="1" ht="16.149999999999999" customHeight="1">
      <c r="B214" s="38"/>
      <c r="C214" s="52" t="s">
        <v>162</v>
      </c>
      <c r="D214" s="69" t="s">
        <v>112</v>
      </c>
      <c r="E214" s="38">
        <v>1314</v>
      </c>
      <c r="G214" s="117"/>
      <c r="H214" s="16"/>
    </row>
    <row r="215" spans="2:8" s="19" customFormat="1" ht="16.149999999999999" customHeight="1">
      <c r="B215" s="39"/>
      <c r="C215" s="53"/>
      <c r="D215" s="34" t="s">
        <v>113</v>
      </c>
      <c r="E215" s="38"/>
      <c r="G215" s="117"/>
      <c r="H215" s="18"/>
    </row>
    <row r="216" spans="2:8" s="19" customFormat="1" ht="16.149999999999999" customHeight="1">
      <c r="B216" s="39"/>
      <c r="C216" s="53"/>
      <c r="D216" s="89" t="s">
        <v>128</v>
      </c>
      <c r="E216" s="39">
        <v>1176</v>
      </c>
      <c r="G216" s="117"/>
      <c r="H216" s="18"/>
    </row>
    <row r="217" spans="2:8" s="19" customFormat="1" ht="14.25">
      <c r="B217" s="39"/>
      <c r="C217" s="64"/>
      <c r="D217" s="90" t="s">
        <v>129</v>
      </c>
      <c r="E217" s="39">
        <v>0</v>
      </c>
      <c r="G217" s="117"/>
      <c r="H217" s="18"/>
    </row>
    <row r="218" spans="2:8" s="16" customFormat="1" ht="16.149999999999999" customHeight="1">
      <c r="B218" s="37"/>
      <c r="C218" s="60" t="s">
        <v>163</v>
      </c>
      <c r="D218" s="60" t="s">
        <v>114</v>
      </c>
      <c r="E218" s="37">
        <f>+E219+E220+E221</f>
        <v>-961</v>
      </c>
      <c r="G218" s="117"/>
      <c r="H218" s="19"/>
    </row>
    <row r="219" spans="2:8" s="16" customFormat="1" ht="16.149999999999999" customHeight="1">
      <c r="B219" s="37"/>
      <c r="C219" s="52" t="s">
        <v>164</v>
      </c>
      <c r="D219" s="69" t="s">
        <v>110</v>
      </c>
      <c r="E219" s="38">
        <v>0</v>
      </c>
      <c r="G219" s="117"/>
      <c r="H219" s="19"/>
    </row>
    <row r="220" spans="2:8" s="18" customFormat="1" ht="16.149999999999999" customHeight="1">
      <c r="B220" s="38"/>
      <c r="C220" s="52" t="s">
        <v>165</v>
      </c>
      <c r="D220" s="69" t="s">
        <v>111</v>
      </c>
      <c r="E220" s="38">
        <v>-475</v>
      </c>
      <c r="G220" s="117"/>
      <c r="H220" s="19"/>
    </row>
    <row r="221" spans="2:8" s="18" customFormat="1" ht="16.149999999999999" customHeight="1">
      <c r="B221" s="38"/>
      <c r="C221" s="52" t="s">
        <v>166</v>
      </c>
      <c r="D221" s="69" t="s">
        <v>112</v>
      </c>
      <c r="E221" s="38">
        <v>-486</v>
      </c>
      <c r="F221" s="66"/>
      <c r="G221" s="117"/>
      <c r="H221" s="16"/>
    </row>
    <row r="222" spans="2:8" s="19" customFormat="1" ht="16.149999999999999" customHeight="1">
      <c r="B222" s="39"/>
      <c r="C222" s="53"/>
      <c r="D222" s="34" t="s">
        <v>113</v>
      </c>
      <c r="E222" s="39"/>
      <c r="G222" s="117"/>
      <c r="H222" s="16"/>
    </row>
    <row r="223" spans="2:8" s="19" customFormat="1" ht="16.149999999999999" customHeight="1">
      <c r="B223" s="39"/>
      <c r="C223" s="53"/>
      <c r="D223" s="89" t="s">
        <v>128</v>
      </c>
      <c r="E223" s="39">
        <v>-225</v>
      </c>
      <c r="G223" s="117"/>
      <c r="H223" s="18"/>
    </row>
    <row r="224" spans="2:8" s="18" customFormat="1" ht="5.0999999999999996" customHeight="1">
      <c r="B224" s="38"/>
      <c r="C224" s="58"/>
      <c r="D224" s="65"/>
      <c r="E224" s="38"/>
      <c r="G224" s="117"/>
    </row>
    <row r="225" spans="2:8" s="18" customFormat="1" ht="5.0999999999999996" customHeight="1">
      <c r="B225" s="44"/>
      <c r="C225" s="81"/>
      <c r="D225" s="91"/>
      <c r="E225" s="38"/>
      <c r="G225" s="117"/>
      <c r="H225" s="19"/>
    </row>
    <row r="226" spans="2:8" s="20" customFormat="1" ht="30.6" customHeight="1">
      <c r="B226" s="40">
        <f>+E209+E211+E218</f>
        <v>6696</v>
      </c>
      <c r="C226" s="82" t="s">
        <v>145</v>
      </c>
      <c r="D226" s="92" t="s">
        <v>115</v>
      </c>
      <c r="E226" s="48"/>
      <c r="G226" s="117"/>
      <c r="H226" s="19"/>
    </row>
    <row r="227" spans="2:8" s="15" customFormat="1" ht="9" customHeight="1">
      <c r="B227" s="45"/>
      <c r="C227" s="62"/>
      <c r="D227" s="62"/>
      <c r="E227" s="45"/>
      <c r="G227" s="117"/>
      <c r="H227" s="18"/>
    </row>
    <row r="228" spans="2:8" ht="15.95" customHeight="1">
      <c r="B228" s="30"/>
      <c r="C228" s="31"/>
      <c r="D228" s="30"/>
      <c r="E228" s="32"/>
      <c r="G228" s="117"/>
      <c r="H228" s="18"/>
    </row>
    <row r="229" spans="2:8" ht="15.95" customHeight="1">
      <c r="G229" s="117"/>
      <c r="H229" s="20"/>
    </row>
    <row r="230" spans="2:8" s="9" customFormat="1" ht="15.95" customHeight="1">
      <c r="B230" s="27" t="s">
        <v>116</v>
      </c>
      <c r="C230" s="8"/>
      <c r="D230" s="8"/>
      <c r="E230" s="8"/>
      <c r="G230" s="15"/>
      <c r="H230" s="15"/>
    </row>
    <row r="231" spans="2:8" ht="5.25" customHeight="1">
      <c r="B231" s="10"/>
    </row>
    <row r="232" spans="2:8" s="9" customFormat="1" ht="15.95" customHeight="1">
      <c r="B232" s="3" t="s">
        <v>107</v>
      </c>
      <c r="C232" s="3"/>
      <c r="D232" s="3"/>
      <c r="E232" s="11" t="s">
        <v>108</v>
      </c>
      <c r="G232" s="5"/>
      <c r="H232" s="5"/>
    </row>
    <row r="233" spans="2:8" s="12" customFormat="1" ht="3" customHeight="1">
      <c r="B233" s="25"/>
      <c r="C233" s="6"/>
      <c r="D233" s="6"/>
      <c r="E233" s="6"/>
      <c r="G233" s="9"/>
      <c r="H233" s="9"/>
    </row>
    <row r="234" spans="2:8" s="9" customFormat="1" ht="3.75" customHeight="1">
      <c r="B234" s="147" t="str">
        <f>+B10</f>
        <v>Administración
Local
S.1313</v>
      </c>
      <c r="C234" s="147" t="s">
        <v>4</v>
      </c>
      <c r="D234" s="144" t="s">
        <v>147</v>
      </c>
      <c r="E234" s="147" t="str">
        <f>+E10</f>
        <v>Administración
Local
S.1313</v>
      </c>
      <c r="G234" s="5"/>
      <c r="H234" s="5"/>
    </row>
    <row r="235" spans="2:8" s="9" customFormat="1" ht="44.1" customHeight="1">
      <c r="B235" s="148"/>
      <c r="C235" s="148"/>
      <c r="D235" s="145"/>
      <c r="E235" s="148"/>
    </row>
    <row r="236" spans="2:8" s="13" customFormat="1" ht="3" customHeight="1">
      <c r="B236" s="148"/>
      <c r="C236" s="148"/>
      <c r="D236" s="145"/>
      <c r="E236" s="148"/>
      <c r="G236" s="12"/>
      <c r="H236" s="12"/>
    </row>
    <row r="237" spans="2:8" s="9" customFormat="1" ht="13.15" customHeight="1">
      <c r="B237" s="148"/>
      <c r="C237" s="148"/>
      <c r="D237" s="145"/>
      <c r="E237" s="148"/>
    </row>
    <row r="238" spans="2:8" s="9" customFormat="1" ht="3" customHeight="1">
      <c r="B238" s="149"/>
      <c r="C238" s="149"/>
      <c r="D238" s="146"/>
      <c r="E238" s="149"/>
    </row>
    <row r="239" spans="2:8" s="15" customFormat="1" ht="9" customHeight="1">
      <c r="B239" s="36"/>
      <c r="C239" s="14"/>
      <c r="D239" s="63"/>
      <c r="E239" s="36"/>
      <c r="G239" s="13"/>
      <c r="H239" s="13"/>
    </row>
    <row r="240" spans="2:8" s="15" customFormat="1" ht="5.0999999999999996" customHeight="1">
      <c r="B240" s="38"/>
      <c r="C240" s="83"/>
      <c r="D240" s="93"/>
      <c r="E240" s="39"/>
      <c r="G240" s="9"/>
      <c r="H240" s="9"/>
    </row>
    <row r="241" spans="2:8" s="20" customFormat="1" ht="28.5">
      <c r="B241" s="41"/>
      <c r="C241" s="84" t="s">
        <v>145</v>
      </c>
      <c r="D241" s="94" t="s">
        <v>115</v>
      </c>
      <c r="E241" s="42">
        <f>+B226</f>
        <v>6696</v>
      </c>
      <c r="G241" s="9"/>
      <c r="H241" s="9"/>
    </row>
    <row r="242" spans="2:8" s="18" customFormat="1" ht="5.0999999999999996" customHeight="1">
      <c r="B242" s="38"/>
      <c r="C242" s="81"/>
      <c r="D242" s="91"/>
      <c r="E242" s="38"/>
      <c r="G242" s="15"/>
      <c r="H242" s="15"/>
    </row>
    <row r="243" spans="2:8" s="18" customFormat="1" ht="15">
      <c r="B243" s="37">
        <f>B244+B246</f>
        <v>5086</v>
      </c>
      <c r="C243" s="60" t="s">
        <v>167</v>
      </c>
      <c r="D243" s="60" t="s">
        <v>168</v>
      </c>
      <c r="E243" s="38"/>
      <c r="G243" s="15"/>
      <c r="H243" s="15"/>
    </row>
    <row r="244" spans="2:8" s="16" customFormat="1" ht="15">
      <c r="B244" s="41">
        <v>5146</v>
      </c>
      <c r="C244" s="121" t="s">
        <v>140</v>
      </c>
      <c r="D244" s="121" t="s">
        <v>141</v>
      </c>
      <c r="E244" s="37"/>
      <c r="H244" s="20"/>
    </row>
    <row r="245" spans="2:8" s="16" customFormat="1" ht="15">
      <c r="B245" s="37">
        <v>-5947</v>
      </c>
      <c r="C245" s="60" t="s">
        <v>118</v>
      </c>
      <c r="D245" s="60" t="s">
        <v>15</v>
      </c>
      <c r="E245" s="37"/>
      <c r="H245" s="18"/>
    </row>
    <row r="246" spans="2:8" s="16" customFormat="1" ht="15">
      <c r="B246" s="41">
        <v>-60</v>
      </c>
      <c r="C246" s="121" t="s">
        <v>144</v>
      </c>
      <c r="D246" s="122" t="s">
        <v>124</v>
      </c>
      <c r="E246" s="37"/>
      <c r="H246" s="18"/>
    </row>
    <row r="247" spans="2:8" s="16" customFormat="1" ht="15">
      <c r="B247" s="37">
        <v>572</v>
      </c>
      <c r="C247" s="60" t="s">
        <v>142</v>
      </c>
      <c r="D247" s="95" t="s">
        <v>143</v>
      </c>
      <c r="E247" s="37"/>
    </row>
    <row r="248" spans="2:8" s="18" customFormat="1" ht="5.0999999999999996" customHeight="1">
      <c r="B248" s="38"/>
      <c r="C248" s="28"/>
      <c r="D248" s="65"/>
      <c r="E248" s="38"/>
      <c r="G248" s="16"/>
      <c r="H248" s="16"/>
    </row>
    <row r="249" spans="2:8" s="20" customFormat="1" ht="16.149999999999999" customHeight="1">
      <c r="B249" s="40">
        <f>+E241-B244-B245-B246-B247</f>
        <v>6985</v>
      </c>
      <c r="C249" s="85" t="s">
        <v>117</v>
      </c>
      <c r="D249" s="85" t="s">
        <v>146</v>
      </c>
      <c r="E249" s="40"/>
      <c r="G249" s="16"/>
      <c r="H249" s="16"/>
    </row>
    <row r="250" spans="2:8" s="15" customFormat="1" ht="9" customHeight="1">
      <c r="B250" s="43"/>
      <c r="C250" s="74"/>
      <c r="D250" s="74"/>
      <c r="E250" s="43"/>
      <c r="G250" s="16"/>
      <c r="H250" s="16"/>
    </row>
    <row r="251" spans="2:8" ht="12.75" customHeight="1">
      <c r="B251" s="32"/>
      <c r="C251" s="32"/>
      <c r="D251" s="32"/>
      <c r="E251" s="32"/>
      <c r="G251" s="119"/>
      <c r="H251" s="18"/>
    </row>
    <row r="252" spans="2:8" ht="12.75" customHeight="1">
      <c r="B252" s="4"/>
      <c r="G252" s="16"/>
      <c r="H252" s="20"/>
    </row>
    <row r="253" spans="2:8">
      <c r="B253" s="4"/>
      <c r="G253" s="16"/>
      <c r="H253" s="16"/>
    </row>
    <row r="254" spans="2:8">
      <c r="B254" s="4"/>
      <c r="G254" s="16"/>
      <c r="H254" s="16"/>
    </row>
    <row r="255" spans="2:8">
      <c r="B255" s="4"/>
      <c r="G255" s="16"/>
      <c r="H255" s="16"/>
    </row>
    <row r="256" spans="2:8">
      <c r="B256" s="4"/>
      <c r="G256" s="16"/>
      <c r="H256" s="16"/>
    </row>
    <row r="257" spans="7:8">
      <c r="G257" s="119"/>
      <c r="H257" s="18"/>
    </row>
    <row r="258" spans="7:8">
      <c r="G258" s="16"/>
      <c r="H258" s="20"/>
    </row>
  </sheetData>
  <protectedRanges>
    <protectedRange sqref="B166" name="Cuenta_renta_disponible_2"/>
    <protectedRange sqref="B110:B112 E116 E103:E104 E106:E108 B103 B117:B118" name="Cuenta_renta_secundaria_2"/>
    <protectedRange sqref="B49:B52 B47" name="Cuenta_explotacion_2"/>
    <protectedRange sqref="E17:E18 E20 B25 B21" name="Cuenta_produccion_2"/>
    <protectedRange sqref="B140:B141" name="Cuenta_renta_especie_2"/>
    <protectedRange sqref="E212:E213 E219 E223" name="Cuenta_patrimonio_neto_2"/>
  </protectedRanges>
  <mergeCells count="36">
    <mergeCell ref="D234:D238"/>
    <mergeCell ref="E234:E238"/>
    <mergeCell ref="B234:B238"/>
    <mergeCell ref="C234:C238"/>
    <mergeCell ref="D202:D206"/>
    <mergeCell ref="E202:E206"/>
    <mergeCell ref="B202:B206"/>
    <mergeCell ref="C202:C206"/>
    <mergeCell ref="D177:D181"/>
    <mergeCell ref="E177:E181"/>
    <mergeCell ref="B177:B181"/>
    <mergeCell ref="C177:C181"/>
    <mergeCell ref="D154:D158"/>
    <mergeCell ref="E154:E158"/>
    <mergeCell ref="B154:B158"/>
    <mergeCell ref="C154:C158"/>
    <mergeCell ref="D130:D134"/>
    <mergeCell ref="E130:E134"/>
    <mergeCell ref="B130:B134"/>
    <mergeCell ref="C130:C134"/>
    <mergeCell ref="D93:D97"/>
    <mergeCell ref="E93:E97"/>
    <mergeCell ref="B93:B97"/>
    <mergeCell ref="C93:C97"/>
    <mergeCell ref="D10:D14"/>
    <mergeCell ref="E10:E14"/>
    <mergeCell ref="B10:B14"/>
    <mergeCell ref="C10:C14"/>
    <mergeCell ref="D62:D66"/>
    <mergeCell ref="E62:E66"/>
    <mergeCell ref="B62:B66"/>
    <mergeCell ref="C62:C66"/>
    <mergeCell ref="D38:D42"/>
    <mergeCell ref="E38:E42"/>
    <mergeCell ref="B38:B42"/>
    <mergeCell ref="C38:C42"/>
  </mergeCells>
  <conditionalFormatting sqref="B46">
    <cfRule type="cellIs" dxfId="9" priority="2" operator="notEqual">
      <formula>B47+B48</formula>
    </cfRule>
  </conditionalFormatting>
  <conditionalFormatting sqref="B109">
    <cfRule type="cellIs" dxfId="8" priority="1" operator="notEqual">
      <formula>B110+B111+B112</formula>
    </cfRule>
  </conditionalFormatting>
  <hyperlinks>
    <hyperlink ref="E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Q258"/>
  <sheetViews>
    <sheetView zoomScaleNormal="100" workbookViewId="0">
      <pane ySplit="4" topLeftCell="A5" activePane="bottomLeft" state="frozen"/>
      <selection activeCell="D273" sqref="D273"/>
      <selection pane="bottomLeft"/>
    </sheetView>
  </sheetViews>
  <sheetFormatPr baseColWidth="10" defaultColWidth="11.42578125" defaultRowHeight="12.75"/>
  <cols>
    <col min="1" max="1" width="2.7109375" style="5" customWidth="1"/>
    <col min="2" max="6" width="15.7109375" style="6" customWidth="1"/>
    <col min="7" max="7" width="12.7109375" style="4" customWidth="1"/>
    <col min="8" max="8" width="76.85546875" style="4" customWidth="1"/>
    <col min="9" max="13" width="15.7109375" style="4" customWidth="1"/>
    <col min="14" max="14" width="11.42578125" style="101"/>
    <col min="15" max="15" width="3" style="5" customWidth="1"/>
    <col min="16" max="16384" width="11.42578125" style="5"/>
  </cols>
  <sheetData>
    <row r="1" spans="1:17" s="2" customFormat="1" ht="11.25" customHeight="1">
      <c r="B1" s="101"/>
      <c r="C1" s="101"/>
      <c r="D1" s="101"/>
      <c r="E1" s="101"/>
      <c r="F1" s="101"/>
      <c r="G1" s="101"/>
      <c r="H1" s="101"/>
      <c r="J1" s="101"/>
      <c r="K1" s="101"/>
      <c r="L1" s="101"/>
      <c r="M1" s="1"/>
      <c r="N1" s="128"/>
    </row>
    <row r="2" spans="1:17" s="115" customFormat="1" ht="18">
      <c r="A2" s="113"/>
      <c r="B2" s="100" t="s">
        <v>195</v>
      </c>
      <c r="C2" s="100"/>
      <c r="D2" s="100"/>
      <c r="E2" s="100"/>
      <c r="F2" s="100"/>
      <c r="G2" s="113"/>
      <c r="H2" s="113"/>
      <c r="J2" s="113"/>
      <c r="K2" s="113"/>
      <c r="L2" s="113"/>
      <c r="M2" s="114"/>
      <c r="N2" s="129"/>
    </row>
    <row r="3" spans="1:17" s="115" customFormat="1" ht="18.75">
      <c r="A3" s="113"/>
      <c r="B3" s="125" t="s">
        <v>208</v>
      </c>
      <c r="C3" s="125"/>
      <c r="D3" s="125"/>
      <c r="E3" s="125"/>
      <c r="F3" s="125"/>
      <c r="G3" s="113"/>
      <c r="H3" s="113"/>
      <c r="J3" s="113"/>
      <c r="K3" s="113"/>
      <c r="L3" s="113"/>
      <c r="M3" s="114"/>
      <c r="N3" s="129"/>
    </row>
    <row r="4" spans="1:17">
      <c r="A4" s="101"/>
      <c r="B4" s="102" t="s">
        <v>0</v>
      </c>
      <c r="C4" s="102"/>
      <c r="D4" s="102"/>
      <c r="E4" s="102"/>
      <c r="F4" s="102"/>
      <c r="G4" s="101"/>
      <c r="H4" s="101"/>
      <c r="J4" s="101"/>
      <c r="K4" s="101"/>
      <c r="L4" s="101"/>
      <c r="M4" s="126" t="s">
        <v>158</v>
      </c>
    </row>
    <row r="5" spans="1:17" ht="12.75" customHeight="1">
      <c r="P5" s="115"/>
      <c r="Q5" s="115"/>
    </row>
    <row r="6" spans="1:17" s="9" customFormat="1" ht="15.95" customHeight="1">
      <c r="B6" s="7" t="s">
        <v>1</v>
      </c>
      <c r="C6" s="7"/>
      <c r="D6" s="7"/>
      <c r="E6" s="7"/>
      <c r="F6" s="7"/>
      <c r="G6" s="8"/>
      <c r="H6" s="8"/>
      <c r="J6" s="8"/>
      <c r="K6" s="8"/>
      <c r="L6" s="8"/>
      <c r="M6" s="8"/>
      <c r="N6" s="130"/>
      <c r="P6" s="115"/>
      <c r="Q6" s="115"/>
    </row>
    <row r="7" spans="1:17" ht="5.25" customHeight="1">
      <c r="B7" s="10"/>
      <c r="C7" s="10"/>
      <c r="D7" s="10"/>
      <c r="E7" s="10"/>
      <c r="F7" s="10"/>
    </row>
    <row r="8" spans="1:17" s="9" customFormat="1" ht="15.95" customHeight="1">
      <c r="B8" s="3" t="s">
        <v>2</v>
      </c>
      <c r="C8" s="3"/>
      <c r="D8" s="3"/>
      <c r="E8" s="3"/>
      <c r="F8" s="3"/>
      <c r="G8" s="3"/>
      <c r="H8" s="3"/>
      <c r="J8" s="3"/>
      <c r="K8" s="3"/>
      <c r="L8" s="3"/>
      <c r="M8" s="11" t="s">
        <v>3</v>
      </c>
      <c r="N8" s="130"/>
      <c r="P8" s="5"/>
      <c r="Q8" s="5"/>
    </row>
    <row r="9" spans="1:17" s="12" customFormat="1" ht="3" customHeight="1">
      <c r="B9" s="10"/>
      <c r="C9" s="10"/>
      <c r="D9" s="10"/>
      <c r="E9" s="10"/>
      <c r="F9" s="10"/>
      <c r="G9" s="6"/>
      <c r="H9" s="6"/>
      <c r="J9" s="6"/>
      <c r="K9" s="6"/>
      <c r="L9" s="6"/>
      <c r="M9" s="6"/>
      <c r="N9" s="131"/>
      <c r="P9" s="9"/>
      <c r="Q9" s="9"/>
    </row>
    <row r="10" spans="1:17" s="9" customFormat="1" ht="3.75" customHeight="1">
      <c r="B10" s="150" t="s">
        <v>171</v>
      </c>
      <c r="C10" s="150" t="s">
        <v>172</v>
      </c>
      <c r="D10" s="150" t="s">
        <v>173</v>
      </c>
      <c r="E10" s="150" t="s">
        <v>174</v>
      </c>
      <c r="F10" s="150" t="s">
        <v>179</v>
      </c>
      <c r="G10" s="147" t="s">
        <v>4</v>
      </c>
      <c r="H10" s="144" t="s">
        <v>147</v>
      </c>
      <c r="I10" s="147" t="str">
        <f>+B10</f>
        <v>Andalucía</v>
      </c>
      <c r="J10" s="147" t="str">
        <f t="shared" ref="J10:M10" si="0">+C10</f>
        <v>Aragón</v>
      </c>
      <c r="K10" s="147" t="str">
        <f t="shared" si="0"/>
        <v>Asturias</v>
      </c>
      <c r="L10" s="147" t="str">
        <f t="shared" si="0"/>
        <v>Baleares</v>
      </c>
      <c r="M10" s="147" t="str">
        <f t="shared" si="0"/>
        <v>Canarias</v>
      </c>
      <c r="N10" s="130"/>
      <c r="P10" s="5"/>
      <c r="Q10" s="5"/>
    </row>
    <row r="11" spans="1:17" s="9" customFormat="1" ht="44.1" customHeight="1">
      <c r="B11" s="151"/>
      <c r="C11" s="151"/>
      <c r="D11" s="151"/>
      <c r="E11" s="151"/>
      <c r="F11" s="151"/>
      <c r="G11" s="148"/>
      <c r="H11" s="145"/>
      <c r="I11" s="148"/>
      <c r="J11" s="148"/>
      <c r="K11" s="148"/>
      <c r="L11" s="148"/>
      <c r="M11" s="148"/>
      <c r="N11" s="130"/>
    </row>
    <row r="12" spans="1:17" s="13" customFormat="1" ht="3" customHeight="1">
      <c r="B12" s="151"/>
      <c r="C12" s="151"/>
      <c r="D12" s="151"/>
      <c r="E12" s="151"/>
      <c r="F12" s="151"/>
      <c r="G12" s="148"/>
      <c r="H12" s="145"/>
      <c r="I12" s="148"/>
      <c r="J12" s="148"/>
      <c r="K12" s="148"/>
      <c r="L12" s="148"/>
      <c r="M12" s="148"/>
      <c r="N12" s="132"/>
      <c r="P12" s="12"/>
      <c r="Q12" s="12"/>
    </row>
    <row r="13" spans="1:17" s="9" customFormat="1" ht="12.75" customHeight="1">
      <c r="B13" s="151"/>
      <c r="C13" s="151"/>
      <c r="D13" s="151"/>
      <c r="E13" s="151"/>
      <c r="F13" s="151"/>
      <c r="G13" s="148"/>
      <c r="H13" s="145"/>
      <c r="I13" s="148"/>
      <c r="J13" s="148"/>
      <c r="K13" s="148"/>
      <c r="L13" s="148"/>
      <c r="M13" s="148"/>
      <c r="N13" s="130"/>
    </row>
    <row r="14" spans="1:17" s="9" customFormat="1" ht="3" customHeight="1">
      <c r="B14" s="152"/>
      <c r="C14" s="152"/>
      <c r="D14" s="152"/>
      <c r="E14" s="152"/>
      <c r="F14" s="152"/>
      <c r="G14" s="149"/>
      <c r="H14" s="146"/>
      <c r="I14" s="149"/>
      <c r="J14" s="149"/>
      <c r="K14" s="149"/>
      <c r="L14" s="149"/>
      <c r="M14" s="149"/>
      <c r="N14" s="130"/>
    </row>
    <row r="15" spans="1:17" s="15" customFormat="1" ht="9" customHeight="1">
      <c r="B15" s="36"/>
      <c r="C15" s="36"/>
      <c r="D15" s="36"/>
      <c r="E15" s="36"/>
      <c r="F15" s="36"/>
      <c r="G15" s="63"/>
      <c r="H15" s="63"/>
      <c r="I15" s="36"/>
      <c r="J15" s="36"/>
      <c r="K15" s="36"/>
      <c r="L15" s="36"/>
      <c r="M15" s="36"/>
      <c r="N15" s="133"/>
      <c r="P15" s="13"/>
      <c r="Q15" s="13"/>
    </row>
    <row r="16" spans="1:17" s="16" customFormat="1" ht="16.149999999999999" customHeight="1">
      <c r="B16" s="37"/>
      <c r="C16" s="37"/>
      <c r="D16" s="37"/>
      <c r="E16" s="37"/>
      <c r="F16" s="37"/>
      <c r="G16" s="51" t="s">
        <v>5</v>
      </c>
      <c r="H16" s="51" t="s">
        <v>6</v>
      </c>
      <c r="I16" s="37">
        <f>+B46+B51+B52+B21+B25</f>
        <v>8109</v>
      </c>
      <c r="J16" s="37">
        <f t="shared" ref="J16:M16" si="1">+C46+C51+C52+C21+C25</f>
        <v>1438</v>
      </c>
      <c r="K16" s="37">
        <f t="shared" si="1"/>
        <v>778</v>
      </c>
      <c r="L16" s="37">
        <f t="shared" si="1"/>
        <v>1249</v>
      </c>
      <c r="M16" s="37">
        <f t="shared" si="1"/>
        <v>2851</v>
      </c>
      <c r="N16" s="134"/>
      <c r="P16" s="9"/>
      <c r="Q16" s="9"/>
    </row>
    <row r="17" spans="2:17" s="18" customFormat="1" ht="16.149999999999999" customHeight="1">
      <c r="B17" s="38"/>
      <c r="C17" s="38"/>
      <c r="D17" s="38"/>
      <c r="E17" s="38"/>
      <c r="F17" s="38"/>
      <c r="G17" s="52" t="s">
        <v>7</v>
      </c>
      <c r="H17" s="69" t="s">
        <v>8</v>
      </c>
      <c r="I17" s="38">
        <v>806</v>
      </c>
      <c r="J17" s="38">
        <v>176</v>
      </c>
      <c r="K17" s="38">
        <v>82</v>
      </c>
      <c r="L17" s="38">
        <v>207</v>
      </c>
      <c r="M17" s="38">
        <v>304</v>
      </c>
      <c r="N17" s="135"/>
      <c r="P17" s="9"/>
      <c r="Q17" s="9"/>
    </row>
    <row r="18" spans="2:17" s="18" customFormat="1" ht="16.149999999999999" customHeight="1">
      <c r="B18" s="38"/>
      <c r="C18" s="38"/>
      <c r="D18" s="38"/>
      <c r="E18" s="38"/>
      <c r="F18" s="38"/>
      <c r="G18" s="52" t="s">
        <v>9</v>
      </c>
      <c r="H18" s="69" t="s">
        <v>10</v>
      </c>
      <c r="I18" s="38">
        <v>160</v>
      </c>
      <c r="J18" s="38">
        <v>4</v>
      </c>
      <c r="K18" s="38">
        <v>1</v>
      </c>
      <c r="L18" s="38">
        <v>2</v>
      </c>
      <c r="M18" s="38">
        <v>8</v>
      </c>
      <c r="N18" s="135"/>
      <c r="P18" s="15"/>
      <c r="Q18" s="15"/>
    </row>
    <row r="19" spans="2:17" s="18" customFormat="1" ht="16.149999999999999" customHeight="1">
      <c r="B19" s="38"/>
      <c r="C19" s="38"/>
      <c r="D19" s="38"/>
      <c r="E19" s="38"/>
      <c r="F19" s="38"/>
      <c r="G19" s="52" t="s">
        <v>11</v>
      </c>
      <c r="H19" s="69" t="s">
        <v>131</v>
      </c>
      <c r="I19" s="38">
        <f>+I16-I17-I18</f>
        <v>7143</v>
      </c>
      <c r="J19" s="38">
        <f t="shared" ref="J19:M19" si="2">+J16-J17-J18</f>
        <v>1258</v>
      </c>
      <c r="K19" s="38">
        <f t="shared" si="2"/>
        <v>695</v>
      </c>
      <c r="L19" s="38">
        <f t="shared" si="2"/>
        <v>1040</v>
      </c>
      <c r="M19" s="38">
        <f t="shared" si="2"/>
        <v>2539</v>
      </c>
      <c r="N19" s="135"/>
      <c r="P19" s="117"/>
      <c r="Q19" s="16"/>
    </row>
    <row r="20" spans="2:17" s="19" customFormat="1" ht="16.149999999999999" customHeight="1">
      <c r="B20" s="39"/>
      <c r="C20" s="39"/>
      <c r="D20" s="39"/>
      <c r="E20" s="39"/>
      <c r="F20" s="39"/>
      <c r="G20" s="53"/>
      <c r="H20" s="86" t="s">
        <v>132</v>
      </c>
      <c r="I20" s="46">
        <v>185</v>
      </c>
      <c r="J20" s="46">
        <v>61</v>
      </c>
      <c r="K20" s="46">
        <v>34</v>
      </c>
      <c r="L20" s="46">
        <v>44</v>
      </c>
      <c r="M20" s="46">
        <v>60</v>
      </c>
      <c r="N20" s="136"/>
      <c r="P20" s="117"/>
      <c r="Q20" s="18"/>
    </row>
    <row r="21" spans="2:17" s="16" customFormat="1" ht="16.149999999999999" customHeight="1">
      <c r="B21" s="37">
        <v>2946</v>
      </c>
      <c r="C21" s="37">
        <v>593</v>
      </c>
      <c r="D21" s="37">
        <v>329</v>
      </c>
      <c r="E21" s="37">
        <v>515</v>
      </c>
      <c r="F21" s="37">
        <v>1254</v>
      </c>
      <c r="G21" s="51" t="s">
        <v>12</v>
      </c>
      <c r="H21" s="51" t="s">
        <v>13</v>
      </c>
      <c r="I21" s="37"/>
      <c r="J21" s="37"/>
      <c r="K21" s="37"/>
      <c r="L21" s="37"/>
      <c r="M21" s="37"/>
      <c r="N21" s="134"/>
      <c r="P21" s="117"/>
      <c r="Q21" s="18"/>
    </row>
    <row r="22" spans="2:17" s="18" customFormat="1" ht="5.0999999999999996" customHeight="1">
      <c r="B22" s="38"/>
      <c r="C22" s="38"/>
      <c r="D22" s="38"/>
      <c r="E22" s="38"/>
      <c r="F22" s="38"/>
      <c r="G22" s="17"/>
      <c r="H22" s="17"/>
      <c r="I22" s="38"/>
      <c r="J22" s="38"/>
      <c r="K22" s="38"/>
      <c r="L22" s="38"/>
      <c r="M22" s="38"/>
      <c r="N22" s="135"/>
      <c r="P22" s="117"/>
    </row>
    <row r="23" spans="2:17" s="20" customFormat="1" ht="16.149999999999999" customHeight="1">
      <c r="B23" s="40">
        <f>+I16-B21</f>
        <v>5163</v>
      </c>
      <c r="C23" s="40">
        <f>+J16-C21</f>
        <v>845</v>
      </c>
      <c r="D23" s="40">
        <f>+K16-D21</f>
        <v>449</v>
      </c>
      <c r="E23" s="40">
        <f>+L16-E21</f>
        <v>734</v>
      </c>
      <c r="F23" s="40">
        <f>+M16-F21</f>
        <v>1597</v>
      </c>
      <c r="G23" s="54" t="s">
        <v>133</v>
      </c>
      <c r="H23" s="54" t="s">
        <v>14</v>
      </c>
      <c r="I23" s="40"/>
      <c r="J23" s="40"/>
      <c r="K23" s="40"/>
      <c r="L23" s="40"/>
      <c r="M23" s="40"/>
      <c r="N23" s="137"/>
      <c r="P23" s="117"/>
      <c r="Q23" s="19"/>
    </row>
    <row r="24" spans="2:17" s="20" customFormat="1" ht="5.0999999999999996" customHeight="1">
      <c r="B24" s="41"/>
      <c r="C24" s="41"/>
      <c r="D24" s="41"/>
      <c r="E24" s="41"/>
      <c r="F24" s="41"/>
      <c r="G24" s="55"/>
      <c r="H24" s="55"/>
      <c r="I24" s="41"/>
      <c r="J24" s="41"/>
      <c r="K24" s="41"/>
      <c r="L24" s="41"/>
      <c r="M24" s="41"/>
      <c r="N24" s="137"/>
      <c r="P24" s="117"/>
      <c r="Q24" s="16"/>
    </row>
    <row r="25" spans="2:17" s="16" customFormat="1" ht="16.149999999999999" customHeight="1">
      <c r="B25" s="37">
        <v>905</v>
      </c>
      <c r="C25" s="37">
        <v>252</v>
      </c>
      <c r="D25" s="37">
        <v>93</v>
      </c>
      <c r="E25" s="37">
        <v>130</v>
      </c>
      <c r="F25" s="37">
        <v>320</v>
      </c>
      <c r="G25" s="51" t="s">
        <v>118</v>
      </c>
      <c r="H25" s="51" t="s">
        <v>15</v>
      </c>
      <c r="I25" s="37"/>
      <c r="J25" s="37"/>
      <c r="K25" s="37"/>
      <c r="L25" s="37"/>
      <c r="M25" s="37"/>
      <c r="N25" s="134"/>
      <c r="P25" s="117"/>
      <c r="Q25" s="18"/>
    </row>
    <row r="26" spans="2:17" s="20" customFormat="1" ht="5.0999999999999996" customHeight="1">
      <c r="B26" s="41"/>
      <c r="C26" s="41"/>
      <c r="D26" s="41"/>
      <c r="E26" s="41"/>
      <c r="F26" s="41"/>
      <c r="G26" s="55"/>
      <c r="H26" s="55"/>
      <c r="I26" s="41"/>
      <c r="J26" s="41"/>
      <c r="K26" s="41"/>
      <c r="L26" s="41"/>
      <c r="M26" s="41"/>
      <c r="N26" s="137"/>
      <c r="P26" s="117"/>
    </row>
    <row r="27" spans="2:17" s="20" customFormat="1" ht="16.149999999999999" customHeight="1">
      <c r="B27" s="40">
        <f>+B23-B25</f>
        <v>4258</v>
      </c>
      <c r="C27" s="40">
        <f t="shared" ref="C27" si="3">+C23-C25</f>
        <v>593</v>
      </c>
      <c r="D27" s="40">
        <f>+D23-D25</f>
        <v>356</v>
      </c>
      <c r="E27" s="40">
        <f>+E23-E25</f>
        <v>604</v>
      </c>
      <c r="F27" s="40">
        <f>+F23-F25</f>
        <v>1277</v>
      </c>
      <c r="G27" s="54" t="s">
        <v>16</v>
      </c>
      <c r="H27" s="54" t="s">
        <v>17</v>
      </c>
      <c r="I27" s="40"/>
      <c r="J27" s="40"/>
      <c r="K27" s="40"/>
      <c r="L27" s="40"/>
      <c r="M27" s="40"/>
      <c r="N27" s="137"/>
      <c r="P27" s="117"/>
    </row>
    <row r="28" spans="2:17" s="15" customFormat="1" ht="9" customHeight="1">
      <c r="B28" s="45"/>
      <c r="C28" s="45"/>
      <c r="D28" s="45"/>
      <c r="E28" s="45"/>
      <c r="F28" s="45"/>
      <c r="G28" s="62"/>
      <c r="H28" s="62"/>
      <c r="I28" s="45"/>
      <c r="J28" s="45"/>
      <c r="K28" s="45"/>
      <c r="L28" s="45"/>
      <c r="M28" s="45"/>
      <c r="N28" s="133"/>
      <c r="P28" s="117"/>
      <c r="Q28" s="16"/>
    </row>
    <row r="29" spans="2:17" ht="15.95" customHeight="1">
      <c r="B29" s="30"/>
      <c r="C29" s="30"/>
      <c r="D29" s="30"/>
      <c r="E29" s="30"/>
      <c r="F29" s="30"/>
      <c r="G29" s="31"/>
      <c r="H29" s="30"/>
      <c r="I29" s="32"/>
      <c r="J29" s="30"/>
      <c r="K29" s="30"/>
      <c r="L29" s="30"/>
      <c r="M29" s="30"/>
      <c r="P29" s="117"/>
      <c r="Q29" s="20"/>
    </row>
    <row r="30" spans="2:17" ht="15.95" customHeight="1">
      <c r="P30" s="117"/>
      <c r="Q30" s="20"/>
    </row>
    <row r="31" spans="2:17" s="9" customFormat="1" ht="15.95" customHeight="1">
      <c r="B31" s="7" t="s">
        <v>18</v>
      </c>
      <c r="C31" s="7"/>
      <c r="D31" s="7"/>
      <c r="E31" s="7"/>
      <c r="F31" s="7"/>
      <c r="G31" s="21"/>
      <c r="H31" s="21"/>
      <c r="I31" s="21"/>
      <c r="J31" s="21"/>
      <c r="K31" s="21"/>
      <c r="L31" s="21"/>
      <c r="M31" s="21"/>
      <c r="N31" s="130"/>
      <c r="P31" s="15"/>
      <c r="Q31" s="15"/>
    </row>
    <row r="32" spans="2:17" s="9" customFormat="1" ht="15.95" customHeight="1">
      <c r="B32" s="22" t="s">
        <v>19</v>
      </c>
      <c r="C32" s="22"/>
      <c r="D32" s="22"/>
      <c r="E32" s="22"/>
      <c r="F32" s="22"/>
      <c r="G32" s="23"/>
      <c r="H32" s="23"/>
      <c r="I32" s="23"/>
      <c r="J32" s="23"/>
      <c r="K32" s="23"/>
      <c r="L32" s="23"/>
      <c r="M32" s="23"/>
      <c r="N32" s="130"/>
      <c r="P32" s="5"/>
      <c r="Q32" s="5"/>
    </row>
    <row r="33" spans="2:17" ht="15.95" customHeight="1"/>
    <row r="34" spans="2:17" s="9" customFormat="1" ht="15.95" customHeight="1">
      <c r="B34" s="24" t="s">
        <v>20</v>
      </c>
      <c r="C34" s="24"/>
      <c r="D34" s="24"/>
      <c r="E34" s="24"/>
      <c r="F34" s="24"/>
      <c r="G34" s="8"/>
      <c r="H34" s="8"/>
      <c r="I34" s="8"/>
      <c r="J34" s="8"/>
      <c r="K34" s="8"/>
      <c r="L34" s="8"/>
      <c r="M34" s="8"/>
      <c r="N34" s="130"/>
    </row>
    <row r="35" spans="2:17" ht="5.25" customHeight="1">
      <c r="B35" s="10"/>
      <c r="C35" s="10"/>
      <c r="D35" s="10"/>
      <c r="E35" s="10"/>
      <c r="F35" s="10"/>
      <c r="P35" s="9"/>
      <c r="Q35" s="9"/>
    </row>
    <row r="36" spans="2:17" s="9" customFormat="1" ht="15.95" customHeight="1">
      <c r="B36" s="3" t="s">
        <v>2</v>
      </c>
      <c r="C36" s="3"/>
      <c r="D36" s="3"/>
      <c r="E36" s="3"/>
      <c r="F36" s="3"/>
      <c r="G36" s="3"/>
      <c r="H36" s="3"/>
      <c r="J36" s="3"/>
      <c r="K36" s="3"/>
      <c r="L36" s="3"/>
      <c r="M36" s="11" t="s">
        <v>3</v>
      </c>
      <c r="N36" s="130"/>
      <c r="P36" s="5"/>
      <c r="Q36" s="5"/>
    </row>
    <row r="37" spans="2:17" s="12" customFormat="1" ht="3" customHeight="1">
      <c r="B37" s="25"/>
      <c r="C37" s="10"/>
      <c r="D37" s="10"/>
      <c r="E37" s="10"/>
      <c r="F37" s="10"/>
      <c r="G37" s="6"/>
      <c r="H37" s="6"/>
      <c r="I37" s="6"/>
      <c r="J37" s="6"/>
      <c r="K37" s="6"/>
      <c r="L37" s="6"/>
      <c r="M37" s="6"/>
      <c r="N37" s="131"/>
      <c r="P37" s="9"/>
      <c r="Q37" s="9"/>
    </row>
    <row r="38" spans="2:17" s="9" customFormat="1" ht="3.75" customHeight="1">
      <c r="B38" s="147" t="str">
        <f>+B10</f>
        <v>Andalucía</v>
      </c>
      <c r="C38" s="147" t="str">
        <f t="shared" ref="C38:F38" si="4">+C10</f>
        <v>Aragón</v>
      </c>
      <c r="D38" s="147" t="str">
        <f t="shared" si="4"/>
        <v>Asturias</v>
      </c>
      <c r="E38" s="147" t="str">
        <f t="shared" si="4"/>
        <v>Baleares</v>
      </c>
      <c r="F38" s="147" t="str">
        <f t="shared" si="4"/>
        <v>Canarias</v>
      </c>
      <c r="G38" s="147" t="s">
        <v>4</v>
      </c>
      <c r="H38" s="144" t="s">
        <v>147</v>
      </c>
      <c r="I38" s="147" t="str">
        <f>+I10</f>
        <v>Andalucía</v>
      </c>
      <c r="J38" s="147" t="str">
        <f t="shared" ref="J38:M38" si="5">+J10</f>
        <v>Aragón</v>
      </c>
      <c r="K38" s="147" t="str">
        <f t="shared" si="5"/>
        <v>Asturias</v>
      </c>
      <c r="L38" s="147" t="str">
        <f t="shared" si="5"/>
        <v>Baleares</v>
      </c>
      <c r="M38" s="147" t="str">
        <f t="shared" si="5"/>
        <v>Canarias</v>
      </c>
      <c r="N38" s="130"/>
      <c r="P38" s="5"/>
      <c r="Q38" s="5"/>
    </row>
    <row r="39" spans="2:17" s="9" customFormat="1" ht="44.1" customHeight="1">
      <c r="B39" s="148"/>
      <c r="C39" s="148"/>
      <c r="D39" s="148"/>
      <c r="E39" s="148"/>
      <c r="F39" s="148"/>
      <c r="G39" s="148"/>
      <c r="H39" s="145"/>
      <c r="I39" s="148"/>
      <c r="J39" s="148"/>
      <c r="K39" s="148"/>
      <c r="L39" s="148"/>
      <c r="M39" s="148"/>
      <c r="N39" s="130"/>
    </row>
    <row r="40" spans="2:17" s="13" customFormat="1" ht="3" customHeight="1">
      <c r="B40" s="148"/>
      <c r="C40" s="148"/>
      <c r="D40" s="148"/>
      <c r="E40" s="148"/>
      <c r="F40" s="148"/>
      <c r="G40" s="148"/>
      <c r="H40" s="145"/>
      <c r="I40" s="148"/>
      <c r="J40" s="148"/>
      <c r="K40" s="148"/>
      <c r="L40" s="148"/>
      <c r="M40" s="148"/>
      <c r="N40" s="132"/>
      <c r="P40" s="12"/>
      <c r="Q40" s="12"/>
    </row>
    <row r="41" spans="2:17" s="9" customFormat="1" ht="13.15" customHeight="1">
      <c r="B41" s="148"/>
      <c r="C41" s="148"/>
      <c r="D41" s="148"/>
      <c r="E41" s="148"/>
      <c r="F41" s="148"/>
      <c r="G41" s="148"/>
      <c r="H41" s="145"/>
      <c r="I41" s="148"/>
      <c r="J41" s="148"/>
      <c r="K41" s="148"/>
      <c r="L41" s="148"/>
      <c r="M41" s="148"/>
      <c r="N41" s="130"/>
    </row>
    <row r="42" spans="2:17" s="9" customFormat="1" ht="3" customHeight="1">
      <c r="B42" s="149"/>
      <c r="C42" s="149"/>
      <c r="D42" s="149"/>
      <c r="E42" s="149"/>
      <c r="F42" s="149"/>
      <c r="G42" s="149"/>
      <c r="H42" s="146"/>
      <c r="I42" s="149"/>
      <c r="J42" s="149"/>
      <c r="K42" s="149"/>
      <c r="L42" s="149"/>
      <c r="M42" s="149"/>
      <c r="N42" s="130"/>
    </row>
    <row r="43" spans="2:17" s="15" customFormat="1" ht="9" customHeight="1">
      <c r="B43" s="36"/>
      <c r="C43" s="36"/>
      <c r="D43" s="36"/>
      <c r="E43" s="36"/>
      <c r="F43" s="36"/>
      <c r="G43" s="63"/>
      <c r="H43" s="63"/>
      <c r="I43" s="36"/>
      <c r="J43" s="36"/>
      <c r="K43" s="36"/>
      <c r="L43" s="36"/>
      <c r="M43" s="36"/>
      <c r="N43" s="133"/>
      <c r="P43" s="13"/>
      <c r="Q43" s="13"/>
    </row>
    <row r="44" spans="2:17" s="20" customFormat="1" ht="16.149999999999999" customHeight="1">
      <c r="B44" s="42"/>
      <c r="C44" s="42"/>
      <c r="D44" s="42"/>
      <c r="E44" s="42"/>
      <c r="F44" s="42"/>
      <c r="G44" s="71" t="s">
        <v>16</v>
      </c>
      <c r="H44" s="56" t="s">
        <v>17</v>
      </c>
      <c r="I44" s="42">
        <f>+B27</f>
        <v>4258</v>
      </c>
      <c r="J44" s="42">
        <f>+C27</f>
        <v>593</v>
      </c>
      <c r="K44" s="42">
        <f t="shared" ref="K44:L44" si="6">+D27</f>
        <v>356</v>
      </c>
      <c r="L44" s="42">
        <f t="shared" si="6"/>
        <v>604</v>
      </c>
      <c r="M44" s="42">
        <f>+F27</f>
        <v>1277</v>
      </c>
      <c r="N44" s="137"/>
      <c r="P44" s="9"/>
      <c r="Q44" s="9"/>
    </row>
    <row r="45" spans="2:17" s="18" customFormat="1" ht="5.0999999999999996" customHeight="1">
      <c r="B45" s="38"/>
      <c r="C45" s="38"/>
      <c r="D45" s="38"/>
      <c r="E45" s="38"/>
      <c r="F45" s="38"/>
      <c r="G45" s="72"/>
      <c r="H45" s="57"/>
      <c r="I45" s="38"/>
      <c r="J45" s="38"/>
      <c r="K45" s="38"/>
      <c r="L45" s="38"/>
      <c r="M45" s="38"/>
      <c r="N45" s="135"/>
      <c r="P45" s="9"/>
      <c r="Q45" s="9"/>
    </row>
    <row r="46" spans="2:17" s="16" customFormat="1" ht="16.149999999999999" customHeight="1">
      <c r="B46" s="37">
        <v>4253</v>
      </c>
      <c r="C46" s="37">
        <v>592</v>
      </c>
      <c r="D46" s="37">
        <v>356</v>
      </c>
      <c r="E46" s="37">
        <v>603</v>
      </c>
      <c r="F46" s="37">
        <v>1275</v>
      </c>
      <c r="G46" s="67" t="s">
        <v>21</v>
      </c>
      <c r="H46" s="51" t="s">
        <v>22</v>
      </c>
      <c r="I46" s="37"/>
      <c r="J46" s="37"/>
      <c r="K46" s="37"/>
      <c r="L46" s="37"/>
      <c r="M46" s="37"/>
      <c r="N46" s="134"/>
      <c r="P46" s="15"/>
      <c r="Q46" s="15"/>
    </row>
    <row r="47" spans="2:17" s="18" customFormat="1" ht="16.149999999999999" customHeight="1">
      <c r="B47" s="38">
        <v>3241</v>
      </c>
      <c r="C47" s="38">
        <v>453</v>
      </c>
      <c r="D47" s="38">
        <v>276</v>
      </c>
      <c r="E47" s="38">
        <v>468</v>
      </c>
      <c r="F47" s="38">
        <v>974</v>
      </c>
      <c r="G47" s="68" t="s">
        <v>23</v>
      </c>
      <c r="H47" s="69" t="s">
        <v>24</v>
      </c>
      <c r="I47" s="38"/>
      <c r="J47" s="38"/>
      <c r="K47" s="38"/>
      <c r="L47" s="38"/>
      <c r="M47" s="38"/>
      <c r="N47" s="135"/>
      <c r="P47" s="117"/>
      <c r="Q47" s="20"/>
    </row>
    <row r="48" spans="2:17" s="18" customFormat="1" ht="16.149999999999999" customHeight="1">
      <c r="B48" s="38">
        <f>SUM(B49:B50)</f>
        <v>1012</v>
      </c>
      <c r="C48" s="38">
        <f t="shared" ref="C48:F48" si="7">SUM(C49:C50)</f>
        <v>139</v>
      </c>
      <c r="D48" s="38">
        <f t="shared" si="7"/>
        <v>80</v>
      </c>
      <c r="E48" s="38">
        <f t="shared" si="7"/>
        <v>135</v>
      </c>
      <c r="F48" s="38">
        <f t="shared" si="7"/>
        <v>301</v>
      </c>
      <c r="G48" s="68" t="s">
        <v>25</v>
      </c>
      <c r="H48" s="69" t="s">
        <v>148</v>
      </c>
      <c r="I48" s="38"/>
      <c r="J48" s="38"/>
      <c r="K48" s="38"/>
      <c r="L48" s="38"/>
      <c r="M48" s="38"/>
      <c r="N48" s="135"/>
      <c r="P48" s="118"/>
    </row>
    <row r="49" spans="2:17" s="18" customFormat="1" ht="16.149999999999999" customHeight="1">
      <c r="B49" s="96">
        <v>951</v>
      </c>
      <c r="C49" s="96">
        <v>135</v>
      </c>
      <c r="D49" s="96">
        <v>77</v>
      </c>
      <c r="E49" s="96">
        <v>125</v>
      </c>
      <c r="F49" s="96">
        <v>282</v>
      </c>
      <c r="G49" s="97" t="s">
        <v>26</v>
      </c>
      <c r="H49" s="98" t="s">
        <v>27</v>
      </c>
      <c r="I49" s="47"/>
      <c r="J49" s="47"/>
      <c r="K49" s="47"/>
      <c r="L49" s="47"/>
      <c r="M49" s="47"/>
      <c r="N49" s="135"/>
      <c r="P49" s="117"/>
      <c r="Q49" s="16"/>
    </row>
    <row r="50" spans="2:17" s="18" customFormat="1" ht="16.149999999999999" customHeight="1">
      <c r="B50" s="96">
        <v>61</v>
      </c>
      <c r="C50" s="96">
        <v>4</v>
      </c>
      <c r="D50" s="96">
        <v>3</v>
      </c>
      <c r="E50" s="96">
        <v>10</v>
      </c>
      <c r="F50" s="96">
        <v>19</v>
      </c>
      <c r="G50" s="99" t="s">
        <v>28</v>
      </c>
      <c r="H50" s="98" t="s">
        <v>29</v>
      </c>
      <c r="I50" s="47"/>
      <c r="J50" s="47"/>
      <c r="K50" s="47"/>
      <c r="L50" s="47"/>
      <c r="M50" s="47"/>
      <c r="N50" s="135"/>
      <c r="P50" s="117"/>
    </row>
    <row r="51" spans="2:17" s="16" customFormat="1" ht="16.149999999999999" customHeight="1">
      <c r="B51" s="37">
        <v>5</v>
      </c>
      <c r="C51" s="37">
        <v>1</v>
      </c>
      <c r="D51" s="37">
        <v>0</v>
      </c>
      <c r="E51" s="37">
        <v>1</v>
      </c>
      <c r="F51" s="37">
        <v>2</v>
      </c>
      <c r="G51" s="67" t="s">
        <v>30</v>
      </c>
      <c r="H51" s="51" t="s">
        <v>31</v>
      </c>
      <c r="I51" s="37"/>
      <c r="J51" s="37"/>
      <c r="K51" s="37"/>
      <c r="L51" s="37"/>
      <c r="M51" s="37"/>
      <c r="N51" s="134"/>
      <c r="P51" s="117"/>
      <c r="Q51" s="18"/>
    </row>
    <row r="52" spans="2:17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67" t="s">
        <v>32</v>
      </c>
      <c r="H52" s="51" t="s">
        <v>33</v>
      </c>
      <c r="I52" s="37"/>
      <c r="J52" s="37"/>
      <c r="K52" s="37"/>
      <c r="L52" s="37"/>
      <c r="M52" s="37"/>
      <c r="N52" s="134"/>
      <c r="P52" s="117"/>
      <c r="Q52" s="18"/>
    </row>
    <row r="53" spans="2:17" s="18" customFormat="1" ht="5.0999999999999996" customHeight="1">
      <c r="B53" s="38"/>
      <c r="C53" s="38"/>
      <c r="D53" s="38"/>
      <c r="E53" s="38"/>
      <c r="F53" s="38"/>
      <c r="G53" s="26"/>
      <c r="H53" s="28"/>
      <c r="I53" s="38"/>
      <c r="J53" s="38"/>
      <c r="K53" s="38"/>
      <c r="L53" s="38"/>
      <c r="M53" s="38"/>
      <c r="N53" s="135"/>
      <c r="P53" s="117"/>
    </row>
    <row r="54" spans="2:17" s="20" customFormat="1" ht="15.95" customHeight="1">
      <c r="B54" s="40">
        <f>+I44-(+B46+B51+B52)</f>
        <v>0</v>
      </c>
      <c r="C54" s="40">
        <f>+J44-(+C46+C51+C52)</f>
        <v>0</v>
      </c>
      <c r="D54" s="40">
        <f t="shared" ref="D54:F54" si="8">+K44-(+D46+D51+D52)</f>
        <v>0</v>
      </c>
      <c r="E54" s="40">
        <f t="shared" si="8"/>
        <v>0</v>
      </c>
      <c r="F54" s="40">
        <f t="shared" si="8"/>
        <v>0</v>
      </c>
      <c r="G54" s="70" t="s">
        <v>34</v>
      </c>
      <c r="H54" s="54" t="s">
        <v>35</v>
      </c>
      <c r="I54" s="40"/>
      <c r="J54" s="40"/>
      <c r="K54" s="40"/>
      <c r="L54" s="40"/>
      <c r="M54" s="40"/>
      <c r="N54" s="137"/>
      <c r="P54" s="16"/>
      <c r="Q54" s="16"/>
    </row>
    <row r="55" spans="2:17" s="15" customFormat="1" ht="9" customHeight="1">
      <c r="B55" s="45"/>
      <c r="C55" s="45"/>
      <c r="D55" s="45"/>
      <c r="E55" s="45"/>
      <c r="F55" s="45"/>
      <c r="G55" s="62"/>
      <c r="H55" s="62"/>
      <c r="I55" s="45"/>
      <c r="J55" s="45"/>
      <c r="K55" s="45"/>
      <c r="L55" s="45"/>
      <c r="M55" s="45"/>
      <c r="N55" s="133"/>
      <c r="P55" s="16"/>
      <c r="Q55" s="16"/>
    </row>
    <row r="56" spans="2:17" ht="15.95" customHeight="1">
      <c r="B56" s="30"/>
      <c r="C56" s="30"/>
      <c r="D56" s="30"/>
      <c r="E56" s="30"/>
      <c r="F56" s="30"/>
      <c r="G56" s="31"/>
      <c r="H56" s="30"/>
      <c r="I56" s="32"/>
      <c r="J56" s="32"/>
      <c r="K56" s="32"/>
      <c r="L56" s="32"/>
      <c r="M56" s="32"/>
      <c r="P56" s="18"/>
      <c r="Q56" s="18"/>
    </row>
    <row r="57" spans="2:17" ht="15.95" customHeight="1">
      <c r="P57" s="16"/>
      <c r="Q57" s="20"/>
    </row>
    <row r="58" spans="2:17" s="9" customFormat="1" ht="15.95" customHeight="1">
      <c r="B58" s="27" t="s">
        <v>36</v>
      </c>
      <c r="C58" s="27"/>
      <c r="D58" s="27"/>
      <c r="E58" s="27"/>
      <c r="F58" s="27"/>
      <c r="G58" s="8"/>
      <c r="H58" s="8"/>
      <c r="I58" s="8"/>
      <c r="J58" s="8"/>
      <c r="K58" s="8"/>
      <c r="L58" s="8"/>
      <c r="M58" s="8"/>
      <c r="N58" s="130"/>
      <c r="P58" s="15"/>
      <c r="Q58" s="15"/>
    </row>
    <row r="59" spans="2:17" ht="5.25" customHeight="1">
      <c r="B59" s="10"/>
      <c r="C59" s="10"/>
      <c r="D59" s="10"/>
      <c r="E59" s="10"/>
      <c r="F59" s="10"/>
    </row>
    <row r="60" spans="2:17" s="9" customFormat="1" ht="15.95" customHeight="1">
      <c r="B60" s="3" t="s">
        <v>2</v>
      </c>
      <c r="C60" s="3"/>
      <c r="D60" s="3"/>
      <c r="E60" s="3"/>
      <c r="F60" s="3"/>
      <c r="G60" s="3"/>
      <c r="H60" s="3"/>
      <c r="I60" s="11"/>
      <c r="J60" s="11"/>
      <c r="K60" s="11"/>
      <c r="L60" s="11"/>
      <c r="M60" s="11" t="s">
        <v>3</v>
      </c>
      <c r="N60" s="130"/>
      <c r="P60" s="5"/>
      <c r="Q60" s="5"/>
    </row>
    <row r="61" spans="2:17" s="12" customFormat="1" ht="3" customHeight="1">
      <c r="B61" s="25"/>
      <c r="C61" s="10"/>
      <c r="D61" s="10"/>
      <c r="E61" s="10"/>
      <c r="F61" s="10"/>
      <c r="G61" s="6"/>
      <c r="H61" s="6"/>
      <c r="I61" s="6"/>
      <c r="J61" s="6"/>
      <c r="K61" s="6"/>
      <c r="L61" s="6"/>
      <c r="M61" s="6"/>
      <c r="N61" s="131"/>
      <c r="P61" s="9"/>
      <c r="Q61" s="9"/>
    </row>
    <row r="62" spans="2:17" s="9" customFormat="1" ht="3.75" customHeight="1">
      <c r="B62" s="147" t="str">
        <f>+B10</f>
        <v>Andalucía</v>
      </c>
      <c r="C62" s="147" t="str">
        <f t="shared" ref="C62:F62" si="9">+C10</f>
        <v>Aragón</v>
      </c>
      <c r="D62" s="147" t="str">
        <f t="shared" si="9"/>
        <v>Asturias</v>
      </c>
      <c r="E62" s="147" t="str">
        <f t="shared" si="9"/>
        <v>Baleares</v>
      </c>
      <c r="F62" s="147" t="str">
        <f t="shared" si="9"/>
        <v>Canarias</v>
      </c>
      <c r="G62" s="147" t="s">
        <v>4</v>
      </c>
      <c r="H62" s="144" t="s">
        <v>147</v>
      </c>
      <c r="I62" s="147" t="str">
        <f>+I10</f>
        <v>Andalucía</v>
      </c>
      <c r="J62" s="147" t="str">
        <f t="shared" ref="J62:M62" si="10">+J10</f>
        <v>Aragón</v>
      </c>
      <c r="K62" s="147" t="str">
        <f t="shared" si="10"/>
        <v>Asturias</v>
      </c>
      <c r="L62" s="147" t="str">
        <f t="shared" si="10"/>
        <v>Baleares</v>
      </c>
      <c r="M62" s="147" t="str">
        <f t="shared" si="10"/>
        <v>Canarias</v>
      </c>
      <c r="N62" s="130"/>
      <c r="P62" s="5"/>
      <c r="Q62" s="5"/>
    </row>
    <row r="63" spans="2:17" s="9" customFormat="1" ht="44.1" customHeight="1">
      <c r="B63" s="148"/>
      <c r="C63" s="148"/>
      <c r="D63" s="148"/>
      <c r="E63" s="148"/>
      <c r="F63" s="148"/>
      <c r="G63" s="148"/>
      <c r="H63" s="145"/>
      <c r="I63" s="148"/>
      <c r="J63" s="148"/>
      <c r="K63" s="148"/>
      <c r="L63" s="148"/>
      <c r="M63" s="148"/>
      <c r="N63" s="130"/>
    </row>
    <row r="64" spans="2:17" s="13" customFormat="1" ht="3" customHeight="1">
      <c r="B64" s="148"/>
      <c r="C64" s="148"/>
      <c r="D64" s="148"/>
      <c r="E64" s="148"/>
      <c r="F64" s="148"/>
      <c r="G64" s="148"/>
      <c r="H64" s="145"/>
      <c r="I64" s="148"/>
      <c r="J64" s="148"/>
      <c r="K64" s="148"/>
      <c r="L64" s="148"/>
      <c r="M64" s="148"/>
      <c r="N64" s="132"/>
      <c r="P64" s="12"/>
      <c r="Q64" s="12"/>
    </row>
    <row r="65" spans="2:17" s="9" customFormat="1" ht="13.15" customHeight="1">
      <c r="B65" s="148"/>
      <c r="C65" s="148"/>
      <c r="D65" s="148"/>
      <c r="E65" s="148"/>
      <c r="F65" s="148"/>
      <c r="G65" s="148"/>
      <c r="H65" s="145"/>
      <c r="I65" s="148"/>
      <c r="J65" s="148"/>
      <c r="K65" s="148"/>
      <c r="L65" s="148"/>
      <c r="M65" s="148"/>
      <c r="N65" s="130"/>
    </row>
    <row r="66" spans="2:17" s="9" customFormat="1" ht="3" customHeight="1">
      <c r="B66" s="149"/>
      <c r="C66" s="149"/>
      <c r="D66" s="149"/>
      <c r="E66" s="149"/>
      <c r="F66" s="149"/>
      <c r="G66" s="149"/>
      <c r="H66" s="146"/>
      <c r="I66" s="149"/>
      <c r="J66" s="149"/>
      <c r="K66" s="149"/>
      <c r="L66" s="149"/>
      <c r="M66" s="149"/>
      <c r="N66" s="130"/>
    </row>
    <row r="67" spans="2:17" s="15" customFormat="1" ht="9" customHeight="1">
      <c r="B67" s="36"/>
      <c r="C67" s="36"/>
      <c r="D67" s="36"/>
      <c r="E67" s="36"/>
      <c r="F67" s="36"/>
      <c r="G67" s="63"/>
      <c r="H67" s="63"/>
      <c r="I67" s="36"/>
      <c r="J67" s="36"/>
      <c r="K67" s="36"/>
      <c r="L67" s="36"/>
      <c r="M67" s="36"/>
      <c r="N67" s="133"/>
      <c r="P67" s="13"/>
      <c r="Q67" s="13"/>
    </row>
    <row r="68" spans="2:17" s="20" customFormat="1" ht="16.149999999999999" customHeight="1">
      <c r="B68" s="41"/>
      <c r="C68" s="41"/>
      <c r="D68" s="41"/>
      <c r="E68" s="41"/>
      <c r="F68" s="41"/>
      <c r="G68" s="75" t="s">
        <v>34</v>
      </c>
      <c r="H68" s="59" t="s">
        <v>35</v>
      </c>
      <c r="I68" s="42">
        <f>+B54</f>
        <v>0</v>
      </c>
      <c r="J68" s="42">
        <f t="shared" ref="J68:M68" si="11">+C54</f>
        <v>0</v>
      </c>
      <c r="K68" s="42">
        <f t="shared" si="11"/>
        <v>0</v>
      </c>
      <c r="L68" s="42">
        <f t="shared" si="11"/>
        <v>0</v>
      </c>
      <c r="M68" s="42">
        <f t="shared" si="11"/>
        <v>0</v>
      </c>
      <c r="N68" s="137"/>
      <c r="P68" s="9"/>
      <c r="Q68" s="9"/>
    </row>
    <row r="69" spans="2:17" s="18" customFormat="1" ht="5.0999999999999996" customHeight="1">
      <c r="B69" s="38"/>
      <c r="C69" s="38"/>
      <c r="D69" s="38"/>
      <c r="E69" s="38"/>
      <c r="F69" s="38"/>
      <c r="G69" s="73"/>
      <c r="H69" s="58"/>
      <c r="I69" s="38"/>
      <c r="J69" s="38"/>
      <c r="K69" s="38"/>
      <c r="L69" s="38"/>
      <c r="M69" s="38"/>
      <c r="N69" s="135"/>
      <c r="P69" s="9"/>
      <c r="Q69" s="9"/>
    </row>
    <row r="70" spans="2:17" s="16" customFormat="1" ht="16.149999999999999" customHeight="1">
      <c r="B70" s="37"/>
      <c r="C70" s="37"/>
      <c r="D70" s="37"/>
      <c r="E70" s="37"/>
      <c r="F70" s="37"/>
      <c r="G70" s="76" t="s">
        <v>37</v>
      </c>
      <c r="H70" s="60" t="s">
        <v>149</v>
      </c>
      <c r="I70" s="37">
        <f>+I71+I75</f>
        <v>2821</v>
      </c>
      <c r="J70" s="37">
        <f t="shared" ref="J70:M70" si="12">+J71+J75</f>
        <v>461</v>
      </c>
      <c r="K70" s="37">
        <f t="shared" si="12"/>
        <v>360</v>
      </c>
      <c r="L70" s="37">
        <f t="shared" si="12"/>
        <v>555</v>
      </c>
      <c r="M70" s="37">
        <f t="shared" si="12"/>
        <v>1613</v>
      </c>
      <c r="N70" s="134"/>
      <c r="P70" s="15"/>
      <c r="Q70" s="15"/>
    </row>
    <row r="71" spans="2:17" s="18" customFormat="1" ht="16.149999999999999" customHeight="1">
      <c r="B71" s="38"/>
      <c r="C71" s="38"/>
      <c r="D71" s="38"/>
      <c r="E71" s="38"/>
      <c r="F71" s="38"/>
      <c r="G71" s="73" t="s">
        <v>38</v>
      </c>
      <c r="H71" s="26" t="s">
        <v>39</v>
      </c>
      <c r="I71" s="38">
        <f>+I72+I73+I74</f>
        <v>81</v>
      </c>
      <c r="J71" s="38">
        <f t="shared" ref="J71:M71" si="13">+J72+J73+J74</f>
        <v>19</v>
      </c>
      <c r="K71" s="38">
        <f t="shared" si="13"/>
        <v>11</v>
      </c>
      <c r="L71" s="38">
        <f t="shared" si="13"/>
        <v>46</v>
      </c>
      <c r="M71" s="38">
        <f t="shared" si="13"/>
        <v>1012</v>
      </c>
      <c r="N71" s="135"/>
      <c r="P71" s="117"/>
      <c r="Q71" s="20"/>
    </row>
    <row r="72" spans="2:17" s="18" customFormat="1" ht="16.149999999999999" customHeight="1">
      <c r="B72" s="38"/>
      <c r="C72" s="38"/>
      <c r="D72" s="38"/>
      <c r="E72" s="38"/>
      <c r="F72" s="38"/>
      <c r="G72" s="26" t="s">
        <v>40</v>
      </c>
      <c r="H72" s="87" t="s">
        <v>41</v>
      </c>
      <c r="I72" s="38">
        <v>0</v>
      </c>
      <c r="J72" s="38">
        <v>0</v>
      </c>
      <c r="K72" s="38">
        <v>0</v>
      </c>
      <c r="L72" s="38">
        <v>0</v>
      </c>
      <c r="M72" s="38">
        <v>863</v>
      </c>
      <c r="N72" s="135"/>
      <c r="P72" s="117"/>
    </row>
    <row r="73" spans="2:17" s="18" customFormat="1" ht="16.149999999999999" customHeight="1">
      <c r="B73" s="38"/>
      <c r="C73" s="38"/>
      <c r="D73" s="38"/>
      <c r="E73" s="38"/>
      <c r="F73" s="38"/>
      <c r="G73" s="26" t="s">
        <v>42</v>
      </c>
      <c r="H73" s="87" t="s">
        <v>150</v>
      </c>
      <c r="I73" s="38">
        <v>0</v>
      </c>
      <c r="J73" s="38">
        <v>0</v>
      </c>
      <c r="K73" s="38">
        <v>0</v>
      </c>
      <c r="L73" s="38">
        <v>0</v>
      </c>
      <c r="M73" s="38">
        <v>31</v>
      </c>
      <c r="N73" s="135"/>
      <c r="P73" s="117"/>
      <c r="Q73" s="16"/>
    </row>
    <row r="74" spans="2:17" s="18" customFormat="1" ht="16.149999999999999" customHeight="1">
      <c r="B74" s="38"/>
      <c r="C74" s="38"/>
      <c r="D74" s="38"/>
      <c r="E74" s="38"/>
      <c r="F74" s="38"/>
      <c r="G74" s="26" t="s">
        <v>43</v>
      </c>
      <c r="H74" s="26" t="s">
        <v>151</v>
      </c>
      <c r="I74" s="38">
        <v>81</v>
      </c>
      <c r="J74" s="38">
        <v>19</v>
      </c>
      <c r="K74" s="38">
        <v>11</v>
      </c>
      <c r="L74" s="38">
        <v>46</v>
      </c>
      <c r="M74" s="38">
        <v>118</v>
      </c>
      <c r="N74" s="135"/>
      <c r="P74" s="117"/>
    </row>
    <row r="75" spans="2:17" s="18" customFormat="1" ht="16.149999999999999" customHeight="1">
      <c r="B75" s="38"/>
      <c r="C75" s="38"/>
      <c r="D75" s="38"/>
      <c r="E75" s="38"/>
      <c r="F75" s="38"/>
      <c r="G75" s="26" t="s">
        <v>30</v>
      </c>
      <c r="H75" s="26" t="s">
        <v>31</v>
      </c>
      <c r="I75" s="38">
        <v>2740</v>
      </c>
      <c r="J75" s="38">
        <v>442</v>
      </c>
      <c r="K75" s="38">
        <v>349</v>
      </c>
      <c r="L75" s="38">
        <v>509</v>
      </c>
      <c r="M75" s="38">
        <v>601</v>
      </c>
      <c r="N75" s="135"/>
      <c r="P75" s="117"/>
    </row>
    <row r="76" spans="2:17" s="16" customFormat="1" ht="16.149999999999999" customHeight="1">
      <c r="B76" s="37"/>
      <c r="C76" s="37"/>
      <c r="D76" s="37"/>
      <c r="E76" s="37"/>
      <c r="F76" s="37"/>
      <c r="G76" s="76" t="s">
        <v>44</v>
      </c>
      <c r="H76" s="60" t="s">
        <v>45</v>
      </c>
      <c r="I76" s="37">
        <f>+I77+I78</f>
        <v>-173</v>
      </c>
      <c r="J76" s="37">
        <f t="shared" ref="J76:M76" si="14">+J77+J78</f>
        <v>-22</v>
      </c>
      <c r="K76" s="37">
        <f t="shared" si="14"/>
        <v>-23</v>
      </c>
      <c r="L76" s="37">
        <f t="shared" si="14"/>
        <v>-69</v>
      </c>
      <c r="M76" s="37">
        <f t="shared" si="14"/>
        <v>-101</v>
      </c>
      <c r="N76" s="134"/>
      <c r="P76" s="117"/>
      <c r="Q76" s="18"/>
    </row>
    <row r="77" spans="2:17" s="18" customFormat="1" ht="16.149999999999999" customHeight="1">
      <c r="B77" s="38"/>
      <c r="C77" s="38"/>
      <c r="D77" s="38"/>
      <c r="E77" s="38"/>
      <c r="F77" s="38"/>
      <c r="G77" s="26" t="s">
        <v>46</v>
      </c>
      <c r="H77" s="26" t="s">
        <v>47</v>
      </c>
      <c r="I77" s="38">
        <v>-165</v>
      </c>
      <c r="J77" s="38">
        <v>-21</v>
      </c>
      <c r="K77" s="38">
        <v>-22</v>
      </c>
      <c r="L77" s="38">
        <v>-69</v>
      </c>
      <c r="M77" s="38">
        <v>-98</v>
      </c>
      <c r="N77" s="135"/>
      <c r="P77" s="117"/>
    </row>
    <row r="78" spans="2:17" s="18" customFormat="1" ht="16.149999999999999" customHeight="1">
      <c r="B78" s="38"/>
      <c r="C78" s="38"/>
      <c r="D78" s="38"/>
      <c r="E78" s="38"/>
      <c r="F78" s="38"/>
      <c r="G78" s="26" t="s">
        <v>32</v>
      </c>
      <c r="H78" s="26" t="s">
        <v>33</v>
      </c>
      <c r="I78" s="38">
        <v>-8</v>
      </c>
      <c r="J78" s="38">
        <v>-1</v>
      </c>
      <c r="K78" s="38">
        <v>-1</v>
      </c>
      <c r="L78" s="38">
        <v>0</v>
      </c>
      <c r="M78" s="38">
        <v>-3</v>
      </c>
      <c r="N78" s="135"/>
      <c r="P78" s="117"/>
    </row>
    <row r="79" spans="2:17" s="16" customFormat="1" ht="16.149999999999999" customHeight="1">
      <c r="B79" s="37">
        <f>+B80+B81+B82</f>
        <v>155</v>
      </c>
      <c r="C79" s="37">
        <f t="shared" ref="C79:F79" si="15">+C80+C81+C82</f>
        <v>20</v>
      </c>
      <c r="D79" s="37">
        <f t="shared" si="15"/>
        <v>13</v>
      </c>
      <c r="E79" s="37">
        <f t="shared" si="15"/>
        <v>23</v>
      </c>
      <c r="F79" s="37">
        <f t="shared" si="15"/>
        <v>22</v>
      </c>
      <c r="G79" s="76" t="s">
        <v>48</v>
      </c>
      <c r="H79" s="60" t="s">
        <v>49</v>
      </c>
      <c r="I79" s="37">
        <f>+I80+I81+I82</f>
        <v>69</v>
      </c>
      <c r="J79" s="37">
        <f t="shared" ref="J79:M79" si="16">+J80+J81+J82</f>
        <v>13</v>
      </c>
      <c r="K79" s="37">
        <f t="shared" si="16"/>
        <v>5</v>
      </c>
      <c r="L79" s="37">
        <f t="shared" si="16"/>
        <v>10</v>
      </c>
      <c r="M79" s="37">
        <f t="shared" si="16"/>
        <v>26</v>
      </c>
      <c r="N79" s="134"/>
      <c r="P79" s="117"/>
    </row>
    <row r="80" spans="2:17" s="18" customFormat="1" ht="16.149999999999999" customHeight="1">
      <c r="B80" s="47">
        <v>155</v>
      </c>
      <c r="C80" s="47">
        <v>20</v>
      </c>
      <c r="D80" s="47">
        <v>13</v>
      </c>
      <c r="E80" s="47">
        <v>22</v>
      </c>
      <c r="F80" s="47">
        <v>22</v>
      </c>
      <c r="G80" s="26" t="s">
        <v>50</v>
      </c>
      <c r="H80" s="26" t="s">
        <v>134</v>
      </c>
      <c r="I80" s="47">
        <v>54</v>
      </c>
      <c r="J80" s="47">
        <v>5</v>
      </c>
      <c r="K80" s="47">
        <v>4</v>
      </c>
      <c r="L80" s="47">
        <v>8</v>
      </c>
      <c r="M80" s="47">
        <v>19</v>
      </c>
      <c r="N80" s="135"/>
      <c r="P80" s="117"/>
    </row>
    <row r="81" spans="2:17" s="18" customFormat="1" ht="16.149999999999999" customHeight="1">
      <c r="B81" s="47"/>
      <c r="C81" s="47"/>
      <c r="D81" s="47"/>
      <c r="E81" s="47"/>
      <c r="F81" s="47"/>
      <c r="G81" s="26" t="s">
        <v>51</v>
      </c>
      <c r="H81" s="26" t="s">
        <v>52</v>
      </c>
      <c r="I81" s="47">
        <v>8</v>
      </c>
      <c r="J81" s="47">
        <v>0</v>
      </c>
      <c r="K81" s="47">
        <v>0</v>
      </c>
      <c r="L81" s="47">
        <v>1</v>
      </c>
      <c r="M81" s="47">
        <v>4</v>
      </c>
      <c r="N81" s="135"/>
      <c r="P81" s="117"/>
    </row>
    <row r="82" spans="2:17" s="18" customFormat="1" ht="16.149999999999999" customHeight="1">
      <c r="B82" s="47">
        <v>0</v>
      </c>
      <c r="C82" s="47">
        <v>0</v>
      </c>
      <c r="D82" s="47">
        <v>0</v>
      </c>
      <c r="E82" s="47">
        <v>1</v>
      </c>
      <c r="F82" s="47">
        <v>0</v>
      </c>
      <c r="G82" s="26" t="s">
        <v>53</v>
      </c>
      <c r="H82" s="26" t="s">
        <v>54</v>
      </c>
      <c r="I82" s="47">
        <v>7</v>
      </c>
      <c r="J82" s="47">
        <v>8</v>
      </c>
      <c r="K82" s="47">
        <v>1</v>
      </c>
      <c r="L82" s="47">
        <v>1</v>
      </c>
      <c r="M82" s="47">
        <v>3</v>
      </c>
      <c r="N82" s="135"/>
      <c r="P82" s="117"/>
      <c r="Q82" s="16"/>
    </row>
    <row r="83" spans="2:17" s="18" customFormat="1" ht="5.0999999999999996" customHeight="1">
      <c r="B83" s="38"/>
      <c r="C83" s="38"/>
      <c r="D83" s="38"/>
      <c r="E83" s="38"/>
      <c r="F83" s="38"/>
      <c r="G83" s="26"/>
      <c r="H83" s="28"/>
      <c r="I83" s="47"/>
      <c r="J83" s="47"/>
      <c r="K83" s="47"/>
      <c r="L83" s="47"/>
      <c r="M83" s="47"/>
      <c r="N83" s="135"/>
      <c r="P83" s="117"/>
    </row>
    <row r="84" spans="2:17" s="18" customFormat="1" ht="5.0999999999999996" customHeight="1">
      <c r="B84" s="44"/>
      <c r="C84" s="44"/>
      <c r="D84" s="44"/>
      <c r="E84" s="44"/>
      <c r="F84" s="44"/>
      <c r="G84" s="77"/>
      <c r="H84" s="61"/>
      <c r="I84" s="47"/>
      <c r="J84" s="47"/>
      <c r="K84" s="47"/>
      <c r="L84" s="47"/>
      <c r="M84" s="47"/>
      <c r="N84" s="135"/>
      <c r="P84" s="117"/>
    </row>
    <row r="85" spans="2:17" s="20" customFormat="1" ht="16.149999999999999" customHeight="1">
      <c r="B85" s="40">
        <f>+I68+I70+I76+I79-B79</f>
        <v>2562</v>
      </c>
      <c r="C85" s="40">
        <f t="shared" ref="C85:F85" si="17">+J68+J70+J76+J79-C79</f>
        <v>432</v>
      </c>
      <c r="D85" s="40">
        <f t="shared" si="17"/>
        <v>329</v>
      </c>
      <c r="E85" s="40">
        <f t="shared" si="17"/>
        <v>473</v>
      </c>
      <c r="F85" s="40">
        <f t="shared" si="17"/>
        <v>1516</v>
      </c>
      <c r="G85" s="70" t="s">
        <v>55</v>
      </c>
      <c r="H85" s="54" t="s">
        <v>56</v>
      </c>
      <c r="I85" s="40"/>
      <c r="J85" s="40"/>
      <c r="K85" s="40"/>
      <c r="L85" s="40"/>
      <c r="M85" s="40"/>
      <c r="N85" s="137"/>
      <c r="P85" s="117"/>
      <c r="Q85" s="18"/>
    </row>
    <row r="86" spans="2:17" s="15" customFormat="1" ht="9" customHeight="1">
      <c r="B86" s="45"/>
      <c r="C86" s="45"/>
      <c r="D86" s="45"/>
      <c r="E86" s="45"/>
      <c r="F86" s="45"/>
      <c r="G86" s="62"/>
      <c r="H86" s="62"/>
      <c r="I86" s="45"/>
      <c r="J86" s="45"/>
      <c r="K86" s="45"/>
      <c r="L86" s="45"/>
      <c r="M86" s="45"/>
      <c r="N86" s="133"/>
      <c r="P86" s="117"/>
      <c r="Q86" s="18"/>
    </row>
    <row r="87" spans="2:17" ht="15.95" customHeight="1">
      <c r="B87" s="30"/>
      <c r="C87" s="30"/>
      <c r="D87" s="30"/>
      <c r="E87" s="30"/>
      <c r="F87" s="30"/>
      <c r="G87" s="31"/>
      <c r="H87" s="30"/>
      <c r="I87" s="32"/>
      <c r="J87" s="32"/>
      <c r="K87" s="32"/>
      <c r="L87" s="32"/>
      <c r="M87" s="32"/>
      <c r="P87" s="117"/>
      <c r="Q87" s="18"/>
    </row>
    <row r="88" spans="2:17" ht="15.95" customHeight="1">
      <c r="P88" s="117"/>
      <c r="Q88" s="20"/>
    </row>
    <row r="89" spans="2:17" s="9" customFormat="1" ht="15.95" customHeight="1">
      <c r="B89" s="33" t="s">
        <v>57</v>
      </c>
      <c r="C89" s="33"/>
      <c r="D89" s="33"/>
      <c r="E89" s="33"/>
      <c r="F89" s="33"/>
      <c r="G89" s="8"/>
      <c r="H89" s="8"/>
      <c r="I89" s="8"/>
      <c r="J89" s="8"/>
      <c r="K89" s="8"/>
      <c r="L89" s="8"/>
      <c r="M89" s="8"/>
      <c r="N89" s="130"/>
      <c r="P89" s="15"/>
      <c r="Q89" s="15"/>
    </row>
    <row r="90" spans="2:17" ht="5.25" customHeight="1">
      <c r="B90" s="10"/>
      <c r="C90" s="10"/>
      <c r="D90" s="10"/>
      <c r="E90" s="10"/>
      <c r="F90" s="10"/>
    </row>
    <row r="91" spans="2:17" s="9" customFormat="1" ht="15.95" customHeight="1">
      <c r="B91" s="3" t="s">
        <v>2</v>
      </c>
      <c r="C91" s="3"/>
      <c r="D91" s="3"/>
      <c r="E91" s="3"/>
      <c r="F91" s="3"/>
      <c r="G91" s="3"/>
      <c r="H91" s="3"/>
      <c r="I91" s="11"/>
      <c r="J91" s="11"/>
      <c r="K91" s="11"/>
      <c r="L91" s="11"/>
      <c r="M91" s="11" t="s">
        <v>3</v>
      </c>
      <c r="N91" s="130"/>
      <c r="P91" s="5"/>
      <c r="Q91" s="5"/>
    </row>
    <row r="92" spans="2:17" s="12" customFormat="1" ht="3" customHeight="1">
      <c r="B92" s="25"/>
      <c r="C92" s="10"/>
      <c r="D92" s="10"/>
      <c r="E92" s="10"/>
      <c r="F92" s="10"/>
      <c r="G92" s="6"/>
      <c r="H92" s="6"/>
      <c r="I92" s="6"/>
      <c r="J92" s="6"/>
      <c r="K92" s="6"/>
      <c r="L92" s="6"/>
      <c r="M92" s="6"/>
      <c r="N92" s="131"/>
      <c r="P92" s="9"/>
      <c r="Q92" s="9"/>
    </row>
    <row r="93" spans="2:17" s="9" customFormat="1" ht="3.75" customHeight="1">
      <c r="B93" s="147" t="str">
        <f>+B10</f>
        <v>Andalucía</v>
      </c>
      <c r="C93" s="147" t="str">
        <f t="shared" ref="C93:F93" si="18">+C10</f>
        <v>Aragón</v>
      </c>
      <c r="D93" s="147" t="str">
        <f t="shared" si="18"/>
        <v>Asturias</v>
      </c>
      <c r="E93" s="147" t="str">
        <f t="shared" si="18"/>
        <v>Baleares</v>
      </c>
      <c r="F93" s="147" t="str">
        <f t="shared" si="18"/>
        <v>Canarias</v>
      </c>
      <c r="G93" s="147" t="s">
        <v>4</v>
      </c>
      <c r="H93" s="144" t="s">
        <v>147</v>
      </c>
      <c r="I93" s="147" t="str">
        <f>+I10</f>
        <v>Andalucía</v>
      </c>
      <c r="J93" s="147" t="str">
        <f t="shared" ref="J93:M93" si="19">+J10</f>
        <v>Aragón</v>
      </c>
      <c r="K93" s="147" t="str">
        <f t="shared" si="19"/>
        <v>Asturias</v>
      </c>
      <c r="L93" s="147" t="str">
        <f t="shared" si="19"/>
        <v>Baleares</v>
      </c>
      <c r="M93" s="147" t="str">
        <f t="shared" si="19"/>
        <v>Canarias</v>
      </c>
      <c r="N93" s="130"/>
      <c r="P93" s="5"/>
      <c r="Q93" s="5"/>
    </row>
    <row r="94" spans="2:17" s="9" customFormat="1" ht="44.1" customHeight="1">
      <c r="B94" s="148"/>
      <c r="C94" s="148"/>
      <c r="D94" s="148"/>
      <c r="E94" s="148"/>
      <c r="F94" s="148"/>
      <c r="G94" s="148"/>
      <c r="H94" s="145"/>
      <c r="I94" s="148"/>
      <c r="J94" s="148"/>
      <c r="K94" s="148"/>
      <c r="L94" s="148"/>
      <c r="M94" s="148"/>
      <c r="N94" s="130"/>
    </row>
    <row r="95" spans="2:17" s="13" customFormat="1" ht="3" customHeight="1">
      <c r="B95" s="148"/>
      <c r="C95" s="148"/>
      <c r="D95" s="148"/>
      <c r="E95" s="148"/>
      <c r="F95" s="148"/>
      <c r="G95" s="148"/>
      <c r="H95" s="145"/>
      <c r="I95" s="148"/>
      <c r="J95" s="148"/>
      <c r="K95" s="148"/>
      <c r="L95" s="148"/>
      <c r="M95" s="148"/>
      <c r="N95" s="132"/>
      <c r="P95" s="12"/>
      <c r="Q95" s="12"/>
    </row>
    <row r="96" spans="2:17" s="9" customFormat="1" ht="13.15" customHeight="1">
      <c r="B96" s="148"/>
      <c r="C96" s="148"/>
      <c r="D96" s="148"/>
      <c r="E96" s="148"/>
      <c r="F96" s="148"/>
      <c r="G96" s="148"/>
      <c r="H96" s="145"/>
      <c r="I96" s="148"/>
      <c r="J96" s="148"/>
      <c r="K96" s="148"/>
      <c r="L96" s="148"/>
      <c r="M96" s="148"/>
      <c r="N96" s="130"/>
    </row>
    <row r="97" spans="2:17" s="9" customFormat="1" ht="3" customHeight="1">
      <c r="B97" s="149"/>
      <c r="C97" s="149"/>
      <c r="D97" s="149"/>
      <c r="E97" s="149"/>
      <c r="F97" s="149"/>
      <c r="G97" s="149"/>
      <c r="H97" s="146"/>
      <c r="I97" s="149"/>
      <c r="J97" s="149"/>
      <c r="K97" s="149"/>
      <c r="L97" s="149"/>
      <c r="M97" s="149"/>
      <c r="N97" s="130"/>
    </row>
    <row r="98" spans="2:17" s="15" customFormat="1" ht="9" customHeight="1">
      <c r="B98" s="36"/>
      <c r="C98" s="36"/>
      <c r="D98" s="36"/>
      <c r="E98" s="36"/>
      <c r="F98" s="36"/>
      <c r="G98" s="14"/>
      <c r="H98" s="14"/>
      <c r="I98" s="36"/>
      <c r="J98" s="36"/>
      <c r="K98" s="36"/>
      <c r="L98" s="36"/>
      <c r="M98" s="36"/>
      <c r="N98" s="133"/>
      <c r="P98" s="13"/>
      <c r="Q98" s="13"/>
    </row>
    <row r="99" spans="2:17" s="15" customFormat="1" ht="5.0999999999999996" customHeight="1">
      <c r="B99" s="38"/>
      <c r="C99" s="38"/>
      <c r="D99" s="38"/>
      <c r="E99" s="38"/>
      <c r="F99" s="38"/>
      <c r="G99" s="64"/>
      <c r="H99" s="64"/>
      <c r="I99" s="39"/>
      <c r="J99" s="39"/>
      <c r="K99" s="39"/>
      <c r="L99" s="39"/>
      <c r="M99" s="39"/>
      <c r="N99" s="133"/>
      <c r="P99" s="9"/>
      <c r="Q99" s="9"/>
    </row>
    <row r="100" spans="2:17" s="20" customFormat="1" ht="16.149999999999999" customHeight="1">
      <c r="B100" s="41"/>
      <c r="C100" s="41"/>
      <c r="D100" s="41"/>
      <c r="E100" s="41"/>
      <c r="F100" s="41"/>
      <c r="G100" s="75" t="s">
        <v>55</v>
      </c>
      <c r="H100" s="59" t="s">
        <v>56</v>
      </c>
      <c r="I100" s="42">
        <f>+B85</f>
        <v>2562</v>
      </c>
      <c r="J100" s="42">
        <f t="shared" ref="J100:M100" si="20">+C85</f>
        <v>432</v>
      </c>
      <c r="K100" s="42">
        <f t="shared" si="20"/>
        <v>329</v>
      </c>
      <c r="L100" s="42">
        <f t="shared" si="20"/>
        <v>473</v>
      </c>
      <c r="M100" s="42">
        <f t="shared" si="20"/>
        <v>1516</v>
      </c>
      <c r="N100" s="137"/>
      <c r="P100" s="9"/>
      <c r="Q100" s="9"/>
    </row>
    <row r="101" spans="2:17" s="18" customFormat="1" ht="5.0999999999999996" customHeight="1">
      <c r="B101" s="38"/>
      <c r="C101" s="38"/>
      <c r="D101" s="38"/>
      <c r="E101" s="38"/>
      <c r="F101" s="38"/>
      <c r="G101" s="73"/>
      <c r="H101" s="58"/>
      <c r="I101" s="38"/>
      <c r="J101" s="38"/>
      <c r="K101" s="38"/>
      <c r="L101" s="38"/>
      <c r="M101" s="38"/>
      <c r="N101" s="135"/>
      <c r="P101" s="15"/>
      <c r="Q101" s="15"/>
    </row>
    <row r="102" spans="2:17" s="16" customFormat="1" ht="16.149999999999999" customHeight="1">
      <c r="B102" s="37">
        <f>+B103+B104</f>
        <v>-1</v>
      </c>
      <c r="C102" s="37">
        <f t="shared" ref="C102:F102" si="21">+C103+C104</f>
        <v>0</v>
      </c>
      <c r="D102" s="37">
        <f t="shared" si="21"/>
        <v>0</v>
      </c>
      <c r="E102" s="37">
        <f t="shared" si="21"/>
        <v>0</v>
      </c>
      <c r="F102" s="37">
        <f t="shared" si="21"/>
        <v>0</v>
      </c>
      <c r="G102" s="76" t="s">
        <v>58</v>
      </c>
      <c r="H102" s="60" t="s">
        <v>59</v>
      </c>
      <c r="I102" s="37">
        <f>+I103+I104</f>
        <v>477</v>
      </c>
      <c r="J102" s="37">
        <f t="shared" ref="J102:M102" si="22">+J103+J104</f>
        <v>74</v>
      </c>
      <c r="K102" s="37">
        <f t="shared" si="22"/>
        <v>57</v>
      </c>
      <c r="L102" s="37">
        <f t="shared" si="22"/>
        <v>73</v>
      </c>
      <c r="M102" s="37">
        <f t="shared" si="22"/>
        <v>98</v>
      </c>
      <c r="N102" s="134"/>
      <c r="P102" s="15"/>
      <c r="Q102" s="15"/>
    </row>
    <row r="103" spans="2:17" s="18" customFormat="1" ht="16.149999999999999" customHeight="1">
      <c r="B103" s="38">
        <v>-1</v>
      </c>
      <c r="C103" s="38">
        <v>0</v>
      </c>
      <c r="D103" s="38">
        <v>0</v>
      </c>
      <c r="E103" s="38">
        <v>0</v>
      </c>
      <c r="F103" s="38">
        <v>0</v>
      </c>
      <c r="G103" s="68" t="s">
        <v>60</v>
      </c>
      <c r="H103" s="69" t="s">
        <v>61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135"/>
      <c r="P103" s="117"/>
      <c r="Q103" s="20"/>
    </row>
    <row r="104" spans="2:17" s="18" customFormat="1" ht="16.149999999999999" customHeight="1">
      <c r="B104" s="38"/>
      <c r="C104" s="38"/>
      <c r="D104" s="38"/>
      <c r="E104" s="38"/>
      <c r="F104" s="38"/>
      <c r="G104" s="68" t="s">
        <v>62</v>
      </c>
      <c r="H104" s="69" t="s">
        <v>63</v>
      </c>
      <c r="I104" s="38">
        <v>477</v>
      </c>
      <c r="J104" s="38">
        <v>74</v>
      </c>
      <c r="K104" s="38">
        <v>57</v>
      </c>
      <c r="L104" s="38">
        <v>73</v>
      </c>
      <c r="M104" s="38">
        <v>98</v>
      </c>
      <c r="N104" s="135"/>
      <c r="P104" s="117"/>
    </row>
    <row r="105" spans="2:17" s="16" customFormat="1" ht="16.149999999999999" customHeight="1">
      <c r="B105" s="37"/>
      <c r="C105" s="37"/>
      <c r="D105" s="37"/>
      <c r="E105" s="37"/>
      <c r="F105" s="37"/>
      <c r="G105" s="76" t="s">
        <v>64</v>
      </c>
      <c r="H105" s="60" t="s">
        <v>135</v>
      </c>
      <c r="I105" s="37">
        <f>+I106+I107+I108</f>
        <v>61</v>
      </c>
      <c r="J105" s="37">
        <f t="shared" ref="J105:M105" si="23">+J106+J107+J108</f>
        <v>4</v>
      </c>
      <c r="K105" s="37">
        <f t="shared" si="23"/>
        <v>3</v>
      </c>
      <c r="L105" s="37">
        <f t="shared" si="23"/>
        <v>10</v>
      </c>
      <c r="M105" s="37">
        <f t="shared" si="23"/>
        <v>19</v>
      </c>
      <c r="N105" s="134"/>
      <c r="P105" s="117"/>
    </row>
    <row r="106" spans="2:17" s="18" customFormat="1" ht="16.149999999999999" customHeight="1">
      <c r="B106" s="38"/>
      <c r="C106" s="38"/>
      <c r="D106" s="38"/>
      <c r="E106" s="38"/>
      <c r="F106" s="38"/>
      <c r="G106" s="68" t="s">
        <v>65</v>
      </c>
      <c r="H106" s="69" t="s">
        <v>125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135"/>
      <c r="P106" s="117"/>
    </row>
    <row r="107" spans="2:17" s="18" customFormat="1" ht="16.149999999999999" customHeight="1">
      <c r="B107" s="38"/>
      <c r="C107" s="38"/>
      <c r="D107" s="38"/>
      <c r="E107" s="38"/>
      <c r="F107" s="38"/>
      <c r="G107" s="68" t="s">
        <v>66</v>
      </c>
      <c r="H107" s="69" t="s">
        <v>126</v>
      </c>
      <c r="I107" s="38">
        <v>61</v>
      </c>
      <c r="J107" s="38">
        <v>4</v>
      </c>
      <c r="K107" s="38">
        <v>3</v>
      </c>
      <c r="L107" s="38">
        <v>10</v>
      </c>
      <c r="M107" s="38">
        <v>19</v>
      </c>
      <c r="N107" s="135"/>
      <c r="P107" s="117"/>
    </row>
    <row r="108" spans="2:17" s="18" customFormat="1" ht="16.149999999999999" customHeight="1">
      <c r="B108" s="38"/>
      <c r="C108" s="38"/>
      <c r="D108" s="38"/>
      <c r="E108" s="38"/>
      <c r="F108" s="38"/>
      <c r="G108" s="68" t="s">
        <v>127</v>
      </c>
      <c r="H108" s="69" t="s">
        <v>130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135"/>
      <c r="P108" s="117"/>
      <c r="Q108" s="16"/>
    </row>
    <row r="109" spans="2:17" s="16" customFormat="1" ht="15">
      <c r="B109" s="37">
        <v>66</v>
      </c>
      <c r="C109" s="37">
        <v>4</v>
      </c>
      <c r="D109" s="37">
        <v>3</v>
      </c>
      <c r="E109" s="37">
        <v>20</v>
      </c>
      <c r="F109" s="37">
        <v>20</v>
      </c>
      <c r="G109" s="76" t="s">
        <v>67</v>
      </c>
      <c r="H109" s="88" t="s">
        <v>152</v>
      </c>
      <c r="I109" s="37"/>
      <c r="J109" s="37"/>
      <c r="K109" s="37"/>
      <c r="L109" s="37"/>
      <c r="M109" s="37"/>
      <c r="N109" s="134"/>
      <c r="P109" s="117"/>
      <c r="Q109" s="18"/>
    </row>
    <row r="110" spans="2:17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38">
        <v>0</v>
      </c>
      <c r="G110" s="68" t="s">
        <v>68</v>
      </c>
      <c r="H110" s="69" t="s">
        <v>153</v>
      </c>
      <c r="I110" s="38"/>
      <c r="J110" s="38"/>
      <c r="K110" s="38"/>
      <c r="L110" s="38"/>
      <c r="M110" s="38"/>
      <c r="N110" s="135"/>
      <c r="P110" s="117"/>
    </row>
    <row r="111" spans="2:17" s="18" customFormat="1" ht="16.149999999999999" customHeight="1">
      <c r="B111" s="38">
        <v>61</v>
      </c>
      <c r="C111" s="38">
        <v>4</v>
      </c>
      <c r="D111" s="38">
        <v>3</v>
      </c>
      <c r="E111" s="38">
        <v>10</v>
      </c>
      <c r="F111" s="38">
        <v>19</v>
      </c>
      <c r="G111" s="68" t="s">
        <v>136</v>
      </c>
      <c r="H111" s="69" t="s">
        <v>119</v>
      </c>
      <c r="I111" s="38"/>
      <c r="J111" s="38"/>
      <c r="K111" s="38"/>
      <c r="L111" s="38"/>
      <c r="M111" s="38"/>
      <c r="N111" s="135"/>
      <c r="P111" s="117"/>
    </row>
    <row r="112" spans="2:17" s="18" customFormat="1" ht="16.149999999999999" customHeight="1">
      <c r="B112" s="38">
        <v>5</v>
      </c>
      <c r="C112" s="38">
        <v>0</v>
      </c>
      <c r="D112" s="38">
        <v>0</v>
      </c>
      <c r="E112" s="38">
        <v>10</v>
      </c>
      <c r="F112" s="38">
        <v>1</v>
      </c>
      <c r="G112" s="68" t="s">
        <v>137</v>
      </c>
      <c r="H112" s="69" t="s">
        <v>154</v>
      </c>
      <c r="I112" s="38"/>
      <c r="J112" s="38"/>
      <c r="K112" s="38"/>
      <c r="L112" s="38"/>
      <c r="M112" s="38"/>
      <c r="N112" s="135"/>
      <c r="P112" s="117"/>
      <c r="Q112" s="16"/>
    </row>
    <row r="113" spans="2:17" s="16" customFormat="1" ht="16.149999999999999" customHeight="1">
      <c r="B113" s="37">
        <f>+B114+B115+B116+B117+B118+B119</f>
        <v>778</v>
      </c>
      <c r="C113" s="37">
        <f t="shared" ref="C113:F113" si="24">+C114+C115+C116+C117+C118+C119</f>
        <v>60</v>
      </c>
      <c r="D113" s="37">
        <f t="shared" si="24"/>
        <v>90</v>
      </c>
      <c r="E113" s="37">
        <f t="shared" si="24"/>
        <v>229</v>
      </c>
      <c r="F113" s="37">
        <f t="shared" si="24"/>
        <v>306</v>
      </c>
      <c r="G113" s="76" t="s">
        <v>69</v>
      </c>
      <c r="H113" s="60" t="s">
        <v>70</v>
      </c>
      <c r="I113" s="37">
        <f>+I114+I115+I116+I117+I118+I119</f>
        <v>5373</v>
      </c>
      <c r="J113" s="37">
        <f t="shared" ref="J113:M113" si="25">+J114+J115+J116+J117+J118+J119</f>
        <v>850</v>
      </c>
      <c r="K113" s="37">
        <f t="shared" si="25"/>
        <v>368</v>
      </c>
      <c r="L113" s="37">
        <f t="shared" si="25"/>
        <v>925</v>
      </c>
      <c r="M113" s="37">
        <f t="shared" si="25"/>
        <v>1603</v>
      </c>
      <c r="N113" s="134"/>
      <c r="P113" s="18"/>
      <c r="Q113" s="18"/>
    </row>
    <row r="114" spans="2:17" s="18" customFormat="1" ht="16.149999999999999" customHeight="1">
      <c r="B114" s="38">
        <v>15</v>
      </c>
      <c r="C114" s="38">
        <v>5</v>
      </c>
      <c r="D114" s="38">
        <v>2</v>
      </c>
      <c r="E114" s="38">
        <v>2</v>
      </c>
      <c r="F114" s="38">
        <v>5</v>
      </c>
      <c r="G114" s="68" t="s">
        <v>71</v>
      </c>
      <c r="H114" s="69" t="s">
        <v>72</v>
      </c>
      <c r="I114" s="38"/>
      <c r="J114" s="38"/>
      <c r="K114" s="38"/>
      <c r="L114" s="38"/>
      <c r="M114" s="38"/>
      <c r="N114" s="135"/>
    </row>
    <row r="115" spans="2:17" s="18" customFormat="1" ht="16.149999999999999" customHeight="1">
      <c r="B115" s="38"/>
      <c r="C115" s="38"/>
      <c r="D115" s="38"/>
      <c r="E115" s="38"/>
      <c r="F115" s="38"/>
      <c r="G115" s="68" t="s">
        <v>73</v>
      </c>
      <c r="H115" s="69" t="s">
        <v>74</v>
      </c>
      <c r="I115" s="38">
        <v>14</v>
      </c>
      <c r="J115" s="38">
        <v>5</v>
      </c>
      <c r="K115" s="38">
        <v>2</v>
      </c>
      <c r="L115" s="38">
        <v>2</v>
      </c>
      <c r="M115" s="38">
        <v>4</v>
      </c>
      <c r="N115" s="135"/>
    </row>
    <row r="116" spans="2:17" s="18" customFormat="1" ht="16.149999999999999" customHeight="1">
      <c r="B116" s="38">
        <v>539</v>
      </c>
      <c r="C116" s="38">
        <v>21</v>
      </c>
      <c r="D116" s="38">
        <v>45</v>
      </c>
      <c r="E116" s="38">
        <v>201</v>
      </c>
      <c r="F116" s="38">
        <v>179</v>
      </c>
      <c r="G116" s="68" t="s">
        <v>75</v>
      </c>
      <c r="H116" s="69" t="s">
        <v>155</v>
      </c>
      <c r="I116" s="38">
        <v>5083</v>
      </c>
      <c r="J116" s="38">
        <v>807</v>
      </c>
      <c r="K116" s="38">
        <v>343</v>
      </c>
      <c r="L116" s="38">
        <v>864</v>
      </c>
      <c r="M116" s="38">
        <v>1536</v>
      </c>
      <c r="N116" s="135"/>
      <c r="P116" s="117"/>
      <c r="Q116" s="16"/>
    </row>
    <row r="117" spans="2:17" s="18" customFormat="1" ht="16.149999999999999" customHeight="1">
      <c r="B117" s="38">
        <v>4</v>
      </c>
      <c r="C117" s="38">
        <v>0</v>
      </c>
      <c r="D117" s="38">
        <v>2</v>
      </c>
      <c r="E117" s="38">
        <v>0</v>
      </c>
      <c r="F117" s="38">
        <v>0</v>
      </c>
      <c r="G117" s="68" t="s">
        <v>76</v>
      </c>
      <c r="H117" s="69" t="s">
        <v>77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  <c r="N117" s="135"/>
      <c r="P117" s="117"/>
    </row>
    <row r="118" spans="2:17" s="18" customFormat="1" ht="16.149999999999999" customHeight="1">
      <c r="B118" s="38">
        <v>220</v>
      </c>
      <c r="C118" s="38">
        <v>34</v>
      </c>
      <c r="D118" s="38">
        <v>41</v>
      </c>
      <c r="E118" s="38">
        <v>26</v>
      </c>
      <c r="F118" s="38">
        <v>122</v>
      </c>
      <c r="G118" s="26" t="s">
        <v>78</v>
      </c>
      <c r="H118" s="26" t="s">
        <v>79</v>
      </c>
      <c r="I118" s="38">
        <v>276</v>
      </c>
      <c r="J118" s="38">
        <v>38</v>
      </c>
      <c r="K118" s="38">
        <v>23</v>
      </c>
      <c r="L118" s="38">
        <v>59</v>
      </c>
      <c r="M118" s="38">
        <v>63</v>
      </c>
      <c r="N118" s="135"/>
      <c r="P118" s="117"/>
    </row>
    <row r="119" spans="2:17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26" t="s">
        <v>120</v>
      </c>
      <c r="H119" s="26" t="s">
        <v>121</v>
      </c>
      <c r="I119" s="49"/>
      <c r="J119" s="49"/>
      <c r="K119" s="49"/>
      <c r="L119" s="49"/>
      <c r="M119" s="49"/>
      <c r="N119" s="138"/>
      <c r="O119" s="18"/>
      <c r="P119" s="117"/>
      <c r="Q119" s="18"/>
    </row>
    <row r="120" spans="2:17" s="18" customFormat="1" ht="5.0999999999999996" customHeight="1">
      <c r="B120" s="38"/>
      <c r="C120" s="38"/>
      <c r="D120" s="38"/>
      <c r="E120" s="38"/>
      <c r="F120" s="38"/>
      <c r="G120" s="73"/>
      <c r="H120" s="58"/>
      <c r="I120" s="38"/>
      <c r="J120" s="38"/>
      <c r="K120" s="38"/>
      <c r="L120" s="38"/>
      <c r="M120" s="38"/>
      <c r="N120" s="135"/>
      <c r="P120" s="117"/>
    </row>
    <row r="121" spans="2:17" s="18" customFormat="1" ht="5.0999999999999996" customHeight="1">
      <c r="B121" s="44"/>
      <c r="C121" s="44"/>
      <c r="D121" s="44"/>
      <c r="E121" s="44"/>
      <c r="F121" s="44"/>
      <c r="G121" s="77"/>
      <c r="H121" s="61"/>
      <c r="I121" s="38"/>
      <c r="J121" s="38"/>
      <c r="K121" s="38"/>
      <c r="L121" s="38"/>
      <c r="M121" s="38"/>
      <c r="N121" s="135"/>
      <c r="P121" s="117"/>
    </row>
    <row r="122" spans="2:17" s="20" customFormat="1" ht="16.149999999999999" customHeight="1">
      <c r="B122" s="40">
        <f>+I100+I102+I105+I113-B102-B109-B113</f>
        <v>7630</v>
      </c>
      <c r="C122" s="40">
        <f t="shared" ref="C122:F122" si="26">+J100+J102+J105+J113-C102-C109-C113</f>
        <v>1296</v>
      </c>
      <c r="D122" s="40">
        <f t="shared" si="26"/>
        <v>664</v>
      </c>
      <c r="E122" s="40">
        <f t="shared" si="26"/>
        <v>1232</v>
      </c>
      <c r="F122" s="40">
        <f t="shared" si="26"/>
        <v>2910</v>
      </c>
      <c r="G122" s="70" t="s">
        <v>80</v>
      </c>
      <c r="H122" s="54" t="s">
        <v>81</v>
      </c>
      <c r="I122" s="40"/>
      <c r="J122" s="40"/>
      <c r="K122" s="40"/>
      <c r="L122" s="40"/>
      <c r="M122" s="40"/>
      <c r="N122" s="137"/>
      <c r="P122" s="117"/>
      <c r="Q122" s="50"/>
    </row>
    <row r="123" spans="2:17" s="15" customFormat="1" ht="9" customHeight="1">
      <c r="B123" s="45"/>
      <c r="C123" s="45"/>
      <c r="D123" s="45"/>
      <c r="E123" s="45"/>
      <c r="F123" s="45"/>
      <c r="G123" s="62"/>
      <c r="H123" s="62"/>
      <c r="I123" s="45"/>
      <c r="J123" s="45"/>
      <c r="K123" s="45"/>
      <c r="L123" s="45"/>
      <c r="M123" s="45"/>
      <c r="N123" s="133"/>
      <c r="P123" s="18"/>
      <c r="Q123" s="18"/>
    </row>
    <row r="124" spans="2:17" ht="15.95" customHeight="1">
      <c r="B124" s="30"/>
      <c r="C124" s="30"/>
      <c r="D124" s="30"/>
      <c r="E124" s="30"/>
      <c r="F124" s="30"/>
      <c r="G124" s="31"/>
      <c r="H124" s="30"/>
      <c r="I124" s="32"/>
      <c r="J124" s="32"/>
      <c r="K124" s="32"/>
      <c r="L124" s="32"/>
      <c r="M124" s="32"/>
      <c r="P124" s="18"/>
      <c r="Q124" s="18"/>
    </row>
    <row r="125" spans="2:17" ht="15.95" customHeight="1">
      <c r="P125" s="117"/>
      <c r="Q125" s="20"/>
    </row>
    <row r="126" spans="2:17" s="9" customFormat="1" ht="15.95" customHeight="1">
      <c r="B126" s="33" t="s">
        <v>82</v>
      </c>
      <c r="C126" s="33"/>
      <c r="D126" s="33"/>
      <c r="E126" s="33"/>
      <c r="F126" s="33"/>
      <c r="G126" s="8"/>
      <c r="H126" s="8"/>
      <c r="I126" s="8"/>
      <c r="J126" s="8"/>
      <c r="K126" s="8"/>
      <c r="L126" s="8"/>
      <c r="M126" s="8"/>
      <c r="N126" s="130"/>
      <c r="P126" s="15"/>
      <c r="Q126" s="15"/>
    </row>
    <row r="127" spans="2:17" ht="5.25" customHeight="1">
      <c r="B127" s="10"/>
      <c r="C127" s="10"/>
      <c r="D127" s="10"/>
      <c r="E127" s="10"/>
      <c r="F127" s="10"/>
    </row>
    <row r="128" spans="2:17" s="9" customFormat="1" ht="15.95" customHeight="1">
      <c r="B128" s="3" t="s">
        <v>2</v>
      </c>
      <c r="C128" s="3"/>
      <c r="D128" s="3"/>
      <c r="E128" s="3"/>
      <c r="F128" s="3"/>
      <c r="G128" s="3"/>
      <c r="H128" s="3"/>
      <c r="I128" s="11"/>
      <c r="J128" s="11"/>
      <c r="K128" s="11"/>
      <c r="L128" s="11"/>
      <c r="M128" s="11" t="s">
        <v>3</v>
      </c>
      <c r="N128" s="130"/>
      <c r="P128" s="5"/>
      <c r="Q128" s="5"/>
    </row>
    <row r="129" spans="2:17" s="12" customFormat="1" ht="3" customHeight="1">
      <c r="B129" s="25"/>
      <c r="C129" s="10"/>
      <c r="D129" s="10"/>
      <c r="E129" s="10"/>
      <c r="F129" s="10"/>
      <c r="G129" s="6"/>
      <c r="H129" s="6"/>
      <c r="I129" s="6"/>
      <c r="J129" s="6"/>
      <c r="K129" s="6"/>
      <c r="L129" s="6"/>
      <c r="M129" s="6"/>
      <c r="N129" s="131"/>
      <c r="P129" s="9"/>
      <c r="Q129" s="9"/>
    </row>
    <row r="130" spans="2:17" s="9" customFormat="1" ht="3.75" customHeight="1">
      <c r="B130" s="147" t="str">
        <f>+B10</f>
        <v>Andalucía</v>
      </c>
      <c r="C130" s="147" t="str">
        <f t="shared" ref="C130:F130" si="27">+C10</f>
        <v>Aragón</v>
      </c>
      <c r="D130" s="147" t="str">
        <f t="shared" si="27"/>
        <v>Asturias</v>
      </c>
      <c r="E130" s="147" t="str">
        <f t="shared" si="27"/>
        <v>Baleares</v>
      </c>
      <c r="F130" s="147" t="str">
        <f t="shared" si="27"/>
        <v>Canarias</v>
      </c>
      <c r="G130" s="147" t="s">
        <v>4</v>
      </c>
      <c r="H130" s="144" t="s">
        <v>147</v>
      </c>
      <c r="I130" s="147" t="str">
        <f>+I10</f>
        <v>Andalucía</v>
      </c>
      <c r="J130" s="147" t="str">
        <f t="shared" ref="J130:M130" si="28">+J10</f>
        <v>Aragón</v>
      </c>
      <c r="K130" s="147" t="str">
        <f t="shared" si="28"/>
        <v>Asturias</v>
      </c>
      <c r="L130" s="147" t="str">
        <f t="shared" si="28"/>
        <v>Baleares</v>
      </c>
      <c r="M130" s="147" t="str">
        <f t="shared" si="28"/>
        <v>Canarias</v>
      </c>
      <c r="N130" s="130"/>
      <c r="P130" s="5"/>
      <c r="Q130" s="5"/>
    </row>
    <row r="131" spans="2:17" s="9" customFormat="1" ht="44.1" customHeight="1">
      <c r="B131" s="148"/>
      <c r="C131" s="148"/>
      <c r="D131" s="148"/>
      <c r="E131" s="148"/>
      <c r="F131" s="148"/>
      <c r="G131" s="148"/>
      <c r="H131" s="145"/>
      <c r="I131" s="148"/>
      <c r="J131" s="148"/>
      <c r="K131" s="148"/>
      <c r="L131" s="148"/>
      <c r="M131" s="148"/>
      <c r="N131" s="130"/>
    </row>
    <row r="132" spans="2:17" s="13" customFormat="1" ht="3" customHeight="1">
      <c r="B132" s="148"/>
      <c r="C132" s="148"/>
      <c r="D132" s="148"/>
      <c r="E132" s="148"/>
      <c r="F132" s="148"/>
      <c r="G132" s="148"/>
      <c r="H132" s="145"/>
      <c r="I132" s="148"/>
      <c r="J132" s="148"/>
      <c r="K132" s="148"/>
      <c r="L132" s="148"/>
      <c r="M132" s="148"/>
      <c r="N132" s="132"/>
      <c r="P132" s="12"/>
      <c r="Q132" s="12"/>
    </row>
    <row r="133" spans="2:17" s="9" customFormat="1" ht="13.15" customHeight="1">
      <c r="B133" s="148"/>
      <c r="C133" s="148"/>
      <c r="D133" s="148"/>
      <c r="E133" s="148"/>
      <c r="F133" s="148"/>
      <c r="G133" s="148"/>
      <c r="H133" s="145"/>
      <c r="I133" s="148"/>
      <c r="J133" s="148"/>
      <c r="K133" s="148"/>
      <c r="L133" s="148"/>
      <c r="M133" s="148"/>
      <c r="N133" s="130"/>
    </row>
    <row r="134" spans="2:17" s="9" customFormat="1" ht="3" customHeight="1">
      <c r="B134" s="149"/>
      <c r="C134" s="149"/>
      <c r="D134" s="149"/>
      <c r="E134" s="149"/>
      <c r="F134" s="149"/>
      <c r="G134" s="149"/>
      <c r="H134" s="146"/>
      <c r="I134" s="149"/>
      <c r="J134" s="149"/>
      <c r="K134" s="149"/>
      <c r="L134" s="149"/>
      <c r="M134" s="149"/>
      <c r="N134" s="130"/>
    </row>
    <row r="135" spans="2:17" s="15" customFormat="1" ht="9" customHeight="1">
      <c r="B135" s="36"/>
      <c r="C135" s="36"/>
      <c r="D135" s="36"/>
      <c r="E135" s="36"/>
      <c r="F135" s="36"/>
      <c r="G135" s="78"/>
      <c r="H135" s="63"/>
      <c r="I135" s="36"/>
      <c r="J135" s="36"/>
      <c r="K135" s="36"/>
      <c r="L135" s="36"/>
      <c r="M135" s="36"/>
      <c r="N135" s="133"/>
      <c r="P135" s="13"/>
      <c r="Q135" s="13"/>
    </row>
    <row r="136" spans="2:17" s="15" customFormat="1" ht="5.0999999999999996" customHeight="1">
      <c r="B136" s="38"/>
      <c r="C136" s="38"/>
      <c r="D136" s="38"/>
      <c r="E136" s="38"/>
      <c r="F136" s="38"/>
      <c r="G136" s="79"/>
      <c r="H136" s="64"/>
      <c r="I136" s="39"/>
      <c r="J136" s="39"/>
      <c r="K136" s="39"/>
      <c r="L136" s="39"/>
      <c r="M136" s="39"/>
      <c r="N136" s="133"/>
      <c r="P136" s="9"/>
      <c r="Q136" s="9"/>
    </row>
    <row r="137" spans="2:17" s="20" customFormat="1" ht="16.149999999999999" customHeight="1">
      <c r="B137" s="41"/>
      <c r="C137" s="41"/>
      <c r="D137" s="41"/>
      <c r="E137" s="41"/>
      <c r="F137" s="41"/>
      <c r="G137" s="75" t="s">
        <v>80</v>
      </c>
      <c r="H137" s="59" t="s">
        <v>81</v>
      </c>
      <c r="I137" s="42">
        <f>+B122</f>
        <v>7630</v>
      </c>
      <c r="J137" s="42">
        <f t="shared" ref="J137:M137" si="29">+C122</f>
        <v>1296</v>
      </c>
      <c r="K137" s="42">
        <f t="shared" si="29"/>
        <v>664</v>
      </c>
      <c r="L137" s="42">
        <f t="shared" si="29"/>
        <v>1232</v>
      </c>
      <c r="M137" s="42">
        <f t="shared" si="29"/>
        <v>2910</v>
      </c>
      <c r="N137" s="137"/>
      <c r="P137" s="9"/>
      <c r="Q137" s="9"/>
    </row>
    <row r="138" spans="2:17" s="18" customFormat="1" ht="5.0999999999999996" customHeight="1">
      <c r="B138" s="38"/>
      <c r="C138" s="38"/>
      <c r="D138" s="38"/>
      <c r="E138" s="38"/>
      <c r="F138" s="38"/>
      <c r="G138" s="73"/>
      <c r="H138" s="58"/>
      <c r="I138" s="38"/>
      <c r="J138" s="38"/>
      <c r="K138" s="38"/>
      <c r="L138" s="38"/>
      <c r="M138" s="38"/>
      <c r="N138" s="135"/>
      <c r="P138" s="15"/>
      <c r="Q138" s="15"/>
    </row>
    <row r="139" spans="2:17" s="16" customFormat="1" ht="16.149999999999999" customHeight="1">
      <c r="B139" s="37">
        <f>+B140+B141</f>
        <v>2098</v>
      </c>
      <c r="C139" s="37">
        <f t="shared" ref="C139:F139" si="30">+C140+C141</f>
        <v>332</v>
      </c>
      <c r="D139" s="37">
        <f t="shared" si="30"/>
        <v>219</v>
      </c>
      <c r="E139" s="37">
        <f t="shared" si="30"/>
        <v>405</v>
      </c>
      <c r="F139" s="37">
        <f t="shared" si="30"/>
        <v>815</v>
      </c>
      <c r="G139" s="76" t="s">
        <v>83</v>
      </c>
      <c r="H139" s="60" t="s">
        <v>84</v>
      </c>
      <c r="I139" s="37"/>
      <c r="J139" s="37"/>
      <c r="K139" s="37"/>
      <c r="L139" s="37"/>
      <c r="M139" s="37"/>
      <c r="N139" s="134"/>
      <c r="P139" s="15"/>
      <c r="Q139" s="15"/>
    </row>
    <row r="140" spans="2:17" s="18" customFormat="1" ht="15" customHeight="1">
      <c r="B140" s="38">
        <v>2071</v>
      </c>
      <c r="C140" s="38">
        <v>326</v>
      </c>
      <c r="D140" s="38">
        <v>213</v>
      </c>
      <c r="E140" s="38">
        <v>331</v>
      </c>
      <c r="F140" s="38">
        <v>801</v>
      </c>
      <c r="G140" s="68" t="s">
        <v>85</v>
      </c>
      <c r="H140" s="69" t="s">
        <v>138</v>
      </c>
      <c r="I140" s="38"/>
      <c r="J140" s="38"/>
      <c r="K140" s="38"/>
      <c r="L140" s="38"/>
      <c r="M140" s="38"/>
      <c r="N140" s="135"/>
      <c r="P140" s="117"/>
      <c r="Q140" s="20"/>
    </row>
    <row r="141" spans="2:17" s="18" customFormat="1" ht="27.6" customHeight="1">
      <c r="B141" s="38">
        <v>27</v>
      </c>
      <c r="C141" s="38">
        <v>6</v>
      </c>
      <c r="D141" s="38">
        <v>6</v>
      </c>
      <c r="E141" s="38">
        <v>74</v>
      </c>
      <c r="F141" s="38">
        <v>14</v>
      </c>
      <c r="G141" s="80" t="s">
        <v>86</v>
      </c>
      <c r="H141" s="29" t="s">
        <v>139</v>
      </c>
      <c r="I141" s="38"/>
      <c r="J141" s="38"/>
      <c r="K141" s="38"/>
      <c r="L141" s="38"/>
      <c r="M141" s="38"/>
      <c r="N141" s="135"/>
      <c r="P141" s="117"/>
    </row>
    <row r="142" spans="2:17" s="18" customFormat="1" ht="5.0999999999999996" customHeight="1">
      <c r="B142" s="38"/>
      <c r="C142" s="38"/>
      <c r="D142" s="38"/>
      <c r="E142" s="38"/>
      <c r="F142" s="38"/>
      <c r="G142" s="73"/>
      <c r="H142" s="58"/>
      <c r="I142" s="38"/>
      <c r="J142" s="38"/>
      <c r="K142" s="38"/>
      <c r="L142" s="38"/>
      <c r="M142" s="38"/>
      <c r="N142" s="135"/>
      <c r="P142" s="117"/>
    </row>
    <row r="143" spans="2:17" s="18" customFormat="1" ht="5.0999999999999996" customHeight="1">
      <c r="B143" s="44"/>
      <c r="C143" s="44"/>
      <c r="D143" s="44"/>
      <c r="E143" s="44"/>
      <c r="F143" s="44"/>
      <c r="G143" s="77"/>
      <c r="H143" s="61"/>
      <c r="I143" s="44"/>
      <c r="J143" s="44"/>
      <c r="K143" s="44"/>
      <c r="L143" s="44"/>
      <c r="M143" s="44"/>
      <c r="N143" s="135"/>
      <c r="P143" s="117"/>
    </row>
    <row r="144" spans="2:17" s="20" customFormat="1" ht="15.95" customHeight="1">
      <c r="B144" s="40">
        <f>+I137-B139</f>
        <v>5532</v>
      </c>
      <c r="C144" s="40">
        <f t="shared" ref="C144:F144" si="31">+J137-C139</f>
        <v>964</v>
      </c>
      <c r="D144" s="40">
        <f t="shared" si="31"/>
        <v>445</v>
      </c>
      <c r="E144" s="40">
        <f t="shared" si="31"/>
        <v>827</v>
      </c>
      <c r="F144" s="40">
        <f t="shared" si="31"/>
        <v>2095</v>
      </c>
      <c r="G144" s="70" t="s">
        <v>87</v>
      </c>
      <c r="H144" s="54" t="s">
        <v>88</v>
      </c>
      <c r="I144" s="40"/>
      <c r="J144" s="40"/>
      <c r="K144" s="40"/>
      <c r="L144" s="40"/>
      <c r="M144" s="40"/>
      <c r="N144" s="137"/>
      <c r="P144" s="117"/>
      <c r="Q144" s="18"/>
    </row>
    <row r="145" spans="2:17" s="15" customFormat="1" ht="9" customHeight="1">
      <c r="B145" s="45"/>
      <c r="C145" s="45"/>
      <c r="D145" s="45"/>
      <c r="E145" s="45"/>
      <c r="F145" s="45"/>
      <c r="G145" s="62"/>
      <c r="H145" s="62"/>
      <c r="I145" s="45"/>
      <c r="J145" s="45"/>
      <c r="K145" s="45"/>
      <c r="L145" s="45"/>
      <c r="M145" s="45"/>
      <c r="N145" s="133"/>
      <c r="P145" s="117"/>
      <c r="Q145" s="18"/>
    </row>
    <row r="146" spans="2:17" ht="15.95" customHeight="1">
      <c r="B146" s="30"/>
      <c r="C146" s="30"/>
      <c r="D146" s="30"/>
      <c r="E146" s="30"/>
      <c r="F146" s="30"/>
      <c r="G146" s="31"/>
      <c r="H146" s="30"/>
      <c r="I146" s="32"/>
      <c r="J146" s="32"/>
      <c r="K146" s="32"/>
      <c r="L146" s="32"/>
      <c r="M146" s="32"/>
      <c r="P146" s="117"/>
      <c r="Q146" s="18"/>
    </row>
    <row r="147" spans="2:17" ht="15.95" customHeight="1">
      <c r="P147" s="117"/>
      <c r="Q147" s="20"/>
    </row>
    <row r="148" spans="2:17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130"/>
      <c r="P148" s="15"/>
      <c r="Q148" s="15"/>
    </row>
    <row r="149" spans="2:17" ht="15.95" customHeight="1"/>
    <row r="150" spans="2:17" s="9" customFormat="1" ht="15.95" customHeight="1">
      <c r="B150" s="27" t="s">
        <v>90</v>
      </c>
      <c r="C150" s="27"/>
      <c r="D150" s="27"/>
      <c r="E150" s="27"/>
      <c r="F150" s="27"/>
      <c r="G150" s="8"/>
      <c r="H150" s="8"/>
      <c r="I150" s="8"/>
      <c r="J150" s="8"/>
      <c r="K150" s="8"/>
      <c r="L150" s="8"/>
      <c r="M150" s="8"/>
      <c r="N150" s="130"/>
      <c r="P150" s="5"/>
      <c r="Q150" s="5"/>
    </row>
    <row r="151" spans="2:17" ht="5.25" customHeight="1">
      <c r="B151" s="10"/>
      <c r="C151" s="10"/>
      <c r="D151" s="10"/>
      <c r="E151" s="10"/>
      <c r="F151" s="10"/>
      <c r="P151" s="9"/>
      <c r="Q151" s="9"/>
    </row>
    <row r="152" spans="2:17" s="9" customFormat="1" ht="12.75" customHeight="1">
      <c r="B152" s="3" t="s">
        <v>2</v>
      </c>
      <c r="C152" s="3"/>
      <c r="D152" s="3"/>
      <c r="E152" s="3"/>
      <c r="F152" s="3"/>
      <c r="G152" s="3"/>
      <c r="H152" s="3"/>
      <c r="I152" s="11"/>
      <c r="J152" s="11"/>
      <c r="K152" s="11"/>
      <c r="L152" s="11"/>
      <c r="M152" s="11" t="s">
        <v>3</v>
      </c>
      <c r="N152" s="130"/>
      <c r="P152" s="5"/>
      <c r="Q152" s="5"/>
    </row>
    <row r="153" spans="2:17" s="12" customFormat="1" ht="3" customHeight="1">
      <c r="B153" s="25"/>
      <c r="C153" s="10"/>
      <c r="D153" s="10"/>
      <c r="E153" s="10"/>
      <c r="F153" s="10"/>
      <c r="G153" s="6"/>
      <c r="H153" s="6"/>
      <c r="I153" s="6"/>
      <c r="J153" s="6"/>
      <c r="K153" s="6"/>
      <c r="L153" s="6"/>
      <c r="M153" s="6"/>
      <c r="N153" s="131"/>
      <c r="P153" s="9"/>
      <c r="Q153" s="9"/>
    </row>
    <row r="154" spans="2:17" s="9" customFormat="1" ht="3.75" customHeight="1">
      <c r="B154" s="147" t="str">
        <f>+B10</f>
        <v>Andalucía</v>
      </c>
      <c r="C154" s="147" t="str">
        <f t="shared" ref="C154:F154" si="32">+C10</f>
        <v>Aragón</v>
      </c>
      <c r="D154" s="147" t="str">
        <f t="shared" si="32"/>
        <v>Asturias</v>
      </c>
      <c r="E154" s="147" t="str">
        <f t="shared" si="32"/>
        <v>Baleares</v>
      </c>
      <c r="F154" s="147" t="str">
        <f t="shared" si="32"/>
        <v>Canarias</v>
      </c>
      <c r="G154" s="147" t="s">
        <v>4</v>
      </c>
      <c r="H154" s="144" t="s">
        <v>147</v>
      </c>
      <c r="I154" s="147" t="str">
        <f>+I10</f>
        <v>Andalucía</v>
      </c>
      <c r="J154" s="147" t="str">
        <f t="shared" ref="J154:M154" si="33">+J10</f>
        <v>Aragón</v>
      </c>
      <c r="K154" s="147" t="str">
        <f t="shared" si="33"/>
        <v>Asturias</v>
      </c>
      <c r="L154" s="147" t="str">
        <f t="shared" si="33"/>
        <v>Baleares</v>
      </c>
      <c r="M154" s="147" t="str">
        <f t="shared" si="33"/>
        <v>Canarias</v>
      </c>
      <c r="N154" s="130"/>
      <c r="P154" s="5"/>
      <c r="Q154" s="5"/>
    </row>
    <row r="155" spans="2:17" s="9" customFormat="1" ht="44.1" customHeight="1">
      <c r="B155" s="148"/>
      <c r="C155" s="148"/>
      <c r="D155" s="148"/>
      <c r="E155" s="148"/>
      <c r="F155" s="148"/>
      <c r="G155" s="148"/>
      <c r="H155" s="145"/>
      <c r="I155" s="148"/>
      <c r="J155" s="148"/>
      <c r="K155" s="148"/>
      <c r="L155" s="148"/>
      <c r="M155" s="148"/>
      <c r="N155" s="130"/>
    </row>
    <row r="156" spans="2:17" s="13" customFormat="1" ht="3" customHeight="1">
      <c r="B156" s="148"/>
      <c r="C156" s="148"/>
      <c r="D156" s="148"/>
      <c r="E156" s="148"/>
      <c r="F156" s="148"/>
      <c r="G156" s="148"/>
      <c r="H156" s="145"/>
      <c r="I156" s="148"/>
      <c r="J156" s="148"/>
      <c r="K156" s="148"/>
      <c r="L156" s="148"/>
      <c r="M156" s="148"/>
      <c r="N156" s="132"/>
      <c r="P156" s="12"/>
      <c r="Q156" s="12"/>
    </row>
    <row r="157" spans="2:17" s="9" customFormat="1" ht="13.15" customHeight="1">
      <c r="B157" s="148"/>
      <c r="C157" s="148"/>
      <c r="D157" s="148"/>
      <c r="E157" s="148"/>
      <c r="F157" s="148"/>
      <c r="G157" s="148"/>
      <c r="H157" s="145"/>
      <c r="I157" s="148"/>
      <c r="J157" s="148"/>
      <c r="K157" s="148"/>
      <c r="L157" s="148"/>
      <c r="M157" s="148"/>
      <c r="N157" s="130"/>
    </row>
    <row r="158" spans="2:17" s="9" customFormat="1" ht="3" customHeight="1">
      <c r="B158" s="149"/>
      <c r="C158" s="149"/>
      <c r="D158" s="149"/>
      <c r="E158" s="149"/>
      <c r="F158" s="149"/>
      <c r="G158" s="149"/>
      <c r="H158" s="146"/>
      <c r="I158" s="149"/>
      <c r="J158" s="149"/>
      <c r="K158" s="149"/>
      <c r="L158" s="149"/>
      <c r="M158" s="149"/>
      <c r="N158" s="130"/>
    </row>
    <row r="159" spans="2:17" s="15" customFormat="1" ht="9" customHeight="1">
      <c r="B159" s="36"/>
      <c r="C159" s="36"/>
      <c r="D159" s="36"/>
      <c r="E159" s="36"/>
      <c r="F159" s="36"/>
      <c r="G159" s="78"/>
      <c r="H159" s="14"/>
      <c r="I159" s="36"/>
      <c r="J159" s="36"/>
      <c r="K159" s="36"/>
      <c r="L159" s="36"/>
      <c r="M159" s="36"/>
      <c r="N159" s="133"/>
      <c r="P159" s="13"/>
      <c r="Q159" s="13"/>
    </row>
    <row r="160" spans="2:17" s="15" customFormat="1" ht="5.0999999999999996" customHeight="1">
      <c r="B160" s="38"/>
      <c r="C160" s="38"/>
      <c r="D160" s="38"/>
      <c r="E160" s="38"/>
      <c r="F160" s="38"/>
      <c r="G160" s="79"/>
      <c r="H160" s="64"/>
      <c r="I160" s="38"/>
      <c r="J160" s="38"/>
      <c r="K160" s="38"/>
      <c r="L160" s="38"/>
      <c r="M160" s="38"/>
      <c r="N160" s="133"/>
      <c r="P160" s="9"/>
      <c r="Q160" s="9"/>
    </row>
    <row r="161" spans="2:17" s="20" customFormat="1" ht="16.149999999999999" customHeight="1">
      <c r="B161" s="41"/>
      <c r="C161" s="41"/>
      <c r="D161" s="41"/>
      <c r="E161" s="41"/>
      <c r="F161" s="41"/>
      <c r="G161" s="75" t="s">
        <v>80</v>
      </c>
      <c r="H161" s="59" t="s">
        <v>81</v>
      </c>
      <c r="I161" s="42">
        <f>+B122</f>
        <v>7630</v>
      </c>
      <c r="J161" s="42">
        <f t="shared" ref="J161:M161" si="34">+C122</f>
        <v>1296</v>
      </c>
      <c r="K161" s="42">
        <f t="shared" si="34"/>
        <v>664</v>
      </c>
      <c r="L161" s="42">
        <f t="shared" si="34"/>
        <v>1232</v>
      </c>
      <c r="M161" s="42">
        <f t="shared" si="34"/>
        <v>2910</v>
      </c>
      <c r="N161" s="137"/>
      <c r="P161" s="9"/>
      <c r="Q161" s="9"/>
    </row>
    <row r="162" spans="2:17" s="18" customFormat="1" ht="5.0999999999999996" customHeight="1">
      <c r="B162" s="38"/>
      <c r="C162" s="38"/>
      <c r="D162" s="38"/>
      <c r="E162" s="38"/>
      <c r="F162" s="38"/>
      <c r="G162" s="73"/>
      <c r="H162" s="58"/>
      <c r="I162" s="38"/>
      <c r="J162" s="38"/>
      <c r="K162" s="38"/>
      <c r="L162" s="38"/>
      <c r="M162" s="38"/>
      <c r="N162" s="135"/>
      <c r="P162" s="15"/>
      <c r="Q162" s="15"/>
    </row>
    <row r="163" spans="2:17" s="16" customFormat="1" ht="16.149999999999999" customHeight="1">
      <c r="B163" s="37">
        <f>+I16-I17-I18+B141-I20</f>
        <v>6985</v>
      </c>
      <c r="C163" s="37">
        <f t="shared" ref="C163:F163" si="35">+J16-J17-J18+C141-J20</f>
        <v>1203</v>
      </c>
      <c r="D163" s="37">
        <f t="shared" si="35"/>
        <v>667</v>
      </c>
      <c r="E163" s="37">
        <f t="shared" si="35"/>
        <v>1070</v>
      </c>
      <c r="F163" s="37">
        <f t="shared" si="35"/>
        <v>2493</v>
      </c>
      <c r="G163" s="76" t="s">
        <v>91</v>
      </c>
      <c r="H163" s="60" t="s">
        <v>92</v>
      </c>
      <c r="I163" s="37"/>
      <c r="J163" s="37"/>
      <c r="K163" s="37"/>
      <c r="L163" s="37"/>
      <c r="M163" s="37"/>
      <c r="N163" s="134"/>
      <c r="P163" s="15"/>
      <c r="Q163" s="15"/>
    </row>
    <row r="164" spans="2:17" s="18" customFormat="1" ht="16.149999999999999" customHeight="1">
      <c r="B164" s="38">
        <f>+B139</f>
        <v>2098</v>
      </c>
      <c r="C164" s="38">
        <f t="shared" ref="C164:F164" si="36">+C139</f>
        <v>332</v>
      </c>
      <c r="D164" s="38">
        <f t="shared" si="36"/>
        <v>219</v>
      </c>
      <c r="E164" s="38">
        <f t="shared" si="36"/>
        <v>405</v>
      </c>
      <c r="F164" s="38">
        <f t="shared" si="36"/>
        <v>815</v>
      </c>
      <c r="G164" s="68" t="s">
        <v>93</v>
      </c>
      <c r="H164" s="69" t="s">
        <v>94</v>
      </c>
      <c r="I164" s="38"/>
      <c r="J164" s="38"/>
      <c r="K164" s="38"/>
      <c r="L164" s="38"/>
      <c r="M164" s="38"/>
      <c r="N164" s="135"/>
      <c r="P164" s="117"/>
      <c r="Q164" s="20"/>
    </row>
    <row r="165" spans="2:17" s="18" customFormat="1" ht="16.149999999999999" customHeight="1">
      <c r="B165" s="38">
        <f>+B163-B164</f>
        <v>4887</v>
      </c>
      <c r="C165" s="38">
        <f t="shared" ref="C165:F165" si="37">+C163-C164</f>
        <v>871</v>
      </c>
      <c r="D165" s="38">
        <f t="shared" si="37"/>
        <v>448</v>
      </c>
      <c r="E165" s="38">
        <f t="shared" si="37"/>
        <v>665</v>
      </c>
      <c r="F165" s="38">
        <f t="shared" si="37"/>
        <v>1678</v>
      </c>
      <c r="G165" s="68" t="s">
        <v>95</v>
      </c>
      <c r="H165" s="69" t="s">
        <v>96</v>
      </c>
      <c r="I165" s="38"/>
      <c r="J165" s="38"/>
      <c r="K165" s="38"/>
      <c r="L165" s="38"/>
      <c r="M165" s="38"/>
      <c r="N165" s="135"/>
      <c r="P165" s="117"/>
    </row>
    <row r="166" spans="2:17" s="18" customFormat="1" ht="16.149999999999999" customHeight="1">
      <c r="B166" s="37">
        <v>0</v>
      </c>
      <c r="C166" s="37">
        <v>0</v>
      </c>
      <c r="D166" s="37">
        <v>0</v>
      </c>
      <c r="E166" s="37">
        <v>0</v>
      </c>
      <c r="F166" s="37">
        <v>0</v>
      </c>
      <c r="G166" s="76" t="s">
        <v>122</v>
      </c>
      <c r="H166" s="60" t="s">
        <v>123</v>
      </c>
      <c r="I166" s="38"/>
      <c r="J166" s="38"/>
      <c r="K166" s="38"/>
      <c r="L166" s="38"/>
      <c r="M166" s="38"/>
      <c r="N166" s="135"/>
      <c r="P166" s="117"/>
      <c r="Q166" s="16"/>
    </row>
    <row r="167" spans="2:17" s="18" customFormat="1" ht="5.0999999999999996" customHeight="1">
      <c r="B167" s="38"/>
      <c r="C167" s="38"/>
      <c r="D167" s="38"/>
      <c r="E167" s="38"/>
      <c r="F167" s="38"/>
      <c r="G167" s="73"/>
      <c r="H167" s="58"/>
      <c r="I167" s="38"/>
      <c r="J167" s="38"/>
      <c r="K167" s="38"/>
      <c r="L167" s="38"/>
      <c r="M167" s="38"/>
      <c r="N167" s="135"/>
      <c r="P167" s="117"/>
    </row>
    <row r="168" spans="2:17" s="18" customFormat="1" ht="5.0999999999999996" customHeight="1">
      <c r="B168" s="44"/>
      <c r="C168" s="44"/>
      <c r="D168" s="44"/>
      <c r="E168" s="44"/>
      <c r="F168" s="44"/>
      <c r="G168" s="77"/>
      <c r="H168" s="61"/>
      <c r="I168" s="38"/>
      <c r="J168" s="38"/>
      <c r="K168" s="38"/>
      <c r="L168" s="38"/>
      <c r="M168" s="38"/>
      <c r="N168" s="135"/>
      <c r="P168" s="117"/>
    </row>
    <row r="169" spans="2:17" s="20" customFormat="1" ht="16.149999999999999" customHeight="1">
      <c r="B169" s="40">
        <f>+I161-B163-B166</f>
        <v>645</v>
      </c>
      <c r="C169" s="40">
        <f t="shared" ref="C169:F169" si="38">+J161-C163-C166</f>
        <v>93</v>
      </c>
      <c r="D169" s="40">
        <f t="shared" si="38"/>
        <v>-3</v>
      </c>
      <c r="E169" s="40">
        <f t="shared" si="38"/>
        <v>162</v>
      </c>
      <c r="F169" s="40">
        <f t="shared" si="38"/>
        <v>417</v>
      </c>
      <c r="G169" s="70" t="s">
        <v>97</v>
      </c>
      <c r="H169" s="54" t="s">
        <v>98</v>
      </c>
      <c r="I169" s="40"/>
      <c r="J169" s="40"/>
      <c r="K169" s="40"/>
      <c r="L169" s="40"/>
      <c r="M169" s="40"/>
      <c r="N169" s="137"/>
      <c r="P169" s="120"/>
      <c r="Q169" s="18"/>
    </row>
    <row r="170" spans="2:17" s="15" customFormat="1" ht="9" customHeight="1">
      <c r="B170" s="45"/>
      <c r="C170" s="45"/>
      <c r="D170" s="45"/>
      <c r="E170" s="45"/>
      <c r="F170" s="45"/>
      <c r="G170" s="62"/>
      <c r="H170" s="62"/>
      <c r="I170" s="45"/>
      <c r="J170" s="45"/>
      <c r="K170" s="45"/>
      <c r="L170" s="45"/>
      <c r="M170" s="45"/>
      <c r="N170" s="133"/>
      <c r="P170" s="120"/>
      <c r="Q170" s="18"/>
    </row>
    <row r="171" spans="2:17" ht="15.95" customHeight="1">
      <c r="B171" s="30"/>
      <c r="C171" s="30"/>
      <c r="D171" s="30"/>
      <c r="E171" s="30"/>
      <c r="F171" s="30"/>
      <c r="G171" s="31"/>
      <c r="H171" s="30"/>
      <c r="I171" s="32"/>
      <c r="J171" s="32"/>
      <c r="K171" s="32"/>
      <c r="L171" s="32"/>
      <c r="M171" s="32"/>
      <c r="P171" s="120"/>
      <c r="Q171" s="18"/>
    </row>
    <row r="172" spans="2:17" ht="15.95" customHeight="1">
      <c r="P172" s="117"/>
      <c r="Q172" s="20"/>
    </row>
    <row r="173" spans="2:17" s="9" customFormat="1" ht="15" customHeight="1">
      <c r="B173" s="27" t="s">
        <v>99</v>
      </c>
      <c r="C173" s="27"/>
      <c r="D173" s="27"/>
      <c r="E173" s="27"/>
      <c r="F173" s="27"/>
      <c r="G173" s="8"/>
      <c r="H173" s="8"/>
      <c r="I173" s="8"/>
      <c r="J173" s="8"/>
      <c r="K173" s="8"/>
      <c r="L173" s="8"/>
      <c r="M173" s="8"/>
      <c r="N173" s="130"/>
      <c r="P173" s="15"/>
      <c r="Q173" s="15"/>
    </row>
    <row r="174" spans="2:17" ht="5.25" customHeight="1">
      <c r="B174" s="10"/>
      <c r="C174" s="10"/>
      <c r="D174" s="10"/>
      <c r="E174" s="10"/>
      <c r="F174" s="10"/>
    </row>
    <row r="175" spans="2:17" s="9" customFormat="1" ht="12.95" customHeight="1">
      <c r="B175" s="3" t="s">
        <v>2</v>
      </c>
      <c r="C175" s="3"/>
      <c r="D175" s="3"/>
      <c r="E175" s="3"/>
      <c r="F175" s="3"/>
      <c r="G175" s="3"/>
      <c r="H175" s="3"/>
      <c r="I175" s="11"/>
      <c r="J175" s="11"/>
      <c r="K175" s="11"/>
      <c r="L175" s="11"/>
      <c r="M175" s="11" t="s">
        <v>3</v>
      </c>
      <c r="N175" s="130"/>
      <c r="P175" s="5"/>
      <c r="Q175" s="5"/>
    </row>
    <row r="176" spans="2:17" s="12" customFormat="1" ht="3" customHeight="1">
      <c r="B176" s="25"/>
      <c r="C176" s="10"/>
      <c r="D176" s="10"/>
      <c r="E176" s="10"/>
      <c r="F176" s="10"/>
      <c r="G176" s="6"/>
      <c r="H176" s="6"/>
      <c r="I176" s="6"/>
      <c r="J176" s="6"/>
      <c r="K176" s="6"/>
      <c r="L176" s="6"/>
      <c r="M176" s="6"/>
      <c r="N176" s="131"/>
      <c r="P176" s="9"/>
      <c r="Q176" s="9"/>
    </row>
    <row r="177" spans="2:17" s="9" customFormat="1" ht="3.75" customHeight="1">
      <c r="B177" s="147" t="str">
        <f>+B10</f>
        <v>Andalucía</v>
      </c>
      <c r="C177" s="147" t="str">
        <f t="shared" ref="C177:F177" si="39">+C10</f>
        <v>Aragón</v>
      </c>
      <c r="D177" s="147" t="str">
        <f t="shared" si="39"/>
        <v>Asturias</v>
      </c>
      <c r="E177" s="147" t="str">
        <f t="shared" si="39"/>
        <v>Baleares</v>
      </c>
      <c r="F177" s="147" t="str">
        <f t="shared" si="39"/>
        <v>Canarias</v>
      </c>
      <c r="G177" s="147" t="s">
        <v>4</v>
      </c>
      <c r="H177" s="144" t="s">
        <v>147</v>
      </c>
      <c r="I177" s="147" t="str">
        <f>+I10</f>
        <v>Andalucía</v>
      </c>
      <c r="J177" s="147" t="str">
        <f t="shared" ref="J177:M177" si="40">+J10</f>
        <v>Aragón</v>
      </c>
      <c r="K177" s="147" t="str">
        <f t="shared" si="40"/>
        <v>Asturias</v>
      </c>
      <c r="L177" s="147" t="str">
        <f t="shared" si="40"/>
        <v>Baleares</v>
      </c>
      <c r="M177" s="147" t="str">
        <f t="shared" si="40"/>
        <v>Canarias</v>
      </c>
      <c r="N177" s="130"/>
      <c r="P177" s="5"/>
      <c r="Q177" s="5"/>
    </row>
    <row r="178" spans="2:17" s="9" customFormat="1" ht="44.1" customHeight="1">
      <c r="B178" s="148"/>
      <c r="C178" s="148"/>
      <c r="D178" s="148"/>
      <c r="E178" s="148"/>
      <c r="F178" s="148"/>
      <c r="G178" s="148"/>
      <c r="H178" s="145"/>
      <c r="I178" s="148"/>
      <c r="J178" s="148"/>
      <c r="K178" s="148"/>
      <c r="L178" s="148"/>
      <c r="M178" s="148"/>
      <c r="N178" s="130"/>
    </row>
    <row r="179" spans="2:17" s="13" customFormat="1" ht="3" customHeight="1">
      <c r="B179" s="148"/>
      <c r="C179" s="148"/>
      <c r="D179" s="148"/>
      <c r="E179" s="148"/>
      <c r="F179" s="148"/>
      <c r="G179" s="148"/>
      <c r="H179" s="145"/>
      <c r="I179" s="148"/>
      <c r="J179" s="148"/>
      <c r="K179" s="148"/>
      <c r="L179" s="148"/>
      <c r="M179" s="148"/>
      <c r="N179" s="132"/>
      <c r="P179" s="12"/>
      <c r="Q179" s="12"/>
    </row>
    <row r="180" spans="2:17" s="9" customFormat="1" ht="13.15" customHeight="1">
      <c r="B180" s="148"/>
      <c r="C180" s="148"/>
      <c r="D180" s="148"/>
      <c r="E180" s="148"/>
      <c r="F180" s="148"/>
      <c r="G180" s="148"/>
      <c r="H180" s="145"/>
      <c r="I180" s="148"/>
      <c r="J180" s="148"/>
      <c r="K180" s="148"/>
      <c r="L180" s="148"/>
      <c r="M180" s="148"/>
      <c r="N180" s="130"/>
    </row>
    <row r="181" spans="2:17" s="9" customFormat="1" ht="3" customHeight="1">
      <c r="B181" s="149"/>
      <c r="C181" s="149"/>
      <c r="D181" s="149"/>
      <c r="E181" s="149"/>
      <c r="F181" s="149"/>
      <c r="G181" s="149"/>
      <c r="H181" s="146"/>
      <c r="I181" s="149"/>
      <c r="J181" s="149"/>
      <c r="K181" s="149"/>
      <c r="L181" s="149"/>
      <c r="M181" s="149"/>
      <c r="N181" s="130"/>
    </row>
    <row r="182" spans="2:17" s="15" customFormat="1" ht="9" customHeight="1">
      <c r="B182" s="36"/>
      <c r="C182" s="36"/>
      <c r="D182" s="36"/>
      <c r="E182" s="36"/>
      <c r="F182" s="36"/>
      <c r="G182" s="78"/>
      <c r="H182" s="63"/>
      <c r="I182" s="36"/>
      <c r="J182" s="36"/>
      <c r="K182" s="36"/>
      <c r="L182" s="36"/>
      <c r="M182" s="36"/>
      <c r="N182" s="133"/>
      <c r="P182" s="13"/>
      <c r="Q182" s="13"/>
    </row>
    <row r="183" spans="2:17" s="15" customFormat="1" ht="5.0999999999999996" customHeight="1">
      <c r="B183" s="38"/>
      <c r="C183" s="38"/>
      <c r="D183" s="38"/>
      <c r="E183" s="38"/>
      <c r="F183" s="38"/>
      <c r="G183" s="79"/>
      <c r="H183" s="64"/>
      <c r="I183" s="39"/>
      <c r="J183" s="39"/>
      <c r="K183" s="39"/>
      <c r="L183" s="39"/>
      <c r="M183" s="39"/>
      <c r="N183" s="133"/>
      <c r="P183" s="9"/>
      <c r="Q183" s="9"/>
    </row>
    <row r="184" spans="2:17" s="20" customFormat="1" ht="16.149999999999999" customHeight="1">
      <c r="B184" s="41"/>
      <c r="C184" s="41"/>
      <c r="D184" s="41"/>
      <c r="E184" s="41"/>
      <c r="F184" s="41"/>
      <c r="G184" s="75" t="s">
        <v>87</v>
      </c>
      <c r="H184" s="59" t="s">
        <v>88</v>
      </c>
      <c r="I184" s="42">
        <f>+B144</f>
        <v>5532</v>
      </c>
      <c r="J184" s="42">
        <f t="shared" ref="J184:M184" si="41">+C144</f>
        <v>964</v>
      </c>
      <c r="K184" s="42">
        <f t="shared" si="41"/>
        <v>445</v>
      </c>
      <c r="L184" s="42">
        <f t="shared" si="41"/>
        <v>827</v>
      </c>
      <c r="M184" s="42">
        <f t="shared" si="41"/>
        <v>2095</v>
      </c>
      <c r="N184" s="137"/>
      <c r="P184" s="9"/>
      <c r="Q184" s="9"/>
    </row>
    <row r="185" spans="2:17" s="18" customFormat="1" ht="5.0999999999999996" customHeight="1">
      <c r="B185" s="38"/>
      <c r="C185" s="38"/>
      <c r="D185" s="38"/>
      <c r="E185" s="38"/>
      <c r="F185" s="38"/>
      <c r="G185" s="73"/>
      <c r="H185" s="28"/>
      <c r="I185" s="38"/>
      <c r="J185" s="38"/>
      <c r="K185" s="38"/>
      <c r="L185" s="38"/>
      <c r="M185" s="38"/>
      <c r="N185" s="135"/>
      <c r="P185" s="15"/>
      <c r="Q185" s="15"/>
    </row>
    <row r="186" spans="2:17" s="16" customFormat="1" ht="16.149999999999999" customHeight="1">
      <c r="B186" s="37">
        <f>+B187</f>
        <v>4887</v>
      </c>
      <c r="C186" s="37">
        <f t="shared" ref="C186:F186" si="42">+C187</f>
        <v>871</v>
      </c>
      <c r="D186" s="37">
        <f t="shared" si="42"/>
        <v>448</v>
      </c>
      <c r="E186" s="37">
        <f t="shared" si="42"/>
        <v>665</v>
      </c>
      <c r="F186" s="37">
        <f t="shared" si="42"/>
        <v>1678</v>
      </c>
      <c r="G186" s="76" t="s">
        <v>100</v>
      </c>
      <c r="H186" s="60" t="s">
        <v>101</v>
      </c>
      <c r="I186" s="37"/>
      <c r="J186" s="37"/>
      <c r="K186" s="37"/>
      <c r="L186" s="37"/>
      <c r="M186" s="37"/>
      <c r="N186" s="134"/>
      <c r="P186" s="15"/>
      <c r="Q186" s="15"/>
    </row>
    <row r="187" spans="2:17" s="18" customFormat="1" ht="16.149999999999999" customHeight="1">
      <c r="B187" s="38">
        <f>+B165</f>
        <v>4887</v>
      </c>
      <c r="C187" s="38">
        <f t="shared" ref="C187:E187" si="43">+C165</f>
        <v>871</v>
      </c>
      <c r="D187" s="38">
        <f t="shared" si="43"/>
        <v>448</v>
      </c>
      <c r="E187" s="38">
        <f t="shared" si="43"/>
        <v>665</v>
      </c>
      <c r="F187" s="38">
        <f>+F165</f>
        <v>1678</v>
      </c>
      <c r="G187" s="68" t="s">
        <v>102</v>
      </c>
      <c r="H187" s="69" t="s">
        <v>103</v>
      </c>
      <c r="I187" s="38"/>
      <c r="J187" s="38"/>
      <c r="K187" s="38"/>
      <c r="L187" s="38"/>
      <c r="M187" s="38"/>
      <c r="N187" s="135"/>
      <c r="P187" s="117"/>
      <c r="Q187" s="20"/>
    </row>
    <row r="188" spans="2:17" s="18" customFormat="1" ht="16.149999999999999" customHeight="1">
      <c r="B188" s="37">
        <f>+B166</f>
        <v>0</v>
      </c>
      <c r="C188" s="37">
        <f t="shared" ref="C188:F188" si="44">+C166</f>
        <v>0</v>
      </c>
      <c r="D188" s="37">
        <f t="shared" si="44"/>
        <v>0</v>
      </c>
      <c r="E188" s="37">
        <f t="shared" si="44"/>
        <v>0</v>
      </c>
      <c r="F188" s="37">
        <f t="shared" si="44"/>
        <v>0</v>
      </c>
      <c r="G188" s="76" t="s">
        <v>122</v>
      </c>
      <c r="H188" s="60" t="s">
        <v>123</v>
      </c>
      <c r="I188" s="38"/>
      <c r="J188" s="38"/>
      <c r="K188" s="38"/>
      <c r="L188" s="38"/>
      <c r="M188" s="38"/>
      <c r="N188" s="135"/>
      <c r="P188" s="117"/>
    </row>
    <row r="189" spans="2:17" s="18" customFormat="1" ht="5.0999999999999996" customHeight="1">
      <c r="B189" s="38"/>
      <c r="C189" s="38"/>
      <c r="D189" s="38"/>
      <c r="E189" s="38"/>
      <c r="F189" s="38"/>
      <c r="G189" s="73"/>
      <c r="H189" s="58"/>
      <c r="I189" s="38"/>
      <c r="J189" s="38"/>
      <c r="K189" s="38"/>
      <c r="L189" s="38"/>
      <c r="M189" s="38"/>
      <c r="N189" s="135"/>
      <c r="P189" s="117"/>
      <c r="Q189" s="16"/>
    </row>
    <row r="190" spans="2:17" s="18" customFormat="1" ht="5.0999999999999996" customHeight="1">
      <c r="B190" s="44"/>
      <c r="C190" s="44"/>
      <c r="D190" s="44"/>
      <c r="E190" s="44"/>
      <c r="F190" s="44"/>
      <c r="G190" s="77"/>
      <c r="H190" s="61"/>
      <c r="I190" s="38"/>
      <c r="J190" s="38"/>
      <c r="K190" s="38"/>
      <c r="L190" s="38"/>
      <c r="M190" s="38"/>
      <c r="N190" s="135"/>
      <c r="P190" s="117"/>
    </row>
    <row r="191" spans="2:17" s="20" customFormat="1" ht="16.149999999999999" customHeight="1">
      <c r="B191" s="40">
        <f>+I184-B186</f>
        <v>645</v>
      </c>
      <c r="C191" s="40">
        <f t="shared" ref="C191:F191" si="45">+J184-C186</f>
        <v>93</v>
      </c>
      <c r="D191" s="40">
        <f t="shared" si="45"/>
        <v>-3</v>
      </c>
      <c r="E191" s="40">
        <f t="shared" si="45"/>
        <v>162</v>
      </c>
      <c r="F191" s="40">
        <f t="shared" si="45"/>
        <v>417</v>
      </c>
      <c r="G191" s="70" t="s">
        <v>97</v>
      </c>
      <c r="H191" s="54" t="s">
        <v>98</v>
      </c>
      <c r="I191" s="40"/>
      <c r="J191" s="40"/>
      <c r="K191" s="40"/>
      <c r="L191" s="40"/>
      <c r="M191" s="40"/>
      <c r="N191" s="137"/>
      <c r="P191" s="117"/>
      <c r="Q191" s="18"/>
    </row>
    <row r="192" spans="2:17" s="15" customFormat="1" ht="9" customHeight="1">
      <c r="B192" s="45"/>
      <c r="C192" s="45"/>
      <c r="D192" s="45"/>
      <c r="E192" s="45"/>
      <c r="F192" s="45"/>
      <c r="G192" s="62"/>
      <c r="H192" s="62"/>
      <c r="I192" s="45"/>
      <c r="J192" s="45"/>
      <c r="K192" s="45"/>
      <c r="L192" s="45"/>
      <c r="M192" s="45"/>
      <c r="N192" s="133"/>
      <c r="P192" s="117"/>
      <c r="Q192" s="18"/>
    </row>
    <row r="193" spans="2:17" ht="15.95" customHeight="1">
      <c r="B193" s="30"/>
      <c r="C193" s="30"/>
      <c r="D193" s="30"/>
      <c r="E193" s="30"/>
      <c r="F193" s="30"/>
      <c r="G193" s="31"/>
      <c r="H193" s="30"/>
      <c r="I193" s="32"/>
      <c r="J193" s="32"/>
      <c r="K193" s="32"/>
      <c r="L193" s="32"/>
      <c r="M193" s="32"/>
      <c r="P193" s="117"/>
      <c r="Q193" s="18"/>
    </row>
    <row r="194" spans="2:17" ht="15.95" customHeight="1">
      <c r="P194" s="117"/>
      <c r="Q194" s="20"/>
    </row>
    <row r="195" spans="2:17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130"/>
      <c r="P195" s="15"/>
      <c r="Q195" s="15"/>
    </row>
    <row r="196" spans="2:17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130"/>
      <c r="P196" s="5"/>
      <c r="Q196" s="5"/>
    </row>
    <row r="197" spans="2:17" ht="12.95" customHeight="1"/>
    <row r="198" spans="2:17" s="9" customFormat="1" ht="15.95" customHeight="1">
      <c r="B198" s="27" t="s">
        <v>106</v>
      </c>
      <c r="C198" s="27"/>
      <c r="D198" s="27"/>
      <c r="E198" s="27"/>
      <c r="F198" s="27"/>
      <c r="G198" s="8"/>
      <c r="H198" s="8"/>
      <c r="I198" s="8"/>
      <c r="J198" s="8"/>
      <c r="K198" s="8"/>
      <c r="L198" s="8"/>
      <c r="M198" s="8"/>
      <c r="N198" s="130"/>
    </row>
    <row r="199" spans="2:17" ht="5.25" customHeight="1">
      <c r="B199" s="10"/>
      <c r="C199" s="10"/>
      <c r="D199" s="10"/>
      <c r="E199" s="10"/>
      <c r="F199" s="10"/>
      <c r="P199" s="9"/>
      <c r="Q199" s="9"/>
    </row>
    <row r="200" spans="2:17" s="9" customFormat="1" ht="15.95" customHeight="1">
      <c r="B200" s="3" t="s">
        <v>107</v>
      </c>
      <c r="C200" s="3"/>
      <c r="D200" s="3"/>
      <c r="E200" s="3"/>
      <c r="F200" s="3"/>
      <c r="G200" s="3"/>
      <c r="H200" s="3"/>
      <c r="I200" s="11"/>
      <c r="J200" s="11"/>
      <c r="K200" s="11"/>
      <c r="L200" s="11"/>
      <c r="M200" s="11" t="s">
        <v>108</v>
      </c>
      <c r="N200" s="130"/>
      <c r="P200" s="5"/>
      <c r="Q200" s="5"/>
    </row>
    <row r="201" spans="2:17" s="12" customFormat="1" ht="3" customHeight="1">
      <c r="B201" s="25"/>
      <c r="C201" s="10"/>
      <c r="D201" s="10"/>
      <c r="E201" s="10"/>
      <c r="F201" s="10"/>
      <c r="G201" s="6"/>
      <c r="H201" s="6"/>
      <c r="I201" s="6"/>
      <c r="J201" s="6"/>
      <c r="K201" s="6"/>
      <c r="L201" s="6"/>
      <c r="M201" s="6"/>
      <c r="N201" s="131"/>
      <c r="P201" s="9"/>
      <c r="Q201" s="9"/>
    </row>
    <row r="202" spans="2:17" s="9" customFormat="1" ht="3.75" customHeight="1">
      <c r="B202" s="147" t="str">
        <f>+B10</f>
        <v>Andalucía</v>
      </c>
      <c r="C202" s="147" t="str">
        <f t="shared" ref="C202:F202" si="46">+C10</f>
        <v>Aragón</v>
      </c>
      <c r="D202" s="147" t="str">
        <f t="shared" si="46"/>
        <v>Asturias</v>
      </c>
      <c r="E202" s="147" t="str">
        <f t="shared" si="46"/>
        <v>Baleares</v>
      </c>
      <c r="F202" s="147" t="str">
        <f t="shared" si="46"/>
        <v>Canarias</v>
      </c>
      <c r="G202" s="147" t="s">
        <v>4</v>
      </c>
      <c r="H202" s="144" t="s">
        <v>147</v>
      </c>
      <c r="I202" s="147" t="str">
        <f>+I10</f>
        <v>Andalucía</v>
      </c>
      <c r="J202" s="147" t="str">
        <f t="shared" ref="J202:M202" si="47">+J10</f>
        <v>Aragón</v>
      </c>
      <c r="K202" s="147" t="str">
        <f t="shared" si="47"/>
        <v>Asturias</v>
      </c>
      <c r="L202" s="147" t="str">
        <f t="shared" si="47"/>
        <v>Baleares</v>
      </c>
      <c r="M202" s="147" t="str">
        <f t="shared" si="47"/>
        <v>Canarias</v>
      </c>
      <c r="N202" s="130"/>
      <c r="P202" s="5"/>
      <c r="Q202" s="5"/>
    </row>
    <row r="203" spans="2:17" s="9" customFormat="1" ht="44.1" customHeight="1">
      <c r="B203" s="148"/>
      <c r="C203" s="148"/>
      <c r="D203" s="148"/>
      <c r="E203" s="148"/>
      <c r="F203" s="148"/>
      <c r="G203" s="148"/>
      <c r="H203" s="145"/>
      <c r="I203" s="148"/>
      <c r="J203" s="148"/>
      <c r="K203" s="148"/>
      <c r="L203" s="148"/>
      <c r="M203" s="148"/>
      <c r="N203" s="130"/>
    </row>
    <row r="204" spans="2:17" s="13" customFormat="1" ht="3" customHeight="1">
      <c r="B204" s="148"/>
      <c r="C204" s="148"/>
      <c r="D204" s="148"/>
      <c r="E204" s="148"/>
      <c r="F204" s="148"/>
      <c r="G204" s="148"/>
      <c r="H204" s="145"/>
      <c r="I204" s="148"/>
      <c r="J204" s="148"/>
      <c r="K204" s="148"/>
      <c r="L204" s="148"/>
      <c r="M204" s="148"/>
      <c r="N204" s="132"/>
      <c r="P204" s="12"/>
      <c r="Q204" s="12"/>
    </row>
    <row r="205" spans="2:17" s="9" customFormat="1" ht="13.15" customHeight="1">
      <c r="B205" s="148"/>
      <c r="C205" s="148"/>
      <c r="D205" s="148"/>
      <c r="E205" s="148"/>
      <c r="F205" s="148"/>
      <c r="G205" s="148"/>
      <c r="H205" s="145"/>
      <c r="I205" s="148"/>
      <c r="J205" s="148"/>
      <c r="K205" s="148"/>
      <c r="L205" s="148"/>
      <c r="M205" s="148"/>
      <c r="N205" s="130"/>
    </row>
    <row r="206" spans="2:17" s="9" customFormat="1" ht="3" customHeight="1">
      <c r="B206" s="149"/>
      <c r="C206" s="149"/>
      <c r="D206" s="149"/>
      <c r="E206" s="149"/>
      <c r="F206" s="149"/>
      <c r="G206" s="149"/>
      <c r="H206" s="146"/>
      <c r="I206" s="149"/>
      <c r="J206" s="149"/>
      <c r="K206" s="149"/>
      <c r="L206" s="149"/>
      <c r="M206" s="149"/>
      <c r="N206" s="130"/>
    </row>
    <row r="207" spans="2:17" s="15" customFormat="1" ht="9" customHeight="1">
      <c r="B207" s="36"/>
      <c r="C207" s="36"/>
      <c r="D207" s="36"/>
      <c r="E207" s="36"/>
      <c r="F207" s="36"/>
      <c r="G207" s="63"/>
      <c r="H207" s="63"/>
      <c r="I207" s="36"/>
      <c r="J207" s="36"/>
      <c r="K207" s="36"/>
      <c r="L207" s="36"/>
      <c r="M207" s="36"/>
      <c r="N207" s="133"/>
      <c r="P207" s="13"/>
      <c r="Q207" s="13"/>
    </row>
    <row r="208" spans="2:17" s="15" customFormat="1" ht="5.0999999999999996" customHeight="1">
      <c r="B208" s="38"/>
      <c r="C208" s="38"/>
      <c r="D208" s="38"/>
      <c r="E208" s="38"/>
      <c r="F208" s="38"/>
      <c r="G208" s="64"/>
      <c r="H208" s="64"/>
      <c r="I208" s="39"/>
      <c r="J208" s="39"/>
      <c r="K208" s="39"/>
      <c r="L208" s="39"/>
      <c r="M208" s="39"/>
      <c r="N208" s="133"/>
      <c r="P208" s="9"/>
      <c r="Q208" s="9"/>
    </row>
    <row r="209" spans="2:17" s="20" customFormat="1" ht="16.149999999999999" customHeight="1">
      <c r="B209" s="41"/>
      <c r="C209" s="41"/>
      <c r="D209" s="41"/>
      <c r="E209" s="41"/>
      <c r="F209" s="41"/>
      <c r="G209" s="59" t="s">
        <v>97</v>
      </c>
      <c r="H209" s="59" t="s">
        <v>98</v>
      </c>
      <c r="I209" s="42">
        <f>+B191</f>
        <v>645</v>
      </c>
      <c r="J209" s="42">
        <f t="shared" ref="J209:M209" si="48">+C191</f>
        <v>93</v>
      </c>
      <c r="K209" s="42">
        <f t="shared" si="48"/>
        <v>-3</v>
      </c>
      <c r="L209" s="42">
        <f t="shared" si="48"/>
        <v>162</v>
      </c>
      <c r="M209" s="42">
        <f t="shared" si="48"/>
        <v>417</v>
      </c>
      <c r="N209" s="137"/>
      <c r="P209" s="9"/>
      <c r="Q209" s="9"/>
    </row>
    <row r="210" spans="2:17" s="18" customFormat="1" ht="5.0999999999999996" customHeight="1">
      <c r="B210" s="38"/>
      <c r="C210" s="38"/>
      <c r="D210" s="38"/>
      <c r="E210" s="38"/>
      <c r="F210" s="38"/>
      <c r="G210" s="58"/>
      <c r="H210" s="58"/>
      <c r="I210" s="38"/>
      <c r="J210" s="38"/>
      <c r="K210" s="38"/>
      <c r="L210" s="38"/>
      <c r="M210" s="38"/>
      <c r="N210" s="135"/>
      <c r="P210" s="15"/>
      <c r="Q210" s="15"/>
    </row>
    <row r="211" spans="2:17" s="16" customFormat="1" ht="16.149999999999999" customHeight="1">
      <c r="B211" s="37"/>
      <c r="C211" s="37"/>
      <c r="D211" s="37"/>
      <c r="E211" s="37"/>
      <c r="F211" s="37"/>
      <c r="G211" s="60" t="s">
        <v>159</v>
      </c>
      <c r="H211" s="60" t="s">
        <v>109</v>
      </c>
      <c r="I211" s="37">
        <f>+I212+I213+I214</f>
        <v>632</v>
      </c>
      <c r="J211" s="37">
        <f t="shared" ref="J211:M211" si="49">+J212+J213+J214</f>
        <v>125</v>
      </c>
      <c r="K211" s="37">
        <f t="shared" si="49"/>
        <v>58</v>
      </c>
      <c r="L211" s="37">
        <f t="shared" si="49"/>
        <v>227</v>
      </c>
      <c r="M211" s="37">
        <f t="shared" si="49"/>
        <v>476</v>
      </c>
      <c r="N211" s="134"/>
      <c r="P211" s="15"/>
      <c r="Q211" s="15"/>
    </row>
    <row r="212" spans="2:17" s="18" customFormat="1" ht="16.149999999999999" customHeight="1">
      <c r="B212" s="38"/>
      <c r="C212" s="38"/>
      <c r="D212" s="38"/>
      <c r="E212" s="38"/>
      <c r="F212" s="38"/>
      <c r="G212" s="52" t="s">
        <v>160</v>
      </c>
      <c r="H212" s="69" t="s">
        <v>110</v>
      </c>
      <c r="I212" s="38">
        <v>418</v>
      </c>
      <c r="J212" s="38">
        <v>83</v>
      </c>
      <c r="K212" s="38">
        <v>40</v>
      </c>
      <c r="L212" s="38">
        <v>97</v>
      </c>
      <c r="M212" s="38">
        <v>79</v>
      </c>
      <c r="N212" s="135"/>
      <c r="P212" s="117"/>
      <c r="Q212" s="20"/>
    </row>
    <row r="213" spans="2:17" s="18" customFormat="1" ht="16.149999999999999" customHeight="1">
      <c r="B213" s="38"/>
      <c r="C213" s="38"/>
      <c r="D213" s="38"/>
      <c r="E213" s="38"/>
      <c r="F213" s="38"/>
      <c r="G213" s="52" t="s">
        <v>161</v>
      </c>
      <c r="H213" s="69" t="s">
        <v>111</v>
      </c>
      <c r="I213" s="38">
        <v>30</v>
      </c>
      <c r="J213" s="38">
        <v>6</v>
      </c>
      <c r="K213" s="38">
        <v>1</v>
      </c>
      <c r="L213" s="38">
        <v>1</v>
      </c>
      <c r="M213" s="38">
        <v>10</v>
      </c>
      <c r="N213" s="135"/>
      <c r="P213" s="117"/>
    </row>
    <row r="214" spans="2:17" s="18" customFormat="1" ht="16.149999999999999" customHeight="1">
      <c r="B214" s="38"/>
      <c r="C214" s="38"/>
      <c r="D214" s="38"/>
      <c r="E214" s="38"/>
      <c r="F214" s="38"/>
      <c r="G214" s="52" t="s">
        <v>162</v>
      </c>
      <c r="H214" s="69" t="s">
        <v>112</v>
      </c>
      <c r="I214" s="38">
        <v>184</v>
      </c>
      <c r="J214" s="38">
        <v>36</v>
      </c>
      <c r="K214" s="38">
        <v>17</v>
      </c>
      <c r="L214" s="38">
        <v>129</v>
      </c>
      <c r="M214" s="38">
        <v>387</v>
      </c>
      <c r="N214" s="135"/>
      <c r="P214" s="117"/>
      <c r="Q214" s="16"/>
    </row>
    <row r="215" spans="2:17" s="19" customFormat="1" ht="16.149999999999999" customHeight="1">
      <c r="B215" s="39"/>
      <c r="C215" s="39"/>
      <c r="D215" s="39"/>
      <c r="E215" s="39"/>
      <c r="F215" s="39"/>
      <c r="G215" s="53"/>
      <c r="H215" s="34" t="s">
        <v>113</v>
      </c>
      <c r="I215" s="38"/>
      <c r="J215" s="38"/>
      <c r="K215" s="38"/>
      <c r="L215" s="38"/>
      <c r="M215" s="38"/>
      <c r="N215" s="136"/>
      <c r="P215" s="117"/>
      <c r="Q215" s="18"/>
    </row>
    <row r="216" spans="2:17" s="19" customFormat="1" ht="16.149999999999999" customHeight="1">
      <c r="B216" s="39"/>
      <c r="C216" s="39"/>
      <c r="D216" s="39"/>
      <c r="E216" s="39"/>
      <c r="F216" s="39"/>
      <c r="G216" s="53"/>
      <c r="H216" s="89" t="s">
        <v>128</v>
      </c>
      <c r="I216" s="39">
        <v>160</v>
      </c>
      <c r="J216" s="39">
        <v>33</v>
      </c>
      <c r="K216" s="39">
        <v>15</v>
      </c>
      <c r="L216" s="39">
        <v>127</v>
      </c>
      <c r="M216" s="39">
        <v>375</v>
      </c>
      <c r="N216" s="136"/>
      <c r="P216" s="117"/>
      <c r="Q216" s="18"/>
    </row>
    <row r="217" spans="2:17" s="19" customFormat="1" ht="14.25">
      <c r="B217" s="39"/>
      <c r="C217" s="39"/>
      <c r="D217" s="39"/>
      <c r="E217" s="39"/>
      <c r="F217" s="39"/>
      <c r="G217" s="64"/>
      <c r="H217" s="90" t="s">
        <v>129</v>
      </c>
      <c r="I217" s="39">
        <v>0</v>
      </c>
      <c r="J217" s="39">
        <v>0</v>
      </c>
      <c r="K217" s="39">
        <v>0</v>
      </c>
      <c r="L217" s="39">
        <v>0</v>
      </c>
      <c r="M217" s="39">
        <v>0</v>
      </c>
      <c r="N217" s="136"/>
      <c r="P217" s="117"/>
      <c r="Q217" s="18"/>
    </row>
    <row r="218" spans="2:17" s="16" customFormat="1" ht="16.149999999999999" customHeight="1">
      <c r="B218" s="37"/>
      <c r="C218" s="37"/>
      <c r="D218" s="37"/>
      <c r="E218" s="37"/>
      <c r="F218" s="37"/>
      <c r="G218" s="60" t="s">
        <v>163</v>
      </c>
      <c r="H218" s="60" t="s">
        <v>114</v>
      </c>
      <c r="I218" s="37">
        <f>+I219+I220+I221</f>
        <v>-89</v>
      </c>
      <c r="J218" s="37">
        <f t="shared" ref="J218:M218" si="50">+J219+J220+J221</f>
        <v>-59</v>
      </c>
      <c r="K218" s="37">
        <f t="shared" si="50"/>
        <v>-34</v>
      </c>
      <c r="L218" s="37">
        <f t="shared" si="50"/>
        <v>-39</v>
      </c>
      <c r="M218" s="37">
        <f t="shared" si="50"/>
        <v>-104</v>
      </c>
      <c r="N218" s="134"/>
      <c r="P218" s="117"/>
      <c r="Q218" s="19"/>
    </row>
    <row r="219" spans="2:17" s="16" customFormat="1" ht="16.149999999999999" customHeight="1">
      <c r="B219" s="37"/>
      <c r="C219" s="37"/>
      <c r="D219" s="37"/>
      <c r="E219" s="37"/>
      <c r="F219" s="37"/>
      <c r="G219" s="52" t="s">
        <v>164</v>
      </c>
      <c r="H219" s="69" t="s">
        <v>110</v>
      </c>
      <c r="I219" s="38">
        <v>0</v>
      </c>
      <c r="J219" s="38">
        <v>0</v>
      </c>
      <c r="K219" s="38">
        <v>0</v>
      </c>
      <c r="L219" s="38">
        <v>0</v>
      </c>
      <c r="M219" s="38">
        <v>0</v>
      </c>
      <c r="N219" s="134"/>
      <c r="P219" s="117"/>
      <c r="Q219" s="19"/>
    </row>
    <row r="220" spans="2:17" s="18" customFormat="1" ht="16.149999999999999" customHeight="1">
      <c r="B220" s="38"/>
      <c r="C220" s="38"/>
      <c r="D220" s="38"/>
      <c r="E220" s="38"/>
      <c r="F220" s="38"/>
      <c r="G220" s="52" t="s">
        <v>165</v>
      </c>
      <c r="H220" s="69" t="s">
        <v>111</v>
      </c>
      <c r="I220" s="38">
        <v>-27</v>
      </c>
      <c r="J220" s="38">
        <v>-11</v>
      </c>
      <c r="K220" s="38">
        <v>-8</v>
      </c>
      <c r="L220" s="38">
        <v>-9</v>
      </c>
      <c r="M220" s="38">
        <v>-53</v>
      </c>
      <c r="N220" s="135"/>
      <c r="P220" s="117"/>
      <c r="Q220" s="19"/>
    </row>
    <row r="221" spans="2:17" s="18" customFormat="1" ht="16.149999999999999" customHeight="1">
      <c r="B221" s="38"/>
      <c r="C221" s="38"/>
      <c r="D221" s="38"/>
      <c r="E221" s="38"/>
      <c r="F221" s="38"/>
      <c r="G221" s="52" t="s">
        <v>166</v>
      </c>
      <c r="H221" s="69" t="s">
        <v>112</v>
      </c>
      <c r="I221" s="38">
        <v>-62</v>
      </c>
      <c r="J221" s="38">
        <v>-48</v>
      </c>
      <c r="K221" s="38">
        <v>-26</v>
      </c>
      <c r="L221" s="38">
        <v>-30</v>
      </c>
      <c r="M221" s="38">
        <v>-51</v>
      </c>
      <c r="N221" s="135"/>
      <c r="O221" s="66"/>
      <c r="P221" s="117"/>
      <c r="Q221" s="16"/>
    </row>
    <row r="222" spans="2:17" s="19" customFormat="1" ht="16.149999999999999" customHeight="1">
      <c r="B222" s="39"/>
      <c r="C222" s="39"/>
      <c r="D222" s="39"/>
      <c r="E222" s="39"/>
      <c r="F222" s="39"/>
      <c r="G222" s="53"/>
      <c r="H222" s="34" t="s">
        <v>113</v>
      </c>
      <c r="I222" s="39"/>
      <c r="J222" s="39"/>
      <c r="K222" s="39"/>
      <c r="L222" s="39"/>
      <c r="M222" s="39"/>
      <c r="N222" s="136"/>
      <c r="P222" s="117"/>
      <c r="Q222" s="16"/>
    </row>
    <row r="223" spans="2:17" s="19" customFormat="1" ht="16.149999999999999" customHeight="1">
      <c r="B223" s="39"/>
      <c r="C223" s="39"/>
      <c r="D223" s="39"/>
      <c r="E223" s="39"/>
      <c r="F223" s="39"/>
      <c r="G223" s="53"/>
      <c r="H223" s="89" t="s">
        <v>128</v>
      </c>
      <c r="I223" s="39">
        <v>-38</v>
      </c>
      <c r="J223" s="39">
        <v>-19</v>
      </c>
      <c r="K223" s="39">
        <v>-2</v>
      </c>
      <c r="L223" s="39">
        <v>-24</v>
      </c>
      <c r="M223" s="39">
        <v>-39</v>
      </c>
      <c r="N223" s="136"/>
      <c r="P223" s="117"/>
      <c r="Q223" s="18"/>
    </row>
    <row r="224" spans="2:17" s="18" customFormat="1" ht="5.0999999999999996" customHeight="1">
      <c r="B224" s="38"/>
      <c r="C224" s="38"/>
      <c r="D224" s="38"/>
      <c r="E224" s="38"/>
      <c r="F224" s="38"/>
      <c r="G224" s="58"/>
      <c r="H224" s="65"/>
      <c r="I224" s="38"/>
      <c r="J224" s="38"/>
      <c r="K224" s="38"/>
      <c r="L224" s="38"/>
      <c r="M224" s="38"/>
      <c r="N224" s="135"/>
      <c r="P224" s="117"/>
    </row>
    <row r="225" spans="2:17" s="18" customFormat="1" ht="5.0999999999999996" customHeight="1">
      <c r="B225" s="44"/>
      <c r="C225" s="44"/>
      <c r="D225" s="44"/>
      <c r="E225" s="44"/>
      <c r="F225" s="44"/>
      <c r="G225" s="81"/>
      <c r="H225" s="91"/>
      <c r="I225" s="38"/>
      <c r="J225" s="38"/>
      <c r="K225" s="38"/>
      <c r="L225" s="38"/>
      <c r="M225" s="38"/>
      <c r="N225" s="135"/>
      <c r="P225" s="117"/>
      <c r="Q225" s="19"/>
    </row>
    <row r="226" spans="2:17" s="20" customFormat="1" ht="30.6" customHeight="1">
      <c r="B226" s="40">
        <f>+I209+I211+I218</f>
        <v>1188</v>
      </c>
      <c r="C226" s="40">
        <f t="shared" ref="C226:F226" si="51">+J209+J211+J218</f>
        <v>159</v>
      </c>
      <c r="D226" s="40">
        <f t="shared" si="51"/>
        <v>21</v>
      </c>
      <c r="E226" s="40">
        <f t="shared" si="51"/>
        <v>350</v>
      </c>
      <c r="F226" s="40">
        <f t="shared" si="51"/>
        <v>789</v>
      </c>
      <c r="G226" s="82" t="s">
        <v>145</v>
      </c>
      <c r="H226" s="92" t="s">
        <v>115</v>
      </c>
      <c r="I226" s="48"/>
      <c r="J226" s="48"/>
      <c r="K226" s="48"/>
      <c r="L226" s="48"/>
      <c r="M226" s="48"/>
      <c r="N226" s="137"/>
      <c r="P226" s="117"/>
      <c r="Q226" s="19"/>
    </row>
    <row r="227" spans="2:17" s="15" customFormat="1" ht="9" customHeight="1">
      <c r="B227" s="45"/>
      <c r="C227" s="45"/>
      <c r="D227" s="45"/>
      <c r="E227" s="45"/>
      <c r="F227" s="45"/>
      <c r="G227" s="62"/>
      <c r="H227" s="62"/>
      <c r="I227" s="45"/>
      <c r="J227" s="45"/>
      <c r="K227" s="45"/>
      <c r="L227" s="45"/>
      <c r="M227" s="45"/>
      <c r="N227" s="133"/>
      <c r="P227" s="117"/>
      <c r="Q227" s="18"/>
    </row>
    <row r="228" spans="2:17" ht="15.95" customHeight="1">
      <c r="B228" s="30"/>
      <c r="C228" s="30"/>
      <c r="D228" s="30"/>
      <c r="E228" s="30"/>
      <c r="F228" s="30"/>
      <c r="G228" s="31"/>
      <c r="H228" s="30"/>
      <c r="I228" s="32"/>
      <c r="J228" s="32"/>
      <c r="K228" s="32"/>
      <c r="L228" s="32"/>
      <c r="M228" s="32"/>
      <c r="P228" s="117"/>
      <c r="Q228" s="18"/>
    </row>
    <row r="229" spans="2:17" ht="15.95" customHeight="1">
      <c r="P229" s="117"/>
      <c r="Q229" s="20"/>
    </row>
    <row r="230" spans="2:17" s="9" customFormat="1" ht="15.95" customHeight="1">
      <c r="B230" s="27" t="s">
        <v>116</v>
      </c>
      <c r="C230" s="27"/>
      <c r="D230" s="27"/>
      <c r="E230" s="27"/>
      <c r="F230" s="27"/>
      <c r="G230" s="8"/>
      <c r="H230" s="8"/>
      <c r="I230" s="8"/>
      <c r="J230" s="8"/>
      <c r="K230" s="8"/>
      <c r="L230" s="8"/>
      <c r="M230" s="8"/>
      <c r="N230" s="130"/>
      <c r="P230" s="15"/>
      <c r="Q230" s="15"/>
    </row>
    <row r="231" spans="2:17" ht="5.25" customHeight="1">
      <c r="B231" s="10"/>
      <c r="C231" s="10"/>
      <c r="D231" s="10"/>
      <c r="E231" s="10"/>
      <c r="F231" s="10"/>
    </row>
    <row r="232" spans="2:17" s="9" customFormat="1" ht="15.95" customHeight="1">
      <c r="B232" s="3" t="s">
        <v>107</v>
      </c>
      <c r="C232" s="3"/>
      <c r="D232" s="3"/>
      <c r="E232" s="3"/>
      <c r="F232" s="3"/>
      <c r="G232" s="3"/>
      <c r="H232" s="3"/>
      <c r="I232" s="11"/>
      <c r="J232" s="11"/>
      <c r="K232" s="11"/>
      <c r="L232" s="11"/>
      <c r="M232" s="11" t="s">
        <v>108</v>
      </c>
      <c r="N232" s="130"/>
      <c r="P232" s="5"/>
      <c r="Q232" s="5"/>
    </row>
    <row r="233" spans="2:17" s="12" customFormat="1" ht="3" customHeight="1">
      <c r="B233" s="25"/>
      <c r="C233" s="10"/>
      <c r="D233" s="10"/>
      <c r="E233" s="10"/>
      <c r="F233" s="10"/>
      <c r="G233" s="6"/>
      <c r="H233" s="6"/>
      <c r="I233" s="6"/>
      <c r="J233" s="6"/>
      <c r="K233" s="6"/>
      <c r="L233" s="6"/>
      <c r="M233" s="6"/>
      <c r="N233" s="131"/>
      <c r="P233" s="9"/>
      <c r="Q233" s="9"/>
    </row>
    <row r="234" spans="2:17" s="9" customFormat="1" ht="3.75" customHeight="1">
      <c r="B234" s="147" t="str">
        <f>+B10</f>
        <v>Andalucía</v>
      </c>
      <c r="C234" s="147" t="str">
        <f t="shared" ref="C234:F234" si="52">+C10</f>
        <v>Aragón</v>
      </c>
      <c r="D234" s="147" t="str">
        <f t="shared" si="52"/>
        <v>Asturias</v>
      </c>
      <c r="E234" s="147" t="str">
        <f t="shared" si="52"/>
        <v>Baleares</v>
      </c>
      <c r="F234" s="147" t="str">
        <f t="shared" si="52"/>
        <v>Canarias</v>
      </c>
      <c r="G234" s="147" t="s">
        <v>4</v>
      </c>
      <c r="H234" s="144" t="s">
        <v>147</v>
      </c>
      <c r="I234" s="147" t="str">
        <f>+I10</f>
        <v>Andalucía</v>
      </c>
      <c r="J234" s="147" t="str">
        <f t="shared" ref="J234:M234" si="53">+J10</f>
        <v>Aragón</v>
      </c>
      <c r="K234" s="147" t="str">
        <f t="shared" si="53"/>
        <v>Asturias</v>
      </c>
      <c r="L234" s="147" t="str">
        <f t="shared" si="53"/>
        <v>Baleares</v>
      </c>
      <c r="M234" s="147" t="str">
        <f t="shared" si="53"/>
        <v>Canarias</v>
      </c>
      <c r="N234" s="130"/>
      <c r="P234" s="5"/>
      <c r="Q234" s="5"/>
    </row>
    <row r="235" spans="2:17" s="9" customFormat="1" ht="44.1" customHeight="1">
      <c r="B235" s="148"/>
      <c r="C235" s="148"/>
      <c r="D235" s="148"/>
      <c r="E235" s="148"/>
      <c r="F235" s="148"/>
      <c r="G235" s="148"/>
      <c r="H235" s="145"/>
      <c r="I235" s="148"/>
      <c r="J235" s="148"/>
      <c r="K235" s="148"/>
      <c r="L235" s="148"/>
      <c r="M235" s="148"/>
      <c r="N235" s="130"/>
    </row>
    <row r="236" spans="2:17" s="13" customFormat="1" ht="3" customHeight="1">
      <c r="B236" s="148"/>
      <c r="C236" s="148"/>
      <c r="D236" s="148"/>
      <c r="E236" s="148"/>
      <c r="F236" s="148"/>
      <c r="G236" s="148"/>
      <c r="H236" s="145"/>
      <c r="I236" s="148"/>
      <c r="J236" s="148"/>
      <c r="K236" s="148"/>
      <c r="L236" s="148"/>
      <c r="M236" s="148"/>
      <c r="N236" s="132"/>
      <c r="P236" s="12"/>
      <c r="Q236" s="12"/>
    </row>
    <row r="237" spans="2:17" s="9" customFormat="1" ht="13.15" customHeight="1">
      <c r="B237" s="148"/>
      <c r="C237" s="148"/>
      <c r="D237" s="148"/>
      <c r="E237" s="148"/>
      <c r="F237" s="148"/>
      <c r="G237" s="148"/>
      <c r="H237" s="145"/>
      <c r="I237" s="148"/>
      <c r="J237" s="148"/>
      <c r="K237" s="148"/>
      <c r="L237" s="148"/>
      <c r="M237" s="148"/>
      <c r="N237" s="130"/>
    </row>
    <row r="238" spans="2:17" s="9" customFormat="1" ht="3" customHeight="1">
      <c r="B238" s="149"/>
      <c r="C238" s="149"/>
      <c r="D238" s="149"/>
      <c r="E238" s="149"/>
      <c r="F238" s="149"/>
      <c r="G238" s="149"/>
      <c r="H238" s="146"/>
      <c r="I238" s="149"/>
      <c r="J238" s="149"/>
      <c r="K238" s="149"/>
      <c r="L238" s="149"/>
      <c r="M238" s="149"/>
      <c r="N238" s="130"/>
    </row>
    <row r="239" spans="2:17" s="15" customFormat="1" ht="9" customHeight="1">
      <c r="B239" s="36"/>
      <c r="C239" s="36"/>
      <c r="D239" s="36"/>
      <c r="E239" s="36"/>
      <c r="F239" s="36"/>
      <c r="G239" s="14"/>
      <c r="H239" s="63"/>
      <c r="I239" s="36"/>
      <c r="J239" s="36"/>
      <c r="K239" s="36"/>
      <c r="L239" s="36"/>
      <c r="M239" s="36"/>
      <c r="N239" s="133"/>
      <c r="P239" s="13"/>
      <c r="Q239" s="13"/>
    </row>
    <row r="240" spans="2:17" s="15" customFormat="1" ht="5.0999999999999996" customHeight="1">
      <c r="B240" s="38"/>
      <c r="C240" s="38"/>
      <c r="D240" s="38"/>
      <c r="E240" s="38"/>
      <c r="F240" s="38"/>
      <c r="G240" s="83"/>
      <c r="H240" s="93"/>
      <c r="I240" s="39"/>
      <c r="J240" s="39"/>
      <c r="K240" s="39"/>
      <c r="L240" s="39"/>
      <c r="M240" s="39"/>
      <c r="N240" s="133"/>
      <c r="P240" s="9"/>
      <c r="Q240" s="9"/>
    </row>
    <row r="241" spans="2:17" s="20" customFormat="1" ht="28.5">
      <c r="B241" s="41"/>
      <c r="C241" s="41"/>
      <c r="D241" s="41"/>
      <c r="E241" s="41"/>
      <c r="F241" s="41"/>
      <c r="G241" s="84" t="s">
        <v>145</v>
      </c>
      <c r="H241" s="94" t="s">
        <v>115</v>
      </c>
      <c r="I241" s="42">
        <f>+B226</f>
        <v>1188</v>
      </c>
      <c r="J241" s="42">
        <f t="shared" ref="J241:M241" si="54">+C226</f>
        <v>159</v>
      </c>
      <c r="K241" s="42">
        <f t="shared" si="54"/>
        <v>21</v>
      </c>
      <c r="L241" s="42">
        <f t="shared" si="54"/>
        <v>350</v>
      </c>
      <c r="M241" s="42">
        <f t="shared" si="54"/>
        <v>789</v>
      </c>
      <c r="N241" s="137"/>
      <c r="P241" s="9"/>
      <c r="Q241" s="9"/>
    </row>
    <row r="242" spans="2:17" s="18" customFormat="1" ht="5.0999999999999996" customHeight="1">
      <c r="B242" s="38"/>
      <c r="C242" s="38"/>
      <c r="D242" s="38"/>
      <c r="E242" s="38"/>
      <c r="F242" s="38"/>
      <c r="G242" s="81"/>
      <c r="H242" s="91"/>
      <c r="I242" s="38"/>
      <c r="J242" s="38"/>
      <c r="K242" s="38"/>
      <c r="L242" s="38"/>
      <c r="M242" s="38"/>
      <c r="N242" s="135"/>
      <c r="P242" s="15"/>
      <c r="Q242" s="15"/>
    </row>
    <row r="243" spans="2:17" s="18" customFormat="1" ht="15">
      <c r="B243" s="37">
        <f>B244+B246</f>
        <v>767</v>
      </c>
      <c r="C243" s="37">
        <f t="shared" ref="C243:F243" si="55">C244+C246</f>
        <v>167</v>
      </c>
      <c r="D243" s="37">
        <f t="shared" si="55"/>
        <v>53</v>
      </c>
      <c r="E243" s="37">
        <f t="shared" si="55"/>
        <v>238</v>
      </c>
      <c r="F243" s="37">
        <f t="shared" si="55"/>
        <v>249</v>
      </c>
      <c r="G243" s="60" t="s">
        <v>167</v>
      </c>
      <c r="H243" s="60" t="s">
        <v>168</v>
      </c>
      <c r="I243" s="38"/>
      <c r="J243" s="38"/>
      <c r="K243" s="38"/>
      <c r="L243" s="38"/>
      <c r="M243" s="38"/>
      <c r="N243" s="135"/>
      <c r="P243" s="15"/>
      <c r="Q243" s="15"/>
    </row>
    <row r="244" spans="2:17" s="16" customFormat="1" ht="15">
      <c r="B244" s="41">
        <v>766</v>
      </c>
      <c r="C244" s="41">
        <v>167</v>
      </c>
      <c r="D244" s="41">
        <v>53</v>
      </c>
      <c r="E244" s="41">
        <v>241</v>
      </c>
      <c r="F244" s="41">
        <v>252</v>
      </c>
      <c r="G244" s="121" t="s">
        <v>140</v>
      </c>
      <c r="H244" s="121" t="s">
        <v>141</v>
      </c>
      <c r="I244" s="37"/>
      <c r="J244" s="37"/>
      <c r="K244" s="37"/>
      <c r="L244" s="37"/>
      <c r="M244" s="37"/>
      <c r="N244" s="134"/>
      <c r="Q244" s="20"/>
    </row>
    <row r="245" spans="2:17" s="16" customFormat="1" ht="15">
      <c r="B245" s="37">
        <v>-905</v>
      </c>
      <c r="C245" s="37">
        <v>-252</v>
      </c>
      <c r="D245" s="37">
        <v>-93</v>
      </c>
      <c r="E245" s="37">
        <v>-130</v>
      </c>
      <c r="F245" s="37">
        <v>-320</v>
      </c>
      <c r="G245" s="60" t="s">
        <v>118</v>
      </c>
      <c r="H245" s="60" t="s">
        <v>15</v>
      </c>
      <c r="I245" s="37"/>
      <c r="J245" s="37"/>
      <c r="K245" s="37"/>
      <c r="L245" s="37"/>
      <c r="M245" s="37"/>
      <c r="N245" s="134"/>
      <c r="Q245" s="18"/>
    </row>
    <row r="246" spans="2:17" s="16" customFormat="1" ht="15">
      <c r="B246" s="41">
        <v>1</v>
      </c>
      <c r="C246" s="41">
        <v>0</v>
      </c>
      <c r="D246" s="41">
        <v>0</v>
      </c>
      <c r="E246" s="41">
        <v>-3</v>
      </c>
      <c r="F246" s="41">
        <v>-3</v>
      </c>
      <c r="G246" s="121" t="s">
        <v>144</v>
      </c>
      <c r="H246" s="122" t="s">
        <v>124</v>
      </c>
      <c r="I246" s="37"/>
      <c r="J246" s="37"/>
      <c r="K246" s="37"/>
      <c r="L246" s="37"/>
      <c r="M246" s="37"/>
      <c r="N246" s="134"/>
      <c r="Q246" s="18"/>
    </row>
    <row r="247" spans="2:17" s="16" customFormat="1" ht="15">
      <c r="B247" s="37">
        <v>58</v>
      </c>
      <c r="C247" s="37">
        <v>11</v>
      </c>
      <c r="D247" s="37">
        <v>4</v>
      </c>
      <c r="E247" s="37">
        <v>55</v>
      </c>
      <c r="F247" s="37">
        <v>46</v>
      </c>
      <c r="G247" s="60" t="s">
        <v>142</v>
      </c>
      <c r="H247" s="95" t="s">
        <v>143</v>
      </c>
      <c r="I247" s="37"/>
      <c r="J247" s="37"/>
      <c r="K247" s="37"/>
      <c r="L247" s="37"/>
      <c r="M247" s="37"/>
      <c r="N247" s="134"/>
    </row>
    <row r="248" spans="2:17" s="18" customFormat="1" ht="5.0999999999999996" customHeight="1">
      <c r="B248" s="38"/>
      <c r="C248" s="38"/>
      <c r="D248" s="38"/>
      <c r="E248" s="38"/>
      <c r="F248" s="38"/>
      <c r="G248" s="28"/>
      <c r="H248" s="65"/>
      <c r="I248" s="38"/>
      <c r="J248" s="38"/>
      <c r="K248" s="38"/>
      <c r="L248" s="38"/>
      <c r="M248" s="38"/>
      <c r="N248" s="135"/>
      <c r="P248" s="16"/>
      <c r="Q248" s="16"/>
    </row>
    <row r="249" spans="2:17" s="20" customFormat="1" ht="16.149999999999999" customHeight="1">
      <c r="B249" s="40">
        <f>+I241-B244-B245-B246-B247</f>
        <v>1268</v>
      </c>
      <c r="C249" s="40">
        <f t="shared" ref="C249:F249" si="56">+J241-C244-C245-C246-C247</f>
        <v>233</v>
      </c>
      <c r="D249" s="40">
        <f t="shared" si="56"/>
        <v>57</v>
      </c>
      <c r="E249" s="40">
        <f t="shared" si="56"/>
        <v>187</v>
      </c>
      <c r="F249" s="40">
        <f t="shared" si="56"/>
        <v>814</v>
      </c>
      <c r="G249" s="85" t="s">
        <v>117</v>
      </c>
      <c r="H249" s="85" t="s">
        <v>146</v>
      </c>
      <c r="I249" s="40"/>
      <c r="J249" s="40"/>
      <c r="K249" s="40"/>
      <c r="L249" s="40"/>
      <c r="M249" s="40"/>
      <c r="N249" s="137"/>
      <c r="P249" s="16"/>
      <c r="Q249" s="16"/>
    </row>
    <row r="250" spans="2:17" s="15" customFormat="1" ht="9" customHeight="1">
      <c r="B250" s="43"/>
      <c r="C250" s="43"/>
      <c r="D250" s="43"/>
      <c r="E250" s="43"/>
      <c r="F250" s="43"/>
      <c r="G250" s="74"/>
      <c r="H250" s="74"/>
      <c r="I250" s="43"/>
      <c r="J250" s="43"/>
      <c r="K250" s="43"/>
      <c r="L250" s="43"/>
      <c r="M250" s="43"/>
      <c r="N250" s="133"/>
      <c r="P250" s="16"/>
      <c r="Q250" s="16"/>
    </row>
    <row r="251" spans="2:17" ht="12.75" customHeight="1"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P251" s="119"/>
      <c r="Q251" s="18"/>
    </row>
    <row r="252" spans="2:17" ht="12.75" customHeight="1">
      <c r="B252" s="4"/>
      <c r="C252" s="4"/>
      <c r="D252" s="4"/>
      <c r="E252" s="4"/>
      <c r="F252" s="4"/>
      <c r="P252" s="16"/>
      <c r="Q252" s="20"/>
    </row>
    <row r="253" spans="2:17">
      <c r="B253" s="4"/>
      <c r="C253" s="4"/>
      <c r="D253" s="4"/>
      <c r="E253" s="4"/>
      <c r="F253" s="4"/>
      <c r="P253" s="16"/>
      <c r="Q253" s="16"/>
    </row>
    <row r="254" spans="2:17">
      <c r="B254" s="4"/>
      <c r="C254" s="4"/>
      <c r="D254" s="4"/>
      <c r="E254" s="4"/>
      <c r="F254" s="4"/>
      <c r="P254" s="16"/>
      <c r="Q254" s="16"/>
    </row>
    <row r="255" spans="2:17">
      <c r="B255" s="4"/>
      <c r="C255" s="4"/>
      <c r="D255" s="4"/>
      <c r="E255" s="4"/>
      <c r="F255" s="4"/>
      <c r="P255" s="16"/>
      <c r="Q255" s="16"/>
    </row>
    <row r="256" spans="2:17">
      <c r="B256" s="4"/>
      <c r="C256" s="4"/>
      <c r="D256" s="4"/>
      <c r="E256" s="4"/>
      <c r="F256" s="4"/>
      <c r="P256" s="16"/>
      <c r="Q256" s="16"/>
    </row>
    <row r="257" spans="16:17">
      <c r="P257" s="119"/>
      <c r="Q257" s="18"/>
    </row>
    <row r="258" spans="16:17">
      <c r="P258" s="16"/>
      <c r="Q258" s="20"/>
    </row>
  </sheetData>
  <protectedRanges>
    <protectedRange sqref="B166:F166" name="Cuenta_renta_disponible_2"/>
    <protectedRange sqref="I103:M104 B103:F103 I106:M108 B110:F112 B117:F118 I116:M116" name="Cuenta_renta_secundaria_2"/>
    <protectedRange sqref="B47:F47 B49:F52" name="Cuenta_explotacion_2"/>
    <protectedRange sqref="I17:M18 I20:M20 B21:F21 B25:F25" name="Cuenta_produccion_2"/>
    <protectedRange sqref="B140:F141" name="Cuenta_renta_especie_2"/>
    <protectedRange sqref="I212:M213 I219:M219 I223:M223" name="Cuenta_patrimonio_neto_2"/>
  </protectedRanges>
  <mergeCells count="108">
    <mergeCell ref="I10:I14"/>
    <mergeCell ref="B38:B42"/>
    <mergeCell ref="G38:G42"/>
    <mergeCell ref="H38:H42"/>
    <mergeCell ref="I38:I42"/>
    <mergeCell ref="B62:B66"/>
    <mergeCell ref="G62:G66"/>
    <mergeCell ref="H62:H66"/>
    <mergeCell ref="I62:I66"/>
    <mergeCell ref="B154:B158"/>
    <mergeCell ref="G154:G158"/>
    <mergeCell ref="H154:H158"/>
    <mergeCell ref="I154:I158"/>
    <mergeCell ref="C154:C158"/>
    <mergeCell ref="D154:D158"/>
    <mergeCell ref="J10:J14"/>
    <mergeCell ref="K10:K14"/>
    <mergeCell ref="L10:L14"/>
    <mergeCell ref="L62:L66"/>
    <mergeCell ref="L130:L134"/>
    <mergeCell ref="B93:B97"/>
    <mergeCell ref="G93:G97"/>
    <mergeCell ref="H93:H97"/>
    <mergeCell ref="I93:I97"/>
    <mergeCell ref="E62:E66"/>
    <mergeCell ref="F62:F66"/>
    <mergeCell ref="B130:B134"/>
    <mergeCell ref="G130:G134"/>
    <mergeCell ref="H130:H134"/>
    <mergeCell ref="I130:I134"/>
    <mergeCell ref="B10:B14"/>
    <mergeCell ref="G10:G14"/>
    <mergeCell ref="H10:H14"/>
    <mergeCell ref="M10:M14"/>
    <mergeCell ref="J38:J42"/>
    <mergeCell ref="K38:K42"/>
    <mergeCell ref="L38:L42"/>
    <mergeCell ref="M38:M42"/>
    <mergeCell ref="B234:B238"/>
    <mergeCell ref="G234:G238"/>
    <mergeCell ref="H234:H238"/>
    <mergeCell ref="I234:I238"/>
    <mergeCell ref="C10:C14"/>
    <mergeCell ref="D10:D14"/>
    <mergeCell ref="E10:E14"/>
    <mergeCell ref="F10:F14"/>
    <mergeCell ref="B177:B181"/>
    <mergeCell ref="G177:G181"/>
    <mergeCell ref="H177:H181"/>
    <mergeCell ref="I177:I181"/>
    <mergeCell ref="B202:B206"/>
    <mergeCell ref="G202:G206"/>
    <mergeCell ref="H202:H206"/>
    <mergeCell ref="I202:I206"/>
    <mergeCell ref="M154:M158"/>
    <mergeCell ref="J62:J66"/>
    <mergeCell ref="K62:K66"/>
    <mergeCell ref="M62:M66"/>
    <mergeCell ref="J93:J97"/>
    <mergeCell ref="K93:K97"/>
    <mergeCell ref="L93:L97"/>
    <mergeCell ref="M93:M97"/>
    <mergeCell ref="K234:K238"/>
    <mergeCell ref="L234:L238"/>
    <mergeCell ref="M234:M238"/>
    <mergeCell ref="C38:C42"/>
    <mergeCell ref="D38:D42"/>
    <mergeCell ref="E38:E42"/>
    <mergeCell ref="F38:F42"/>
    <mergeCell ref="C62:C66"/>
    <mergeCell ref="D62:D66"/>
    <mergeCell ref="J177:J181"/>
    <mergeCell ref="K177:K181"/>
    <mergeCell ref="L177:L181"/>
    <mergeCell ref="M177:M181"/>
    <mergeCell ref="J202:J206"/>
    <mergeCell ref="K202:K206"/>
    <mergeCell ref="L202:L206"/>
    <mergeCell ref="M202:M206"/>
    <mergeCell ref="J130:J134"/>
    <mergeCell ref="K130:K134"/>
    <mergeCell ref="M130:M134"/>
    <mergeCell ref="J154:J158"/>
    <mergeCell ref="K154:K158"/>
    <mergeCell ref="L154:L158"/>
    <mergeCell ref="C93:C97"/>
    <mergeCell ref="D93:D97"/>
    <mergeCell ref="E93:E97"/>
    <mergeCell ref="F93:F97"/>
    <mergeCell ref="C130:C134"/>
    <mergeCell ref="D130:D134"/>
    <mergeCell ref="E130:E134"/>
    <mergeCell ref="F130:F134"/>
    <mergeCell ref="E154:E158"/>
    <mergeCell ref="F154:F158"/>
    <mergeCell ref="C177:C181"/>
    <mergeCell ref="D177:D181"/>
    <mergeCell ref="E177:E181"/>
    <mergeCell ref="F177:F181"/>
    <mergeCell ref="J234:J238"/>
    <mergeCell ref="C202:C206"/>
    <mergeCell ref="D202:D206"/>
    <mergeCell ref="E202:E206"/>
    <mergeCell ref="F202:F206"/>
    <mergeCell ref="C234:C238"/>
    <mergeCell ref="D234:D238"/>
    <mergeCell ref="E234:E238"/>
    <mergeCell ref="F234:F238"/>
  </mergeCells>
  <conditionalFormatting sqref="B46:F46">
    <cfRule type="cellIs" dxfId="7" priority="2" operator="notEqual">
      <formula>B47+B48</formula>
    </cfRule>
  </conditionalFormatting>
  <conditionalFormatting sqref="B109:F109">
    <cfRule type="cellIs" dxfId="6" priority="1" operator="notEqual">
      <formula>B110+B111+B112</formula>
    </cfRule>
  </conditionalFormatting>
  <hyperlinks>
    <hyperlink ref="M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9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Q258"/>
  <sheetViews>
    <sheetView zoomScaleNormal="100" workbookViewId="0">
      <pane ySplit="4" topLeftCell="A5" activePane="bottomLeft" state="frozen"/>
      <selection activeCell="D273" sqref="D273"/>
      <selection pane="bottomLeft"/>
    </sheetView>
  </sheetViews>
  <sheetFormatPr baseColWidth="10" defaultColWidth="11.42578125" defaultRowHeight="12.75"/>
  <cols>
    <col min="1" max="1" width="2.7109375" style="5" customWidth="1"/>
    <col min="2" max="6" width="15.7109375" style="6" customWidth="1"/>
    <col min="7" max="7" width="12.7109375" style="4" customWidth="1"/>
    <col min="8" max="8" width="76.85546875" style="4" customWidth="1"/>
    <col min="9" max="13" width="15.7109375" style="4" customWidth="1"/>
    <col min="14" max="14" width="11.42578125" style="101"/>
    <col min="15" max="15" width="3" style="5" customWidth="1"/>
    <col min="16" max="16384" width="11.42578125" style="5"/>
  </cols>
  <sheetData>
    <row r="1" spans="1:17" s="2" customFormat="1" ht="11.25" customHeight="1">
      <c r="B1" s="101"/>
      <c r="C1" s="101"/>
      <c r="D1" s="101"/>
      <c r="E1" s="101"/>
      <c r="F1" s="101"/>
      <c r="G1" s="101"/>
      <c r="H1" s="101"/>
      <c r="J1" s="101"/>
      <c r="K1" s="101"/>
      <c r="L1" s="101"/>
      <c r="M1" s="1"/>
      <c r="N1" s="128"/>
    </row>
    <row r="2" spans="1:17" s="115" customFormat="1" ht="18">
      <c r="A2" s="113"/>
      <c r="B2" s="100" t="s">
        <v>195</v>
      </c>
      <c r="C2" s="100"/>
      <c r="D2" s="100"/>
      <c r="E2" s="100"/>
      <c r="F2" s="100"/>
      <c r="G2" s="113"/>
      <c r="H2" s="113"/>
      <c r="J2" s="113"/>
      <c r="K2" s="113"/>
      <c r="L2" s="113"/>
      <c r="M2" s="114"/>
      <c r="N2" s="129"/>
    </row>
    <row r="3" spans="1:17" s="115" customFormat="1" ht="18.75">
      <c r="A3" s="113"/>
      <c r="B3" s="125" t="s">
        <v>209</v>
      </c>
      <c r="C3" s="125"/>
      <c r="D3" s="125"/>
      <c r="E3" s="125"/>
      <c r="F3" s="125"/>
      <c r="G3" s="113"/>
      <c r="H3" s="113"/>
      <c r="J3" s="113"/>
      <c r="K3" s="113"/>
      <c r="L3" s="113"/>
      <c r="M3" s="114"/>
      <c r="N3" s="129"/>
    </row>
    <row r="4" spans="1:17">
      <c r="A4" s="101"/>
      <c r="B4" s="102" t="s">
        <v>0</v>
      </c>
      <c r="C4" s="102"/>
      <c r="D4" s="102"/>
      <c r="E4" s="102"/>
      <c r="F4" s="102"/>
      <c r="G4" s="101"/>
      <c r="H4" s="101"/>
      <c r="J4" s="101"/>
      <c r="K4" s="101"/>
      <c r="L4" s="101"/>
      <c r="M4" s="126" t="s">
        <v>158</v>
      </c>
    </row>
    <row r="5" spans="1:17" ht="12.75" customHeight="1">
      <c r="P5" s="115"/>
      <c r="Q5" s="115"/>
    </row>
    <row r="6" spans="1:17" s="9" customFormat="1" ht="15.95" customHeight="1">
      <c r="B6" s="7" t="s">
        <v>1</v>
      </c>
      <c r="C6" s="7"/>
      <c r="D6" s="7"/>
      <c r="E6" s="7"/>
      <c r="F6" s="7"/>
      <c r="G6" s="8"/>
      <c r="H6" s="8"/>
      <c r="J6" s="8"/>
      <c r="K6" s="8"/>
      <c r="L6" s="8"/>
      <c r="M6" s="8"/>
      <c r="N6" s="130"/>
      <c r="P6" s="115"/>
      <c r="Q6" s="115"/>
    </row>
    <row r="7" spans="1:17" ht="5.25" customHeight="1">
      <c r="B7" s="10"/>
      <c r="C7" s="10"/>
      <c r="D7" s="10"/>
      <c r="E7" s="10"/>
      <c r="F7" s="10"/>
    </row>
    <row r="8" spans="1:17" s="9" customFormat="1" ht="15.95" customHeight="1">
      <c r="B8" s="3" t="s">
        <v>2</v>
      </c>
      <c r="C8" s="3"/>
      <c r="D8" s="3"/>
      <c r="E8" s="3"/>
      <c r="F8" s="3"/>
      <c r="G8" s="3"/>
      <c r="H8" s="3"/>
      <c r="J8" s="3"/>
      <c r="K8" s="3"/>
      <c r="L8" s="3"/>
      <c r="M8" s="11" t="s">
        <v>3</v>
      </c>
      <c r="N8" s="130"/>
      <c r="P8" s="5"/>
      <c r="Q8" s="5"/>
    </row>
    <row r="9" spans="1:17" s="12" customFormat="1" ht="3" customHeight="1">
      <c r="B9" s="10"/>
      <c r="C9" s="10"/>
      <c r="D9" s="10"/>
      <c r="E9" s="10"/>
      <c r="F9" s="10"/>
      <c r="G9" s="6"/>
      <c r="H9" s="6"/>
      <c r="J9" s="6"/>
      <c r="K9" s="6"/>
      <c r="L9" s="6"/>
      <c r="M9" s="6"/>
      <c r="N9" s="131"/>
      <c r="P9" s="9"/>
      <c r="Q9" s="9"/>
    </row>
    <row r="10" spans="1:17" s="9" customFormat="1" ht="3.75" customHeight="1">
      <c r="B10" s="150" t="s">
        <v>180</v>
      </c>
      <c r="C10" s="150" t="s">
        <v>192</v>
      </c>
      <c r="D10" s="150" t="s">
        <v>182</v>
      </c>
      <c r="E10" s="150" t="s">
        <v>183</v>
      </c>
      <c r="F10" s="150" t="s">
        <v>184</v>
      </c>
      <c r="G10" s="147" t="s">
        <v>4</v>
      </c>
      <c r="H10" s="144" t="s">
        <v>147</v>
      </c>
      <c r="I10" s="147" t="str">
        <f>+B10</f>
        <v>Cantabria</v>
      </c>
      <c r="J10" s="147" t="str">
        <f t="shared" ref="J10:M10" si="0">+C10</f>
        <v>Castilla- La Mancha</v>
      </c>
      <c r="K10" s="147" t="str">
        <f t="shared" si="0"/>
        <v>Castilla y León</v>
      </c>
      <c r="L10" s="147" t="str">
        <f t="shared" si="0"/>
        <v>Cataluña</v>
      </c>
      <c r="M10" s="147" t="str">
        <f t="shared" si="0"/>
        <v>Extremadura</v>
      </c>
      <c r="N10" s="130"/>
      <c r="P10" s="5"/>
      <c r="Q10" s="5"/>
    </row>
    <row r="11" spans="1:17" s="9" customFormat="1" ht="44.1" customHeight="1">
      <c r="B11" s="151"/>
      <c r="C11" s="151"/>
      <c r="D11" s="151"/>
      <c r="E11" s="151"/>
      <c r="F11" s="151"/>
      <c r="G11" s="148"/>
      <c r="H11" s="145"/>
      <c r="I11" s="148"/>
      <c r="J11" s="148"/>
      <c r="K11" s="148"/>
      <c r="L11" s="148"/>
      <c r="M11" s="148"/>
      <c r="N11" s="130"/>
    </row>
    <row r="12" spans="1:17" s="13" customFormat="1" ht="3" customHeight="1">
      <c r="B12" s="151"/>
      <c r="C12" s="151"/>
      <c r="D12" s="151"/>
      <c r="E12" s="151"/>
      <c r="F12" s="151"/>
      <c r="G12" s="148"/>
      <c r="H12" s="145"/>
      <c r="I12" s="148"/>
      <c r="J12" s="148"/>
      <c r="K12" s="148"/>
      <c r="L12" s="148"/>
      <c r="M12" s="148"/>
      <c r="N12" s="132"/>
      <c r="P12" s="12"/>
      <c r="Q12" s="12"/>
    </row>
    <row r="13" spans="1:17" s="9" customFormat="1" ht="12.75" customHeight="1">
      <c r="B13" s="151"/>
      <c r="C13" s="151"/>
      <c r="D13" s="151"/>
      <c r="E13" s="151"/>
      <c r="F13" s="151"/>
      <c r="G13" s="148"/>
      <c r="H13" s="145"/>
      <c r="I13" s="148"/>
      <c r="J13" s="148"/>
      <c r="K13" s="148"/>
      <c r="L13" s="148"/>
      <c r="M13" s="148"/>
      <c r="N13" s="130"/>
    </row>
    <row r="14" spans="1:17" s="9" customFormat="1" ht="3" customHeight="1">
      <c r="B14" s="152"/>
      <c r="C14" s="152"/>
      <c r="D14" s="152"/>
      <c r="E14" s="152"/>
      <c r="F14" s="152"/>
      <c r="G14" s="149"/>
      <c r="H14" s="146"/>
      <c r="I14" s="149"/>
      <c r="J14" s="149"/>
      <c r="K14" s="149"/>
      <c r="L14" s="149"/>
      <c r="M14" s="149"/>
      <c r="N14" s="130"/>
    </row>
    <row r="15" spans="1:17" s="15" customFormat="1" ht="9" customHeight="1">
      <c r="B15" s="36"/>
      <c r="C15" s="36"/>
      <c r="D15" s="36"/>
      <c r="E15" s="36"/>
      <c r="F15" s="36"/>
      <c r="G15" s="63"/>
      <c r="H15" s="63"/>
      <c r="I15" s="36"/>
      <c r="J15" s="36"/>
      <c r="K15" s="36"/>
      <c r="L15" s="36"/>
      <c r="M15" s="36"/>
      <c r="N15" s="133"/>
      <c r="P15" s="13"/>
      <c r="Q15" s="13"/>
    </row>
    <row r="16" spans="1:17" s="16" customFormat="1" ht="16.149999999999999" customHeight="1">
      <c r="B16" s="37"/>
      <c r="C16" s="37"/>
      <c r="D16" s="37"/>
      <c r="E16" s="37"/>
      <c r="F16" s="37"/>
      <c r="G16" s="51" t="s">
        <v>5</v>
      </c>
      <c r="H16" s="51" t="s">
        <v>6</v>
      </c>
      <c r="I16" s="37">
        <f>+B46+B51+B52+B21+B25</f>
        <v>509</v>
      </c>
      <c r="J16" s="37">
        <f t="shared" ref="J16:M16" si="1">+C46+C51+C52+C21+C25</f>
        <v>1958</v>
      </c>
      <c r="K16" s="37">
        <f t="shared" si="1"/>
        <v>2517</v>
      </c>
      <c r="L16" s="37">
        <f t="shared" si="1"/>
        <v>9414</v>
      </c>
      <c r="M16" s="37">
        <f t="shared" si="1"/>
        <v>1086</v>
      </c>
      <c r="N16" s="134"/>
      <c r="P16" s="9"/>
      <c r="Q16" s="9"/>
    </row>
    <row r="17" spans="2:17" s="18" customFormat="1" ht="16.149999999999999" customHeight="1">
      <c r="B17" s="38"/>
      <c r="C17" s="38"/>
      <c r="D17" s="38"/>
      <c r="E17" s="38"/>
      <c r="F17" s="38"/>
      <c r="G17" s="52" t="s">
        <v>7</v>
      </c>
      <c r="H17" s="69" t="s">
        <v>8</v>
      </c>
      <c r="I17" s="38">
        <v>80</v>
      </c>
      <c r="J17" s="38">
        <v>250</v>
      </c>
      <c r="K17" s="38">
        <v>347</v>
      </c>
      <c r="L17" s="38">
        <v>1320</v>
      </c>
      <c r="M17" s="38">
        <v>91</v>
      </c>
      <c r="N17" s="135"/>
      <c r="P17" s="9"/>
      <c r="Q17" s="9"/>
    </row>
    <row r="18" spans="2:17" s="18" customFormat="1" ht="16.149999999999999" customHeight="1">
      <c r="B18" s="38"/>
      <c r="C18" s="38"/>
      <c r="D18" s="38"/>
      <c r="E18" s="38"/>
      <c r="F18" s="38"/>
      <c r="G18" s="52" t="s">
        <v>9</v>
      </c>
      <c r="H18" s="69" t="s">
        <v>10</v>
      </c>
      <c r="I18" s="38">
        <v>1</v>
      </c>
      <c r="J18" s="38">
        <v>12</v>
      </c>
      <c r="K18" s="38">
        <v>10</v>
      </c>
      <c r="L18" s="38">
        <v>19</v>
      </c>
      <c r="M18" s="38">
        <v>42</v>
      </c>
      <c r="N18" s="135"/>
      <c r="P18" s="15"/>
      <c r="Q18" s="15"/>
    </row>
    <row r="19" spans="2:17" s="18" customFormat="1" ht="16.149999999999999" customHeight="1">
      <c r="B19" s="38"/>
      <c r="C19" s="38"/>
      <c r="D19" s="38"/>
      <c r="E19" s="38"/>
      <c r="F19" s="38"/>
      <c r="G19" s="52" t="s">
        <v>11</v>
      </c>
      <c r="H19" s="69" t="s">
        <v>131</v>
      </c>
      <c r="I19" s="38">
        <f>+I16-I17-I18</f>
        <v>428</v>
      </c>
      <c r="J19" s="38">
        <f t="shared" ref="J19:M19" si="2">+J16-J17-J18</f>
        <v>1696</v>
      </c>
      <c r="K19" s="38">
        <f t="shared" si="2"/>
        <v>2160</v>
      </c>
      <c r="L19" s="38">
        <f t="shared" si="2"/>
        <v>8075</v>
      </c>
      <c r="M19" s="38">
        <f t="shared" si="2"/>
        <v>953</v>
      </c>
      <c r="N19" s="135"/>
      <c r="P19" s="117"/>
      <c r="Q19" s="16"/>
    </row>
    <row r="20" spans="2:17" s="19" customFormat="1" ht="16.149999999999999" customHeight="1">
      <c r="B20" s="39"/>
      <c r="C20" s="39"/>
      <c r="D20" s="39"/>
      <c r="E20" s="39"/>
      <c r="F20" s="39"/>
      <c r="G20" s="53"/>
      <c r="H20" s="86" t="s">
        <v>132</v>
      </c>
      <c r="I20" s="46">
        <v>13</v>
      </c>
      <c r="J20" s="46">
        <v>86</v>
      </c>
      <c r="K20" s="46">
        <v>110</v>
      </c>
      <c r="L20" s="46">
        <v>326</v>
      </c>
      <c r="M20" s="46">
        <v>58</v>
      </c>
      <c r="N20" s="136"/>
      <c r="P20" s="117"/>
      <c r="Q20" s="18"/>
    </row>
    <row r="21" spans="2:17" s="16" customFormat="1" ht="16.149999999999999" customHeight="1">
      <c r="B21" s="37">
        <v>251</v>
      </c>
      <c r="C21" s="37">
        <v>733</v>
      </c>
      <c r="D21" s="37">
        <v>995</v>
      </c>
      <c r="E21" s="37">
        <v>4260</v>
      </c>
      <c r="F21" s="37">
        <v>376</v>
      </c>
      <c r="G21" s="51" t="s">
        <v>12</v>
      </c>
      <c r="H21" s="51" t="s">
        <v>13</v>
      </c>
      <c r="I21" s="37"/>
      <c r="J21" s="37"/>
      <c r="K21" s="37"/>
      <c r="L21" s="37"/>
      <c r="M21" s="37"/>
      <c r="N21" s="134"/>
      <c r="P21" s="117"/>
      <c r="Q21" s="18"/>
    </row>
    <row r="22" spans="2:17" s="18" customFormat="1" ht="5.0999999999999996" customHeight="1">
      <c r="B22" s="38"/>
      <c r="C22" s="38"/>
      <c r="D22" s="38"/>
      <c r="E22" s="38"/>
      <c r="F22" s="38"/>
      <c r="G22" s="17"/>
      <c r="H22" s="17"/>
      <c r="I22" s="38"/>
      <c r="J22" s="38"/>
      <c r="K22" s="38"/>
      <c r="L22" s="38"/>
      <c r="M22" s="38"/>
      <c r="N22" s="135"/>
      <c r="P22" s="117"/>
    </row>
    <row r="23" spans="2:17" s="20" customFormat="1" ht="16.149999999999999" customHeight="1">
      <c r="B23" s="40">
        <f>+I16-B21</f>
        <v>258</v>
      </c>
      <c r="C23" s="40">
        <f>+J16-C21</f>
        <v>1225</v>
      </c>
      <c r="D23" s="40">
        <f>+K16-D21</f>
        <v>1522</v>
      </c>
      <c r="E23" s="40">
        <f>+L16-E21</f>
        <v>5154</v>
      </c>
      <c r="F23" s="40">
        <f>+M16-F21</f>
        <v>710</v>
      </c>
      <c r="G23" s="54" t="s">
        <v>133</v>
      </c>
      <c r="H23" s="54" t="s">
        <v>14</v>
      </c>
      <c r="I23" s="40"/>
      <c r="J23" s="40"/>
      <c r="K23" s="40"/>
      <c r="L23" s="40"/>
      <c r="M23" s="40"/>
      <c r="N23" s="137"/>
      <c r="P23" s="117"/>
      <c r="Q23" s="19"/>
    </row>
    <row r="24" spans="2:17" s="20" customFormat="1" ht="5.0999999999999996" customHeight="1">
      <c r="B24" s="41"/>
      <c r="C24" s="41"/>
      <c r="D24" s="41"/>
      <c r="E24" s="41"/>
      <c r="F24" s="41"/>
      <c r="G24" s="55"/>
      <c r="H24" s="55"/>
      <c r="I24" s="41"/>
      <c r="J24" s="41"/>
      <c r="K24" s="41"/>
      <c r="L24" s="41"/>
      <c r="M24" s="41"/>
      <c r="N24" s="137"/>
      <c r="P24" s="117"/>
      <c r="Q24" s="16"/>
    </row>
    <row r="25" spans="2:17" s="16" customFormat="1" ht="16.149999999999999" customHeight="1">
      <c r="B25" s="37">
        <v>49</v>
      </c>
      <c r="C25" s="37">
        <v>260</v>
      </c>
      <c r="D25" s="37">
        <v>446</v>
      </c>
      <c r="E25" s="37">
        <v>1004</v>
      </c>
      <c r="F25" s="37">
        <v>157</v>
      </c>
      <c r="G25" s="51" t="s">
        <v>118</v>
      </c>
      <c r="H25" s="51" t="s">
        <v>15</v>
      </c>
      <c r="I25" s="37"/>
      <c r="J25" s="37"/>
      <c r="K25" s="37"/>
      <c r="L25" s="37"/>
      <c r="M25" s="37"/>
      <c r="N25" s="134"/>
      <c r="P25" s="117"/>
      <c r="Q25" s="18"/>
    </row>
    <row r="26" spans="2:17" s="20" customFormat="1" ht="5.0999999999999996" customHeight="1">
      <c r="B26" s="41"/>
      <c r="C26" s="41"/>
      <c r="D26" s="41"/>
      <c r="E26" s="41"/>
      <c r="F26" s="41"/>
      <c r="G26" s="55"/>
      <c r="H26" s="55"/>
      <c r="I26" s="41"/>
      <c r="J26" s="41"/>
      <c r="K26" s="41"/>
      <c r="L26" s="41"/>
      <c r="M26" s="41"/>
      <c r="N26" s="137"/>
      <c r="P26" s="117"/>
    </row>
    <row r="27" spans="2:17" s="20" customFormat="1" ht="16.149999999999999" customHeight="1">
      <c r="B27" s="40">
        <f>+B23-B25</f>
        <v>209</v>
      </c>
      <c r="C27" s="40">
        <f>+C23-C25</f>
        <v>965</v>
      </c>
      <c r="D27" s="40">
        <f>+D23-D25</f>
        <v>1076</v>
      </c>
      <c r="E27" s="40">
        <f>+E23-E25</f>
        <v>4150</v>
      </c>
      <c r="F27" s="40">
        <f>+F23-F25</f>
        <v>553</v>
      </c>
      <c r="G27" s="54" t="s">
        <v>16</v>
      </c>
      <c r="H27" s="54" t="s">
        <v>17</v>
      </c>
      <c r="I27" s="40"/>
      <c r="J27" s="40"/>
      <c r="K27" s="40"/>
      <c r="L27" s="40"/>
      <c r="M27" s="40"/>
      <c r="N27" s="137"/>
      <c r="P27" s="117"/>
    </row>
    <row r="28" spans="2:17" s="15" customFormat="1" ht="9" customHeight="1">
      <c r="B28" s="45"/>
      <c r="C28" s="45"/>
      <c r="D28" s="45"/>
      <c r="E28" s="45"/>
      <c r="F28" s="45"/>
      <c r="G28" s="62"/>
      <c r="H28" s="62"/>
      <c r="I28" s="45"/>
      <c r="J28" s="45"/>
      <c r="K28" s="45"/>
      <c r="L28" s="45"/>
      <c r="M28" s="45"/>
      <c r="N28" s="133"/>
      <c r="P28" s="117"/>
      <c r="Q28" s="16"/>
    </row>
    <row r="29" spans="2:17" ht="15.95" customHeight="1">
      <c r="B29" s="30"/>
      <c r="C29" s="30"/>
      <c r="D29" s="30"/>
      <c r="E29" s="30"/>
      <c r="F29" s="30"/>
      <c r="G29" s="31"/>
      <c r="H29" s="30"/>
      <c r="I29" s="32"/>
      <c r="J29" s="30"/>
      <c r="K29" s="30"/>
      <c r="L29" s="30"/>
      <c r="M29" s="30"/>
      <c r="P29" s="117"/>
      <c r="Q29" s="20"/>
    </row>
    <row r="30" spans="2:17" ht="15.95" customHeight="1">
      <c r="P30" s="117"/>
      <c r="Q30" s="20"/>
    </row>
    <row r="31" spans="2:17" s="9" customFormat="1" ht="15.95" customHeight="1">
      <c r="B31" s="7" t="s">
        <v>18</v>
      </c>
      <c r="C31" s="7"/>
      <c r="D31" s="7"/>
      <c r="E31" s="7"/>
      <c r="F31" s="7"/>
      <c r="G31" s="21"/>
      <c r="H31" s="21"/>
      <c r="I31" s="21"/>
      <c r="J31" s="21"/>
      <c r="K31" s="21"/>
      <c r="L31" s="21"/>
      <c r="M31" s="21"/>
      <c r="N31" s="130"/>
      <c r="P31" s="15"/>
      <c r="Q31" s="15"/>
    </row>
    <row r="32" spans="2:17" s="9" customFormat="1" ht="15.95" customHeight="1">
      <c r="B32" s="22" t="s">
        <v>19</v>
      </c>
      <c r="C32" s="22"/>
      <c r="D32" s="22"/>
      <c r="E32" s="22"/>
      <c r="F32" s="22"/>
      <c r="G32" s="23"/>
      <c r="H32" s="23"/>
      <c r="I32" s="23"/>
      <c r="J32" s="23"/>
      <c r="K32" s="23"/>
      <c r="L32" s="23"/>
      <c r="M32" s="23"/>
      <c r="N32" s="130"/>
      <c r="P32" s="5"/>
      <c r="Q32" s="5"/>
    </row>
    <row r="33" spans="2:17" ht="15.95" customHeight="1"/>
    <row r="34" spans="2:17" s="9" customFormat="1" ht="15.95" customHeight="1">
      <c r="B34" s="24" t="s">
        <v>20</v>
      </c>
      <c r="C34" s="24"/>
      <c r="D34" s="24"/>
      <c r="E34" s="24"/>
      <c r="F34" s="24"/>
      <c r="G34" s="8"/>
      <c r="H34" s="8"/>
      <c r="I34" s="8"/>
      <c r="J34" s="8"/>
      <c r="K34" s="8"/>
      <c r="L34" s="8"/>
      <c r="M34" s="8"/>
      <c r="N34" s="130"/>
    </row>
    <row r="35" spans="2:17" ht="5.25" customHeight="1">
      <c r="B35" s="10"/>
      <c r="C35" s="10"/>
      <c r="D35" s="10"/>
      <c r="E35" s="10"/>
      <c r="F35" s="10"/>
      <c r="P35" s="9"/>
      <c r="Q35" s="9"/>
    </row>
    <row r="36" spans="2:17" s="9" customFormat="1" ht="15.95" customHeight="1">
      <c r="B36" s="3" t="s">
        <v>2</v>
      </c>
      <c r="C36" s="3"/>
      <c r="D36" s="3"/>
      <c r="E36" s="3"/>
      <c r="F36" s="3"/>
      <c r="G36" s="3"/>
      <c r="H36" s="3"/>
      <c r="J36" s="3"/>
      <c r="K36" s="3"/>
      <c r="L36" s="3"/>
      <c r="M36" s="11" t="s">
        <v>3</v>
      </c>
      <c r="N36" s="130"/>
      <c r="P36" s="5"/>
      <c r="Q36" s="5"/>
    </row>
    <row r="37" spans="2:17" s="12" customFormat="1" ht="3" customHeight="1">
      <c r="B37" s="25"/>
      <c r="C37" s="10"/>
      <c r="D37" s="10"/>
      <c r="E37" s="10"/>
      <c r="F37" s="10"/>
      <c r="G37" s="6"/>
      <c r="H37" s="6"/>
      <c r="I37" s="6"/>
      <c r="J37" s="6"/>
      <c r="K37" s="6"/>
      <c r="L37" s="6"/>
      <c r="M37" s="6"/>
      <c r="N37" s="131"/>
      <c r="P37" s="9"/>
      <c r="Q37" s="9"/>
    </row>
    <row r="38" spans="2:17" s="9" customFormat="1" ht="3.75" customHeight="1">
      <c r="B38" s="147" t="str">
        <f>+B10</f>
        <v>Cantabria</v>
      </c>
      <c r="C38" s="147" t="str">
        <f t="shared" ref="C38:F38" si="3">+C10</f>
        <v>Castilla- La Mancha</v>
      </c>
      <c r="D38" s="147" t="str">
        <f t="shared" si="3"/>
        <v>Castilla y León</v>
      </c>
      <c r="E38" s="147" t="str">
        <f t="shared" si="3"/>
        <v>Cataluña</v>
      </c>
      <c r="F38" s="147" t="str">
        <f t="shared" si="3"/>
        <v>Extremadura</v>
      </c>
      <c r="G38" s="147" t="s">
        <v>4</v>
      </c>
      <c r="H38" s="144" t="s">
        <v>147</v>
      </c>
      <c r="I38" s="147" t="str">
        <f>+I10</f>
        <v>Cantabria</v>
      </c>
      <c r="J38" s="147" t="str">
        <f t="shared" ref="J38:M38" si="4">+J10</f>
        <v>Castilla- La Mancha</v>
      </c>
      <c r="K38" s="147" t="str">
        <f t="shared" si="4"/>
        <v>Castilla y León</v>
      </c>
      <c r="L38" s="147" t="str">
        <f t="shared" si="4"/>
        <v>Cataluña</v>
      </c>
      <c r="M38" s="147" t="str">
        <f t="shared" si="4"/>
        <v>Extremadura</v>
      </c>
      <c r="N38" s="130"/>
      <c r="P38" s="5"/>
      <c r="Q38" s="5"/>
    </row>
    <row r="39" spans="2:17" s="9" customFormat="1" ht="44.1" customHeight="1">
      <c r="B39" s="148"/>
      <c r="C39" s="148"/>
      <c r="D39" s="148"/>
      <c r="E39" s="148"/>
      <c r="F39" s="148"/>
      <c r="G39" s="148"/>
      <c r="H39" s="145"/>
      <c r="I39" s="148"/>
      <c r="J39" s="148"/>
      <c r="K39" s="148"/>
      <c r="L39" s="148"/>
      <c r="M39" s="148"/>
      <c r="N39" s="130"/>
    </row>
    <row r="40" spans="2:17" s="13" customFormat="1" ht="3" customHeight="1">
      <c r="B40" s="148"/>
      <c r="C40" s="148"/>
      <c r="D40" s="148"/>
      <c r="E40" s="148"/>
      <c r="F40" s="148"/>
      <c r="G40" s="148"/>
      <c r="H40" s="145"/>
      <c r="I40" s="148"/>
      <c r="J40" s="148"/>
      <c r="K40" s="148"/>
      <c r="L40" s="148"/>
      <c r="M40" s="148"/>
      <c r="N40" s="132"/>
      <c r="P40" s="12"/>
      <c r="Q40" s="12"/>
    </row>
    <row r="41" spans="2:17" s="9" customFormat="1" ht="13.15" customHeight="1">
      <c r="B41" s="148"/>
      <c r="C41" s="148"/>
      <c r="D41" s="148"/>
      <c r="E41" s="148"/>
      <c r="F41" s="148"/>
      <c r="G41" s="148"/>
      <c r="H41" s="145"/>
      <c r="I41" s="148"/>
      <c r="J41" s="148"/>
      <c r="K41" s="148"/>
      <c r="L41" s="148"/>
      <c r="M41" s="148"/>
      <c r="N41" s="130"/>
    </row>
    <row r="42" spans="2:17" s="9" customFormat="1" ht="3" customHeight="1">
      <c r="B42" s="149"/>
      <c r="C42" s="149"/>
      <c r="D42" s="149"/>
      <c r="E42" s="149"/>
      <c r="F42" s="149"/>
      <c r="G42" s="149"/>
      <c r="H42" s="146"/>
      <c r="I42" s="149"/>
      <c r="J42" s="149"/>
      <c r="K42" s="149"/>
      <c r="L42" s="149"/>
      <c r="M42" s="149"/>
      <c r="N42" s="130"/>
    </row>
    <row r="43" spans="2:17" s="15" customFormat="1" ht="9" customHeight="1">
      <c r="B43" s="36"/>
      <c r="C43" s="36"/>
      <c r="D43" s="36"/>
      <c r="E43" s="36"/>
      <c r="F43" s="36"/>
      <c r="G43" s="63"/>
      <c r="H43" s="63"/>
      <c r="I43" s="36"/>
      <c r="J43" s="36"/>
      <c r="K43" s="36"/>
      <c r="L43" s="36"/>
      <c r="M43" s="36"/>
      <c r="N43" s="133"/>
      <c r="P43" s="13"/>
      <c r="Q43" s="13"/>
    </row>
    <row r="44" spans="2:17" s="20" customFormat="1" ht="16.149999999999999" customHeight="1">
      <c r="B44" s="42"/>
      <c r="C44" s="42"/>
      <c r="D44" s="42"/>
      <c r="E44" s="42"/>
      <c r="F44" s="42"/>
      <c r="G44" s="71" t="s">
        <v>16</v>
      </c>
      <c r="H44" s="56" t="s">
        <v>17</v>
      </c>
      <c r="I44" s="42">
        <f>+B27</f>
        <v>209</v>
      </c>
      <c r="J44" s="42">
        <f>+C27</f>
        <v>965</v>
      </c>
      <c r="K44" s="42">
        <f t="shared" ref="K44:L44" si="5">+D27</f>
        <v>1076</v>
      </c>
      <c r="L44" s="42">
        <f t="shared" si="5"/>
        <v>4150</v>
      </c>
      <c r="M44" s="42">
        <f>+F27</f>
        <v>553</v>
      </c>
      <c r="N44" s="137"/>
      <c r="P44" s="9"/>
      <c r="Q44" s="9"/>
    </row>
    <row r="45" spans="2:17" s="18" customFormat="1" ht="5.0999999999999996" customHeight="1">
      <c r="B45" s="38"/>
      <c r="C45" s="38"/>
      <c r="D45" s="38"/>
      <c r="E45" s="38"/>
      <c r="F45" s="38"/>
      <c r="G45" s="72"/>
      <c r="H45" s="57"/>
      <c r="I45" s="38"/>
      <c r="J45" s="38"/>
      <c r="K45" s="38"/>
      <c r="L45" s="38"/>
      <c r="M45" s="38"/>
      <c r="N45" s="135"/>
      <c r="P45" s="9"/>
      <c r="Q45" s="9"/>
    </row>
    <row r="46" spans="2:17" s="16" customFormat="1" ht="16.149999999999999" customHeight="1">
      <c r="B46" s="37">
        <v>209</v>
      </c>
      <c r="C46" s="37">
        <v>964</v>
      </c>
      <c r="D46" s="37">
        <v>1075</v>
      </c>
      <c r="E46" s="37">
        <v>4139</v>
      </c>
      <c r="F46" s="37">
        <v>553</v>
      </c>
      <c r="G46" s="67" t="s">
        <v>21</v>
      </c>
      <c r="H46" s="51" t="s">
        <v>22</v>
      </c>
      <c r="I46" s="37"/>
      <c r="J46" s="37"/>
      <c r="K46" s="37"/>
      <c r="L46" s="37"/>
      <c r="M46" s="37"/>
      <c r="N46" s="134"/>
      <c r="P46" s="15"/>
      <c r="Q46" s="15"/>
    </row>
    <row r="47" spans="2:17" s="18" customFormat="1" ht="16.149999999999999" customHeight="1">
      <c r="B47" s="38">
        <v>163</v>
      </c>
      <c r="C47" s="38">
        <v>743</v>
      </c>
      <c r="D47" s="38">
        <v>837</v>
      </c>
      <c r="E47" s="38">
        <v>3228</v>
      </c>
      <c r="F47" s="38">
        <v>429</v>
      </c>
      <c r="G47" s="68" t="s">
        <v>23</v>
      </c>
      <c r="H47" s="69" t="s">
        <v>24</v>
      </c>
      <c r="I47" s="38"/>
      <c r="J47" s="38"/>
      <c r="K47" s="38"/>
      <c r="L47" s="38"/>
      <c r="M47" s="38"/>
      <c r="N47" s="135"/>
      <c r="P47" s="117"/>
      <c r="Q47" s="20"/>
    </row>
    <row r="48" spans="2:17" s="18" customFormat="1" ht="16.149999999999999" customHeight="1">
      <c r="B48" s="38">
        <f>SUM(B49:B50)</f>
        <v>46</v>
      </c>
      <c r="C48" s="38">
        <f t="shared" ref="C48:F48" si="6">SUM(C49:C50)</f>
        <v>221</v>
      </c>
      <c r="D48" s="38">
        <f t="shared" si="6"/>
        <v>238</v>
      </c>
      <c r="E48" s="38">
        <f t="shared" si="6"/>
        <v>911</v>
      </c>
      <c r="F48" s="38">
        <f t="shared" si="6"/>
        <v>124</v>
      </c>
      <c r="G48" s="68" t="s">
        <v>25</v>
      </c>
      <c r="H48" s="69" t="s">
        <v>148</v>
      </c>
      <c r="I48" s="38"/>
      <c r="J48" s="38"/>
      <c r="K48" s="38"/>
      <c r="L48" s="38"/>
      <c r="M48" s="38"/>
      <c r="N48" s="135"/>
      <c r="P48" s="118"/>
    </row>
    <row r="49" spans="2:17" s="18" customFormat="1" ht="16.149999999999999" customHeight="1">
      <c r="B49" s="96">
        <v>44</v>
      </c>
      <c r="C49" s="96">
        <v>212</v>
      </c>
      <c r="D49" s="96">
        <v>231</v>
      </c>
      <c r="E49" s="96">
        <v>881</v>
      </c>
      <c r="F49" s="96">
        <v>121</v>
      </c>
      <c r="G49" s="97" t="s">
        <v>26</v>
      </c>
      <c r="H49" s="98" t="s">
        <v>27</v>
      </c>
      <c r="I49" s="47"/>
      <c r="J49" s="47"/>
      <c r="K49" s="47"/>
      <c r="L49" s="47"/>
      <c r="M49" s="47"/>
      <c r="N49" s="135"/>
      <c r="P49" s="117"/>
      <c r="Q49" s="16"/>
    </row>
    <row r="50" spans="2:17" s="18" customFormat="1" ht="16.149999999999999" customHeight="1">
      <c r="B50" s="96">
        <v>2</v>
      </c>
      <c r="C50" s="96">
        <v>9</v>
      </c>
      <c r="D50" s="96">
        <v>7</v>
      </c>
      <c r="E50" s="96">
        <v>30</v>
      </c>
      <c r="F50" s="96">
        <v>3</v>
      </c>
      <c r="G50" s="99" t="s">
        <v>28</v>
      </c>
      <c r="H50" s="98" t="s">
        <v>29</v>
      </c>
      <c r="I50" s="47"/>
      <c r="J50" s="47"/>
      <c r="K50" s="47"/>
      <c r="L50" s="47"/>
      <c r="M50" s="47"/>
      <c r="N50" s="135"/>
      <c r="P50" s="117"/>
    </row>
    <row r="51" spans="2:17" s="16" customFormat="1" ht="16.149999999999999" customHeight="1">
      <c r="B51" s="37">
        <v>0</v>
      </c>
      <c r="C51" s="37">
        <v>1</v>
      </c>
      <c r="D51" s="37">
        <v>1</v>
      </c>
      <c r="E51" s="37">
        <v>11</v>
      </c>
      <c r="F51" s="37">
        <v>0</v>
      </c>
      <c r="G51" s="67" t="s">
        <v>30</v>
      </c>
      <c r="H51" s="51" t="s">
        <v>31</v>
      </c>
      <c r="I51" s="37"/>
      <c r="J51" s="37"/>
      <c r="K51" s="37"/>
      <c r="L51" s="37"/>
      <c r="M51" s="37"/>
      <c r="N51" s="134"/>
      <c r="P51" s="117"/>
      <c r="Q51" s="18"/>
    </row>
    <row r="52" spans="2:17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67" t="s">
        <v>32</v>
      </c>
      <c r="H52" s="51" t="s">
        <v>33</v>
      </c>
      <c r="I52" s="37"/>
      <c r="J52" s="37"/>
      <c r="K52" s="37"/>
      <c r="L52" s="37"/>
      <c r="M52" s="37"/>
      <c r="N52" s="134"/>
      <c r="P52" s="117"/>
      <c r="Q52" s="18"/>
    </row>
    <row r="53" spans="2:17" s="18" customFormat="1" ht="5.0999999999999996" customHeight="1">
      <c r="B53" s="38"/>
      <c r="C53" s="38"/>
      <c r="D53" s="38"/>
      <c r="E53" s="38"/>
      <c r="F53" s="38"/>
      <c r="G53" s="26"/>
      <c r="H53" s="28"/>
      <c r="I53" s="38"/>
      <c r="J53" s="38"/>
      <c r="K53" s="38"/>
      <c r="L53" s="38"/>
      <c r="M53" s="38"/>
      <c r="N53" s="135"/>
      <c r="P53" s="117"/>
    </row>
    <row r="54" spans="2:17" s="20" customFormat="1" ht="15.95" customHeight="1">
      <c r="B54" s="40">
        <f>+I44-(+B46+B51+B52)</f>
        <v>0</v>
      </c>
      <c r="C54" s="40">
        <f>+J44-(+C46+C51+C52)</f>
        <v>0</v>
      </c>
      <c r="D54" s="40">
        <f t="shared" ref="D54:F54" si="7">+K44-(+D46+D51+D52)</f>
        <v>0</v>
      </c>
      <c r="E54" s="40">
        <f t="shared" si="7"/>
        <v>0</v>
      </c>
      <c r="F54" s="40">
        <f t="shared" si="7"/>
        <v>0</v>
      </c>
      <c r="G54" s="70" t="s">
        <v>34</v>
      </c>
      <c r="H54" s="54" t="s">
        <v>35</v>
      </c>
      <c r="I54" s="40"/>
      <c r="J54" s="40"/>
      <c r="K54" s="40"/>
      <c r="L54" s="40"/>
      <c r="M54" s="40"/>
      <c r="N54" s="137"/>
      <c r="P54" s="16"/>
      <c r="Q54" s="16"/>
    </row>
    <row r="55" spans="2:17" s="15" customFormat="1" ht="9" customHeight="1">
      <c r="B55" s="45"/>
      <c r="C55" s="45"/>
      <c r="D55" s="45"/>
      <c r="E55" s="45"/>
      <c r="F55" s="45"/>
      <c r="G55" s="62"/>
      <c r="H55" s="62"/>
      <c r="I55" s="45"/>
      <c r="J55" s="45"/>
      <c r="K55" s="45"/>
      <c r="L55" s="45"/>
      <c r="M55" s="45"/>
      <c r="N55" s="133"/>
      <c r="P55" s="16"/>
      <c r="Q55" s="16"/>
    </row>
    <row r="56" spans="2:17" ht="15.95" customHeight="1">
      <c r="B56" s="30"/>
      <c r="C56" s="30"/>
      <c r="D56" s="30"/>
      <c r="E56" s="30"/>
      <c r="F56" s="30"/>
      <c r="G56" s="31"/>
      <c r="H56" s="30"/>
      <c r="I56" s="32"/>
      <c r="J56" s="32"/>
      <c r="K56" s="32"/>
      <c r="L56" s="32"/>
      <c r="M56" s="32"/>
      <c r="P56" s="18"/>
      <c r="Q56" s="18"/>
    </row>
    <row r="57" spans="2:17" ht="15.95" customHeight="1">
      <c r="P57" s="16"/>
      <c r="Q57" s="20"/>
    </row>
    <row r="58" spans="2:17" s="9" customFormat="1" ht="15.95" customHeight="1">
      <c r="B58" s="27" t="s">
        <v>36</v>
      </c>
      <c r="C58" s="27"/>
      <c r="D58" s="27"/>
      <c r="E58" s="27"/>
      <c r="F58" s="27"/>
      <c r="G58" s="8"/>
      <c r="H58" s="8"/>
      <c r="I58" s="8"/>
      <c r="J58" s="8"/>
      <c r="K58" s="8"/>
      <c r="L58" s="8"/>
      <c r="M58" s="8"/>
      <c r="N58" s="130"/>
      <c r="P58" s="15"/>
      <c r="Q58" s="15"/>
    </row>
    <row r="59" spans="2:17" ht="5.25" customHeight="1">
      <c r="B59" s="10"/>
      <c r="C59" s="10"/>
      <c r="D59" s="10"/>
      <c r="E59" s="10"/>
      <c r="F59" s="10"/>
    </row>
    <row r="60" spans="2:17" s="9" customFormat="1" ht="15.95" customHeight="1">
      <c r="B60" s="3" t="s">
        <v>2</v>
      </c>
      <c r="C60" s="3"/>
      <c r="D60" s="3"/>
      <c r="E60" s="3"/>
      <c r="F60" s="3"/>
      <c r="G60" s="3"/>
      <c r="H60" s="3"/>
      <c r="I60" s="11"/>
      <c r="J60" s="11"/>
      <c r="K60" s="11"/>
      <c r="L60" s="11"/>
      <c r="M60" s="11" t="s">
        <v>3</v>
      </c>
      <c r="N60" s="130"/>
      <c r="P60" s="5"/>
      <c r="Q60" s="5"/>
    </row>
    <row r="61" spans="2:17" s="12" customFormat="1" ht="3" customHeight="1">
      <c r="B61" s="25"/>
      <c r="C61" s="10"/>
      <c r="D61" s="10"/>
      <c r="E61" s="10"/>
      <c r="F61" s="10"/>
      <c r="G61" s="6"/>
      <c r="H61" s="6"/>
      <c r="I61" s="6"/>
      <c r="J61" s="6"/>
      <c r="K61" s="6"/>
      <c r="L61" s="6"/>
      <c r="M61" s="6"/>
      <c r="N61" s="131"/>
      <c r="P61" s="9"/>
      <c r="Q61" s="9"/>
    </row>
    <row r="62" spans="2:17" s="9" customFormat="1" ht="3.75" customHeight="1">
      <c r="B62" s="147" t="str">
        <f>+B10</f>
        <v>Cantabria</v>
      </c>
      <c r="C62" s="147" t="str">
        <f t="shared" ref="C62:F62" si="8">+C10</f>
        <v>Castilla- La Mancha</v>
      </c>
      <c r="D62" s="147" t="str">
        <f t="shared" si="8"/>
        <v>Castilla y León</v>
      </c>
      <c r="E62" s="147" t="str">
        <f t="shared" si="8"/>
        <v>Cataluña</v>
      </c>
      <c r="F62" s="147" t="str">
        <f t="shared" si="8"/>
        <v>Extremadura</v>
      </c>
      <c r="G62" s="147" t="s">
        <v>4</v>
      </c>
      <c r="H62" s="144" t="s">
        <v>147</v>
      </c>
      <c r="I62" s="147" t="str">
        <f>+I10</f>
        <v>Cantabria</v>
      </c>
      <c r="J62" s="147" t="str">
        <f t="shared" ref="J62:M62" si="9">+J10</f>
        <v>Castilla- La Mancha</v>
      </c>
      <c r="K62" s="147" t="str">
        <f t="shared" si="9"/>
        <v>Castilla y León</v>
      </c>
      <c r="L62" s="147" t="str">
        <f t="shared" si="9"/>
        <v>Cataluña</v>
      </c>
      <c r="M62" s="147" t="str">
        <f t="shared" si="9"/>
        <v>Extremadura</v>
      </c>
      <c r="N62" s="130"/>
      <c r="P62" s="5"/>
      <c r="Q62" s="5"/>
    </row>
    <row r="63" spans="2:17" s="9" customFormat="1" ht="44.1" customHeight="1">
      <c r="B63" s="148"/>
      <c r="C63" s="148"/>
      <c r="D63" s="148"/>
      <c r="E63" s="148"/>
      <c r="F63" s="148"/>
      <c r="G63" s="148"/>
      <c r="H63" s="145"/>
      <c r="I63" s="148"/>
      <c r="J63" s="148"/>
      <c r="K63" s="148"/>
      <c r="L63" s="148"/>
      <c r="M63" s="148"/>
      <c r="N63" s="130"/>
    </row>
    <row r="64" spans="2:17" s="13" customFormat="1" ht="3" customHeight="1">
      <c r="B64" s="148"/>
      <c r="C64" s="148"/>
      <c r="D64" s="148"/>
      <c r="E64" s="148"/>
      <c r="F64" s="148"/>
      <c r="G64" s="148"/>
      <c r="H64" s="145"/>
      <c r="I64" s="148"/>
      <c r="J64" s="148"/>
      <c r="K64" s="148"/>
      <c r="L64" s="148"/>
      <c r="M64" s="148"/>
      <c r="N64" s="132"/>
      <c r="P64" s="12"/>
      <c r="Q64" s="12"/>
    </row>
    <row r="65" spans="2:17" s="9" customFormat="1" ht="13.15" customHeight="1">
      <c r="B65" s="148"/>
      <c r="C65" s="148"/>
      <c r="D65" s="148"/>
      <c r="E65" s="148"/>
      <c r="F65" s="148"/>
      <c r="G65" s="148"/>
      <c r="H65" s="145"/>
      <c r="I65" s="148"/>
      <c r="J65" s="148"/>
      <c r="K65" s="148"/>
      <c r="L65" s="148"/>
      <c r="M65" s="148"/>
      <c r="N65" s="130"/>
    </row>
    <row r="66" spans="2:17" s="9" customFormat="1" ht="3" customHeight="1">
      <c r="B66" s="149"/>
      <c r="C66" s="149"/>
      <c r="D66" s="149"/>
      <c r="E66" s="149"/>
      <c r="F66" s="149"/>
      <c r="G66" s="149"/>
      <c r="H66" s="146"/>
      <c r="I66" s="149"/>
      <c r="J66" s="149"/>
      <c r="K66" s="149"/>
      <c r="L66" s="149"/>
      <c r="M66" s="149"/>
      <c r="N66" s="130"/>
    </row>
    <row r="67" spans="2:17" s="15" customFormat="1" ht="9" customHeight="1">
      <c r="B67" s="36"/>
      <c r="C67" s="36"/>
      <c r="D67" s="36"/>
      <c r="E67" s="36"/>
      <c r="F67" s="36"/>
      <c r="G67" s="63"/>
      <c r="H67" s="63"/>
      <c r="I67" s="36"/>
      <c r="J67" s="36"/>
      <c r="K67" s="36"/>
      <c r="L67" s="36"/>
      <c r="M67" s="36"/>
      <c r="N67" s="133"/>
      <c r="P67" s="13"/>
      <c r="Q67" s="13"/>
    </row>
    <row r="68" spans="2:17" s="20" customFormat="1" ht="16.149999999999999" customHeight="1">
      <c r="B68" s="41"/>
      <c r="C68" s="41"/>
      <c r="D68" s="41"/>
      <c r="E68" s="41"/>
      <c r="F68" s="41"/>
      <c r="G68" s="75" t="s">
        <v>34</v>
      </c>
      <c r="H68" s="59" t="s">
        <v>35</v>
      </c>
      <c r="I68" s="42">
        <f>+B54</f>
        <v>0</v>
      </c>
      <c r="J68" s="42">
        <f t="shared" ref="J68:M68" si="10">+C54</f>
        <v>0</v>
      </c>
      <c r="K68" s="42">
        <f t="shared" si="10"/>
        <v>0</v>
      </c>
      <c r="L68" s="42">
        <f t="shared" si="10"/>
        <v>0</v>
      </c>
      <c r="M68" s="42">
        <f t="shared" si="10"/>
        <v>0</v>
      </c>
      <c r="N68" s="137"/>
      <c r="P68" s="9"/>
      <c r="Q68" s="9"/>
    </row>
    <row r="69" spans="2:17" s="18" customFormat="1" ht="5.0999999999999996" customHeight="1">
      <c r="B69" s="38"/>
      <c r="C69" s="38"/>
      <c r="D69" s="38"/>
      <c r="E69" s="38"/>
      <c r="F69" s="38"/>
      <c r="G69" s="73"/>
      <c r="H69" s="58"/>
      <c r="I69" s="38"/>
      <c r="J69" s="38"/>
      <c r="K69" s="38"/>
      <c r="L69" s="38"/>
      <c r="M69" s="38"/>
      <c r="N69" s="135"/>
      <c r="P69" s="9"/>
      <c r="Q69" s="9"/>
    </row>
    <row r="70" spans="2:17" s="16" customFormat="1" ht="16.149999999999999" customHeight="1">
      <c r="B70" s="37"/>
      <c r="C70" s="37"/>
      <c r="D70" s="37"/>
      <c r="E70" s="37"/>
      <c r="F70" s="37"/>
      <c r="G70" s="76" t="s">
        <v>37</v>
      </c>
      <c r="H70" s="60" t="s">
        <v>149</v>
      </c>
      <c r="I70" s="37">
        <f>+I71+I75</f>
        <v>214</v>
      </c>
      <c r="J70" s="37">
        <f t="shared" ref="J70:M70" si="11">+J71+J75</f>
        <v>687</v>
      </c>
      <c r="K70" s="37">
        <f t="shared" si="11"/>
        <v>838</v>
      </c>
      <c r="L70" s="37">
        <f t="shared" si="11"/>
        <v>3645</v>
      </c>
      <c r="M70" s="37">
        <f t="shared" si="11"/>
        <v>312</v>
      </c>
      <c r="N70" s="134"/>
      <c r="P70" s="15"/>
      <c r="Q70" s="15"/>
    </row>
    <row r="71" spans="2:17" s="18" customFormat="1" ht="16.149999999999999" customHeight="1">
      <c r="B71" s="38"/>
      <c r="C71" s="38"/>
      <c r="D71" s="38"/>
      <c r="E71" s="38"/>
      <c r="F71" s="38"/>
      <c r="G71" s="73" t="s">
        <v>38</v>
      </c>
      <c r="H71" s="26" t="s">
        <v>39</v>
      </c>
      <c r="I71" s="38">
        <f>+I72+I73+I74</f>
        <v>6</v>
      </c>
      <c r="J71" s="38">
        <f t="shared" ref="J71:M71" si="12">+J72+J73+J74</f>
        <v>21</v>
      </c>
      <c r="K71" s="38">
        <f t="shared" si="12"/>
        <v>27</v>
      </c>
      <c r="L71" s="38">
        <f t="shared" si="12"/>
        <v>113</v>
      </c>
      <c r="M71" s="38">
        <f t="shared" si="12"/>
        <v>10</v>
      </c>
      <c r="N71" s="135"/>
      <c r="P71" s="117"/>
      <c r="Q71" s="20"/>
    </row>
    <row r="72" spans="2:17" s="18" customFormat="1" ht="16.149999999999999" customHeight="1">
      <c r="B72" s="38"/>
      <c r="C72" s="38"/>
      <c r="D72" s="38"/>
      <c r="E72" s="38"/>
      <c r="F72" s="38"/>
      <c r="G72" s="26" t="s">
        <v>40</v>
      </c>
      <c r="H72" s="87" t="s">
        <v>41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135"/>
      <c r="P72" s="117"/>
    </row>
    <row r="73" spans="2:17" s="18" customFormat="1" ht="16.149999999999999" customHeight="1">
      <c r="B73" s="38"/>
      <c r="C73" s="38"/>
      <c r="D73" s="38"/>
      <c r="E73" s="38"/>
      <c r="F73" s="38"/>
      <c r="G73" s="26" t="s">
        <v>42</v>
      </c>
      <c r="H73" s="87" t="s">
        <v>150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135"/>
      <c r="P73" s="117"/>
      <c r="Q73" s="16"/>
    </row>
    <row r="74" spans="2:17" s="18" customFormat="1" ht="16.149999999999999" customHeight="1">
      <c r="B74" s="38"/>
      <c r="C74" s="38"/>
      <c r="D74" s="38"/>
      <c r="E74" s="38"/>
      <c r="F74" s="38"/>
      <c r="G74" s="26" t="s">
        <v>43</v>
      </c>
      <c r="H74" s="26" t="s">
        <v>151</v>
      </c>
      <c r="I74" s="38">
        <v>6</v>
      </c>
      <c r="J74" s="38">
        <v>21</v>
      </c>
      <c r="K74" s="38">
        <v>27</v>
      </c>
      <c r="L74" s="38">
        <v>113</v>
      </c>
      <c r="M74" s="38">
        <v>10</v>
      </c>
      <c r="N74" s="135"/>
      <c r="P74" s="117"/>
    </row>
    <row r="75" spans="2:17" s="18" customFormat="1" ht="16.149999999999999" customHeight="1">
      <c r="B75" s="38"/>
      <c r="C75" s="38"/>
      <c r="D75" s="38"/>
      <c r="E75" s="38"/>
      <c r="F75" s="38"/>
      <c r="G75" s="26" t="s">
        <v>30</v>
      </c>
      <c r="H75" s="26" t="s">
        <v>31</v>
      </c>
      <c r="I75" s="38">
        <v>208</v>
      </c>
      <c r="J75" s="38">
        <v>666</v>
      </c>
      <c r="K75" s="38">
        <v>811</v>
      </c>
      <c r="L75" s="38">
        <v>3532</v>
      </c>
      <c r="M75" s="38">
        <v>302</v>
      </c>
      <c r="N75" s="135"/>
      <c r="P75" s="117"/>
    </row>
    <row r="76" spans="2:17" s="16" customFormat="1" ht="16.149999999999999" customHeight="1">
      <c r="B76" s="37"/>
      <c r="C76" s="37"/>
      <c r="D76" s="37"/>
      <c r="E76" s="37"/>
      <c r="F76" s="37"/>
      <c r="G76" s="76" t="s">
        <v>44</v>
      </c>
      <c r="H76" s="60" t="s">
        <v>45</v>
      </c>
      <c r="I76" s="37">
        <f>+I77+I78</f>
        <v>-1</v>
      </c>
      <c r="J76" s="37">
        <f t="shared" ref="J76:M76" si="13">+J77+J78</f>
        <v>-46</v>
      </c>
      <c r="K76" s="37">
        <f t="shared" si="13"/>
        <v>-43</v>
      </c>
      <c r="L76" s="37">
        <f t="shared" si="13"/>
        <v>-284</v>
      </c>
      <c r="M76" s="37">
        <f t="shared" si="13"/>
        <v>-12</v>
      </c>
      <c r="N76" s="134"/>
      <c r="P76" s="117"/>
      <c r="Q76" s="18"/>
    </row>
    <row r="77" spans="2:17" s="18" customFormat="1" ht="16.149999999999999" customHeight="1">
      <c r="B77" s="38"/>
      <c r="C77" s="38"/>
      <c r="D77" s="38"/>
      <c r="E77" s="38"/>
      <c r="F77" s="38"/>
      <c r="G77" s="26" t="s">
        <v>46</v>
      </c>
      <c r="H77" s="26" t="s">
        <v>47</v>
      </c>
      <c r="I77" s="38">
        <v>-1</v>
      </c>
      <c r="J77" s="38">
        <v>-43</v>
      </c>
      <c r="K77" s="38">
        <v>-36</v>
      </c>
      <c r="L77" s="38">
        <v>-281</v>
      </c>
      <c r="M77" s="38">
        <v>-10</v>
      </c>
      <c r="N77" s="135"/>
      <c r="P77" s="117"/>
    </row>
    <row r="78" spans="2:17" s="18" customFormat="1" ht="16.149999999999999" customHeight="1">
      <c r="B78" s="38"/>
      <c r="C78" s="38"/>
      <c r="D78" s="38"/>
      <c r="E78" s="38"/>
      <c r="F78" s="38"/>
      <c r="G78" s="26" t="s">
        <v>32</v>
      </c>
      <c r="H78" s="26" t="s">
        <v>33</v>
      </c>
      <c r="I78" s="38">
        <v>0</v>
      </c>
      <c r="J78" s="38">
        <v>-3</v>
      </c>
      <c r="K78" s="38">
        <v>-7</v>
      </c>
      <c r="L78" s="38">
        <v>-3</v>
      </c>
      <c r="M78" s="38">
        <v>-2</v>
      </c>
      <c r="N78" s="135"/>
      <c r="P78" s="117"/>
    </row>
    <row r="79" spans="2:17" s="16" customFormat="1" ht="16.149999999999999" customHeight="1">
      <c r="B79" s="37">
        <f>+B80+B81+B82</f>
        <v>1</v>
      </c>
      <c r="C79" s="37">
        <f t="shared" ref="C79:F79" si="14">+C80+C81+C82</f>
        <v>13</v>
      </c>
      <c r="D79" s="37">
        <f t="shared" si="14"/>
        <v>25</v>
      </c>
      <c r="E79" s="37">
        <f t="shared" si="14"/>
        <v>76</v>
      </c>
      <c r="F79" s="37">
        <f t="shared" si="14"/>
        <v>9</v>
      </c>
      <c r="G79" s="76" t="s">
        <v>48</v>
      </c>
      <c r="H79" s="60" t="s">
        <v>49</v>
      </c>
      <c r="I79" s="37">
        <f>+I80+I81+I82</f>
        <v>2</v>
      </c>
      <c r="J79" s="37">
        <f t="shared" ref="J79:M79" si="15">+J80+J81+J82</f>
        <v>19</v>
      </c>
      <c r="K79" s="37">
        <f t="shared" si="15"/>
        <v>43</v>
      </c>
      <c r="L79" s="37">
        <f t="shared" si="15"/>
        <v>71</v>
      </c>
      <c r="M79" s="37">
        <f t="shared" si="15"/>
        <v>12</v>
      </c>
      <c r="N79" s="134"/>
      <c r="P79" s="117"/>
    </row>
    <row r="80" spans="2:17" s="18" customFormat="1" ht="16.149999999999999" customHeight="1">
      <c r="B80" s="47">
        <v>1</v>
      </c>
      <c r="C80" s="47">
        <v>13</v>
      </c>
      <c r="D80" s="47">
        <v>25</v>
      </c>
      <c r="E80" s="47">
        <v>75</v>
      </c>
      <c r="F80" s="47">
        <v>9</v>
      </c>
      <c r="G80" s="26" t="s">
        <v>50</v>
      </c>
      <c r="H80" s="26" t="s">
        <v>134</v>
      </c>
      <c r="I80" s="47">
        <v>2</v>
      </c>
      <c r="J80" s="47">
        <v>12</v>
      </c>
      <c r="K80" s="47">
        <v>13</v>
      </c>
      <c r="L80" s="47">
        <v>55</v>
      </c>
      <c r="M80" s="47">
        <v>4</v>
      </c>
      <c r="N80" s="135"/>
      <c r="P80" s="117"/>
    </row>
    <row r="81" spans="2:17" s="18" customFormat="1" ht="16.149999999999999" customHeight="1">
      <c r="B81" s="47"/>
      <c r="C81" s="47"/>
      <c r="D81" s="47"/>
      <c r="E81" s="47"/>
      <c r="F81" s="47"/>
      <c r="G81" s="26" t="s">
        <v>51</v>
      </c>
      <c r="H81" s="26" t="s">
        <v>52</v>
      </c>
      <c r="I81" s="47">
        <v>0</v>
      </c>
      <c r="J81" s="47">
        <v>0</v>
      </c>
      <c r="K81" s="47">
        <v>2</v>
      </c>
      <c r="L81" s="47">
        <v>11</v>
      </c>
      <c r="M81" s="47">
        <v>0</v>
      </c>
      <c r="N81" s="135"/>
      <c r="P81" s="117"/>
    </row>
    <row r="82" spans="2:17" s="18" customFormat="1" ht="16.149999999999999" customHeight="1">
      <c r="B82" s="47">
        <v>0</v>
      </c>
      <c r="C82" s="47">
        <v>0</v>
      </c>
      <c r="D82" s="47">
        <v>0</v>
      </c>
      <c r="E82" s="47">
        <v>1</v>
      </c>
      <c r="F82" s="47">
        <v>0</v>
      </c>
      <c r="G82" s="26" t="s">
        <v>53</v>
      </c>
      <c r="H82" s="26" t="s">
        <v>54</v>
      </c>
      <c r="I82" s="47">
        <v>0</v>
      </c>
      <c r="J82" s="47">
        <v>7</v>
      </c>
      <c r="K82" s="47">
        <v>28</v>
      </c>
      <c r="L82" s="47">
        <v>5</v>
      </c>
      <c r="M82" s="47">
        <v>8</v>
      </c>
      <c r="N82" s="135"/>
      <c r="P82" s="117"/>
      <c r="Q82" s="16"/>
    </row>
    <row r="83" spans="2:17" s="18" customFormat="1" ht="5.0999999999999996" customHeight="1">
      <c r="B83" s="38"/>
      <c r="C83" s="38"/>
      <c r="D83" s="38"/>
      <c r="E83" s="38"/>
      <c r="F83" s="38"/>
      <c r="G83" s="26"/>
      <c r="H83" s="28"/>
      <c r="I83" s="47"/>
      <c r="J83" s="47"/>
      <c r="K83" s="47"/>
      <c r="L83" s="47"/>
      <c r="M83" s="47"/>
      <c r="N83" s="135"/>
      <c r="P83" s="117"/>
    </row>
    <row r="84" spans="2:17" s="18" customFormat="1" ht="5.0999999999999996" customHeight="1">
      <c r="B84" s="44"/>
      <c r="C84" s="44"/>
      <c r="D84" s="44"/>
      <c r="E84" s="44"/>
      <c r="F84" s="44"/>
      <c r="G84" s="77"/>
      <c r="H84" s="61"/>
      <c r="I84" s="47"/>
      <c r="J84" s="47"/>
      <c r="K84" s="47"/>
      <c r="L84" s="47"/>
      <c r="M84" s="47"/>
      <c r="N84" s="135"/>
      <c r="P84" s="117"/>
    </row>
    <row r="85" spans="2:17" s="20" customFormat="1" ht="16.149999999999999" customHeight="1">
      <c r="B85" s="40">
        <f>+I68+I70+I76+I79-B79</f>
        <v>214</v>
      </c>
      <c r="C85" s="40">
        <f t="shared" ref="C85:F85" si="16">+J68+J70+J76+J79-C79</f>
        <v>647</v>
      </c>
      <c r="D85" s="40">
        <f t="shared" si="16"/>
        <v>813</v>
      </c>
      <c r="E85" s="40">
        <f t="shared" si="16"/>
        <v>3356</v>
      </c>
      <c r="F85" s="40">
        <f t="shared" si="16"/>
        <v>303</v>
      </c>
      <c r="G85" s="70" t="s">
        <v>55</v>
      </c>
      <c r="H85" s="54" t="s">
        <v>56</v>
      </c>
      <c r="I85" s="40"/>
      <c r="J85" s="40"/>
      <c r="K85" s="40"/>
      <c r="L85" s="40"/>
      <c r="M85" s="40"/>
      <c r="N85" s="137"/>
      <c r="P85" s="117"/>
      <c r="Q85" s="18"/>
    </row>
    <row r="86" spans="2:17" s="15" customFormat="1" ht="9" customHeight="1">
      <c r="B86" s="45"/>
      <c r="C86" s="45"/>
      <c r="D86" s="45"/>
      <c r="E86" s="45"/>
      <c r="F86" s="45"/>
      <c r="G86" s="62"/>
      <c r="H86" s="62"/>
      <c r="I86" s="45"/>
      <c r="J86" s="45"/>
      <c r="K86" s="45"/>
      <c r="L86" s="45"/>
      <c r="M86" s="45"/>
      <c r="N86" s="133"/>
      <c r="P86" s="117"/>
      <c r="Q86" s="18"/>
    </row>
    <row r="87" spans="2:17" ht="15.95" customHeight="1">
      <c r="B87" s="30"/>
      <c r="C87" s="30"/>
      <c r="D87" s="30"/>
      <c r="E87" s="30"/>
      <c r="F87" s="30"/>
      <c r="G87" s="31"/>
      <c r="H87" s="30"/>
      <c r="I87" s="32"/>
      <c r="J87" s="32"/>
      <c r="K87" s="32"/>
      <c r="L87" s="32"/>
      <c r="M87" s="32"/>
      <c r="P87" s="117"/>
      <c r="Q87" s="18"/>
    </row>
    <row r="88" spans="2:17" ht="15.95" customHeight="1">
      <c r="P88" s="117"/>
      <c r="Q88" s="20"/>
    </row>
    <row r="89" spans="2:17" s="9" customFormat="1" ht="15.95" customHeight="1">
      <c r="B89" s="33" t="s">
        <v>57</v>
      </c>
      <c r="C89" s="33"/>
      <c r="D89" s="33"/>
      <c r="E89" s="33"/>
      <c r="F89" s="33"/>
      <c r="G89" s="8"/>
      <c r="H89" s="8"/>
      <c r="I89" s="8"/>
      <c r="J89" s="8"/>
      <c r="K89" s="8"/>
      <c r="L89" s="8"/>
      <c r="M89" s="8"/>
      <c r="N89" s="130"/>
      <c r="P89" s="15"/>
      <c r="Q89" s="15"/>
    </row>
    <row r="90" spans="2:17" ht="5.25" customHeight="1">
      <c r="B90" s="10"/>
      <c r="C90" s="10"/>
      <c r="D90" s="10"/>
      <c r="E90" s="10"/>
      <c r="F90" s="10"/>
    </row>
    <row r="91" spans="2:17" s="9" customFormat="1" ht="15.95" customHeight="1">
      <c r="B91" s="3" t="s">
        <v>2</v>
      </c>
      <c r="C91" s="3"/>
      <c r="D91" s="3"/>
      <c r="E91" s="3"/>
      <c r="F91" s="3"/>
      <c r="G91" s="3"/>
      <c r="H91" s="3"/>
      <c r="I91" s="11"/>
      <c r="J91" s="11"/>
      <c r="K91" s="11"/>
      <c r="L91" s="11"/>
      <c r="M91" s="11" t="s">
        <v>3</v>
      </c>
      <c r="N91" s="130"/>
      <c r="P91" s="5"/>
      <c r="Q91" s="5"/>
    </row>
    <row r="92" spans="2:17" s="12" customFormat="1" ht="3" customHeight="1">
      <c r="B92" s="25"/>
      <c r="C92" s="10"/>
      <c r="D92" s="10"/>
      <c r="E92" s="10"/>
      <c r="F92" s="10"/>
      <c r="G92" s="6"/>
      <c r="H92" s="6"/>
      <c r="I92" s="6"/>
      <c r="J92" s="6"/>
      <c r="K92" s="6"/>
      <c r="L92" s="6"/>
      <c r="M92" s="6"/>
      <c r="N92" s="131"/>
      <c r="P92" s="9"/>
      <c r="Q92" s="9"/>
    </row>
    <row r="93" spans="2:17" s="9" customFormat="1" ht="3.75" customHeight="1">
      <c r="B93" s="147" t="str">
        <f>+B10</f>
        <v>Cantabria</v>
      </c>
      <c r="C93" s="147" t="str">
        <f t="shared" ref="C93:F93" si="17">+C10</f>
        <v>Castilla- La Mancha</v>
      </c>
      <c r="D93" s="147" t="str">
        <f t="shared" si="17"/>
        <v>Castilla y León</v>
      </c>
      <c r="E93" s="147" t="str">
        <f t="shared" si="17"/>
        <v>Cataluña</v>
      </c>
      <c r="F93" s="147" t="str">
        <f t="shared" si="17"/>
        <v>Extremadura</v>
      </c>
      <c r="G93" s="147" t="s">
        <v>4</v>
      </c>
      <c r="H93" s="144" t="s">
        <v>147</v>
      </c>
      <c r="I93" s="147" t="str">
        <f>+I10</f>
        <v>Cantabria</v>
      </c>
      <c r="J93" s="147" t="str">
        <f t="shared" ref="J93:M93" si="18">+J10</f>
        <v>Castilla- La Mancha</v>
      </c>
      <c r="K93" s="147" t="str">
        <f t="shared" si="18"/>
        <v>Castilla y León</v>
      </c>
      <c r="L93" s="147" t="str">
        <f t="shared" si="18"/>
        <v>Cataluña</v>
      </c>
      <c r="M93" s="147" t="str">
        <f t="shared" si="18"/>
        <v>Extremadura</v>
      </c>
      <c r="N93" s="130"/>
      <c r="P93" s="5"/>
      <c r="Q93" s="5"/>
    </row>
    <row r="94" spans="2:17" s="9" customFormat="1" ht="44.1" customHeight="1">
      <c r="B94" s="148"/>
      <c r="C94" s="148"/>
      <c r="D94" s="148"/>
      <c r="E94" s="148"/>
      <c r="F94" s="148"/>
      <c r="G94" s="148"/>
      <c r="H94" s="145"/>
      <c r="I94" s="148"/>
      <c r="J94" s="148"/>
      <c r="K94" s="148"/>
      <c r="L94" s="148"/>
      <c r="M94" s="148"/>
      <c r="N94" s="130"/>
    </row>
    <row r="95" spans="2:17" s="13" customFormat="1" ht="3" customHeight="1">
      <c r="B95" s="148"/>
      <c r="C95" s="148"/>
      <c r="D95" s="148"/>
      <c r="E95" s="148"/>
      <c r="F95" s="148"/>
      <c r="G95" s="148"/>
      <c r="H95" s="145"/>
      <c r="I95" s="148"/>
      <c r="J95" s="148"/>
      <c r="K95" s="148"/>
      <c r="L95" s="148"/>
      <c r="M95" s="148"/>
      <c r="N95" s="132"/>
      <c r="P95" s="12"/>
      <c r="Q95" s="12"/>
    </row>
    <row r="96" spans="2:17" s="9" customFormat="1" ht="13.15" customHeight="1">
      <c r="B96" s="148"/>
      <c r="C96" s="148"/>
      <c r="D96" s="148"/>
      <c r="E96" s="148"/>
      <c r="F96" s="148"/>
      <c r="G96" s="148"/>
      <c r="H96" s="145"/>
      <c r="I96" s="148"/>
      <c r="J96" s="148"/>
      <c r="K96" s="148"/>
      <c r="L96" s="148"/>
      <c r="M96" s="148"/>
      <c r="N96" s="130"/>
    </row>
    <row r="97" spans="2:17" s="9" customFormat="1" ht="3" customHeight="1">
      <c r="B97" s="149"/>
      <c r="C97" s="149"/>
      <c r="D97" s="149"/>
      <c r="E97" s="149"/>
      <c r="F97" s="149"/>
      <c r="G97" s="149"/>
      <c r="H97" s="146"/>
      <c r="I97" s="149"/>
      <c r="J97" s="149"/>
      <c r="K97" s="149"/>
      <c r="L97" s="149"/>
      <c r="M97" s="149"/>
      <c r="N97" s="130"/>
    </row>
    <row r="98" spans="2:17" s="15" customFormat="1" ht="9" customHeight="1">
      <c r="B98" s="36"/>
      <c r="C98" s="36"/>
      <c r="D98" s="36"/>
      <c r="E98" s="36"/>
      <c r="F98" s="36"/>
      <c r="G98" s="14"/>
      <c r="H98" s="14"/>
      <c r="I98" s="36"/>
      <c r="J98" s="36"/>
      <c r="K98" s="36"/>
      <c r="L98" s="36"/>
      <c r="M98" s="36"/>
      <c r="N98" s="133"/>
      <c r="P98" s="13"/>
      <c r="Q98" s="13"/>
    </row>
    <row r="99" spans="2:17" s="15" customFormat="1" ht="5.0999999999999996" customHeight="1">
      <c r="B99" s="38"/>
      <c r="C99" s="38"/>
      <c r="D99" s="38"/>
      <c r="E99" s="38"/>
      <c r="F99" s="38"/>
      <c r="G99" s="64"/>
      <c r="H99" s="64"/>
      <c r="I99" s="39"/>
      <c r="J99" s="39"/>
      <c r="K99" s="39"/>
      <c r="L99" s="39"/>
      <c r="M99" s="39"/>
      <c r="N99" s="133"/>
      <c r="P99" s="9"/>
      <c r="Q99" s="9"/>
    </row>
    <row r="100" spans="2:17" s="20" customFormat="1" ht="16.149999999999999" customHeight="1">
      <c r="B100" s="41"/>
      <c r="C100" s="41"/>
      <c r="D100" s="41"/>
      <c r="E100" s="41"/>
      <c r="F100" s="41"/>
      <c r="G100" s="75" t="s">
        <v>55</v>
      </c>
      <c r="H100" s="59" t="s">
        <v>56</v>
      </c>
      <c r="I100" s="42">
        <f>+B85</f>
        <v>214</v>
      </c>
      <c r="J100" s="42">
        <f t="shared" ref="J100:M100" si="19">+C85</f>
        <v>647</v>
      </c>
      <c r="K100" s="42">
        <f t="shared" si="19"/>
        <v>813</v>
      </c>
      <c r="L100" s="42">
        <f t="shared" si="19"/>
        <v>3356</v>
      </c>
      <c r="M100" s="42">
        <f t="shared" si="19"/>
        <v>303</v>
      </c>
      <c r="N100" s="137"/>
      <c r="P100" s="9"/>
      <c r="Q100" s="9"/>
    </row>
    <row r="101" spans="2:17" s="18" customFormat="1" ht="5.0999999999999996" customHeight="1">
      <c r="B101" s="38"/>
      <c r="C101" s="38"/>
      <c r="D101" s="38"/>
      <c r="E101" s="38"/>
      <c r="F101" s="38"/>
      <c r="G101" s="73"/>
      <c r="H101" s="58"/>
      <c r="I101" s="38"/>
      <c r="J101" s="38"/>
      <c r="K101" s="38"/>
      <c r="L101" s="38"/>
      <c r="M101" s="38"/>
      <c r="N101" s="135"/>
      <c r="P101" s="15"/>
      <c r="Q101" s="15"/>
    </row>
    <row r="102" spans="2:17" s="16" customFormat="1" ht="16.149999999999999" customHeight="1">
      <c r="B102" s="37">
        <f>+B103+B104</f>
        <v>0</v>
      </c>
      <c r="C102" s="37">
        <f t="shared" ref="C102:F102" si="20">+C103+C104</f>
        <v>0</v>
      </c>
      <c r="D102" s="37">
        <f t="shared" si="20"/>
        <v>0</v>
      </c>
      <c r="E102" s="37">
        <f t="shared" si="20"/>
        <v>1</v>
      </c>
      <c r="F102" s="37">
        <f t="shared" si="20"/>
        <v>0</v>
      </c>
      <c r="G102" s="76" t="s">
        <v>58</v>
      </c>
      <c r="H102" s="60" t="s">
        <v>59</v>
      </c>
      <c r="I102" s="37">
        <f>+I103+I104</f>
        <v>34</v>
      </c>
      <c r="J102" s="37">
        <f t="shared" ref="J102:M102" si="21">+J103+J104</f>
        <v>115</v>
      </c>
      <c r="K102" s="37">
        <f t="shared" si="21"/>
        <v>136</v>
      </c>
      <c r="L102" s="37">
        <f t="shared" si="21"/>
        <v>468</v>
      </c>
      <c r="M102" s="37">
        <f t="shared" si="21"/>
        <v>54</v>
      </c>
      <c r="N102" s="134"/>
      <c r="P102" s="15"/>
      <c r="Q102" s="15"/>
    </row>
    <row r="103" spans="2:17" s="18" customFormat="1" ht="16.149999999999999" customHeight="1">
      <c r="B103" s="38">
        <v>0</v>
      </c>
      <c r="C103" s="38">
        <v>0</v>
      </c>
      <c r="D103" s="38">
        <v>0</v>
      </c>
      <c r="E103" s="38">
        <v>1</v>
      </c>
      <c r="F103" s="38">
        <v>0</v>
      </c>
      <c r="G103" s="68" t="s">
        <v>60</v>
      </c>
      <c r="H103" s="69" t="s">
        <v>61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135"/>
      <c r="P103" s="117"/>
      <c r="Q103" s="20"/>
    </row>
    <row r="104" spans="2:17" s="18" customFormat="1" ht="16.149999999999999" customHeight="1">
      <c r="B104" s="38"/>
      <c r="C104" s="38"/>
      <c r="D104" s="38"/>
      <c r="E104" s="38"/>
      <c r="F104" s="38"/>
      <c r="G104" s="68" t="s">
        <v>62</v>
      </c>
      <c r="H104" s="69" t="s">
        <v>63</v>
      </c>
      <c r="I104" s="38">
        <v>34</v>
      </c>
      <c r="J104" s="38">
        <v>115</v>
      </c>
      <c r="K104" s="38">
        <v>136</v>
      </c>
      <c r="L104" s="38">
        <v>468</v>
      </c>
      <c r="M104" s="38">
        <v>54</v>
      </c>
      <c r="N104" s="135"/>
      <c r="P104" s="117"/>
    </row>
    <row r="105" spans="2:17" s="16" customFormat="1" ht="16.149999999999999" customHeight="1">
      <c r="B105" s="37"/>
      <c r="C105" s="37"/>
      <c r="D105" s="37"/>
      <c r="E105" s="37"/>
      <c r="F105" s="37"/>
      <c r="G105" s="76" t="s">
        <v>64</v>
      </c>
      <c r="H105" s="60" t="s">
        <v>135</v>
      </c>
      <c r="I105" s="37">
        <f>+I106+I107+I108</f>
        <v>2</v>
      </c>
      <c r="J105" s="37">
        <f t="shared" ref="J105:M105" si="22">+J106+J107+J108</f>
        <v>9</v>
      </c>
      <c r="K105" s="37">
        <f t="shared" si="22"/>
        <v>7</v>
      </c>
      <c r="L105" s="37">
        <f t="shared" si="22"/>
        <v>30</v>
      </c>
      <c r="M105" s="37">
        <f t="shared" si="22"/>
        <v>3</v>
      </c>
      <c r="N105" s="134"/>
      <c r="P105" s="117"/>
    </row>
    <row r="106" spans="2:17" s="18" customFormat="1" ht="16.149999999999999" customHeight="1">
      <c r="B106" s="38"/>
      <c r="C106" s="38"/>
      <c r="D106" s="38"/>
      <c r="E106" s="38"/>
      <c r="F106" s="38"/>
      <c r="G106" s="68" t="s">
        <v>65</v>
      </c>
      <c r="H106" s="69" t="s">
        <v>125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135"/>
      <c r="P106" s="117"/>
    </row>
    <row r="107" spans="2:17" s="18" customFormat="1" ht="16.149999999999999" customHeight="1">
      <c r="B107" s="38"/>
      <c r="C107" s="38"/>
      <c r="D107" s="38"/>
      <c r="E107" s="38"/>
      <c r="F107" s="38"/>
      <c r="G107" s="68" t="s">
        <v>66</v>
      </c>
      <c r="H107" s="69" t="s">
        <v>126</v>
      </c>
      <c r="I107" s="38">
        <v>2</v>
      </c>
      <c r="J107" s="38">
        <v>9</v>
      </c>
      <c r="K107" s="38">
        <v>7</v>
      </c>
      <c r="L107" s="38">
        <v>30</v>
      </c>
      <c r="M107" s="38">
        <v>3</v>
      </c>
      <c r="N107" s="135"/>
      <c r="P107" s="117"/>
    </row>
    <row r="108" spans="2:17" s="18" customFormat="1" ht="16.149999999999999" customHeight="1">
      <c r="B108" s="38"/>
      <c r="C108" s="38"/>
      <c r="D108" s="38"/>
      <c r="E108" s="38"/>
      <c r="F108" s="38"/>
      <c r="G108" s="68" t="s">
        <v>127</v>
      </c>
      <c r="H108" s="69" t="s">
        <v>130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135"/>
      <c r="P108" s="117"/>
      <c r="Q108" s="16"/>
    </row>
    <row r="109" spans="2:17" s="16" customFormat="1" ht="15">
      <c r="B109" s="37">
        <v>2</v>
      </c>
      <c r="C109" s="37">
        <v>10</v>
      </c>
      <c r="D109" s="37">
        <v>8</v>
      </c>
      <c r="E109" s="37">
        <v>54</v>
      </c>
      <c r="F109" s="37">
        <v>3</v>
      </c>
      <c r="G109" s="76" t="s">
        <v>67</v>
      </c>
      <c r="H109" s="88" t="s">
        <v>152</v>
      </c>
      <c r="I109" s="37"/>
      <c r="J109" s="37"/>
      <c r="K109" s="37"/>
      <c r="L109" s="37"/>
      <c r="M109" s="37"/>
      <c r="N109" s="134"/>
      <c r="P109" s="117"/>
      <c r="Q109" s="18"/>
    </row>
    <row r="110" spans="2:17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38">
        <v>0</v>
      </c>
      <c r="G110" s="68" t="s">
        <v>68</v>
      </c>
      <c r="H110" s="69" t="s">
        <v>153</v>
      </c>
      <c r="I110" s="38"/>
      <c r="J110" s="38"/>
      <c r="K110" s="38"/>
      <c r="L110" s="38"/>
      <c r="M110" s="38"/>
      <c r="N110" s="135"/>
      <c r="P110" s="117"/>
    </row>
    <row r="111" spans="2:17" s="18" customFormat="1" ht="16.149999999999999" customHeight="1">
      <c r="B111" s="38">
        <v>2</v>
      </c>
      <c r="C111" s="38">
        <v>9</v>
      </c>
      <c r="D111" s="38">
        <v>7</v>
      </c>
      <c r="E111" s="38">
        <v>30</v>
      </c>
      <c r="F111" s="38">
        <v>3</v>
      </c>
      <c r="G111" s="68" t="s">
        <v>136</v>
      </c>
      <c r="H111" s="69" t="s">
        <v>119</v>
      </c>
      <c r="I111" s="38"/>
      <c r="J111" s="38"/>
      <c r="K111" s="38"/>
      <c r="L111" s="38"/>
      <c r="M111" s="38"/>
      <c r="N111" s="135"/>
      <c r="P111" s="117"/>
    </row>
    <row r="112" spans="2:17" s="18" customFormat="1" ht="16.149999999999999" customHeight="1">
      <c r="B112" s="38">
        <v>0</v>
      </c>
      <c r="C112" s="38">
        <v>1</v>
      </c>
      <c r="D112" s="38">
        <v>1</v>
      </c>
      <c r="E112" s="38">
        <v>24</v>
      </c>
      <c r="F112" s="38">
        <v>0</v>
      </c>
      <c r="G112" s="68" t="s">
        <v>137</v>
      </c>
      <c r="H112" s="69" t="s">
        <v>154</v>
      </c>
      <c r="I112" s="38"/>
      <c r="J112" s="38"/>
      <c r="K112" s="38"/>
      <c r="L112" s="38"/>
      <c r="M112" s="38"/>
      <c r="N112" s="135"/>
      <c r="P112" s="117"/>
      <c r="Q112" s="16"/>
    </row>
    <row r="113" spans="2:17" s="16" customFormat="1" ht="16.149999999999999" customHeight="1">
      <c r="B113" s="37">
        <f>+B114+B115+B116+B117+B118+B119</f>
        <v>17</v>
      </c>
      <c r="C113" s="37">
        <f t="shared" ref="C113:F113" si="23">+C114+C115+C116+C117+C118+C119</f>
        <v>170</v>
      </c>
      <c r="D113" s="37">
        <f t="shared" si="23"/>
        <v>113</v>
      </c>
      <c r="E113" s="37">
        <f t="shared" si="23"/>
        <v>1378</v>
      </c>
      <c r="F113" s="37">
        <f t="shared" si="23"/>
        <v>83</v>
      </c>
      <c r="G113" s="76" t="s">
        <v>69</v>
      </c>
      <c r="H113" s="60" t="s">
        <v>70</v>
      </c>
      <c r="I113" s="37">
        <f>+I114+I115+I116+I117+I118+I119</f>
        <v>218</v>
      </c>
      <c r="J113" s="37">
        <f t="shared" ref="J113:M113" si="24">+J114+J115+J116+J117+J118+J119</f>
        <v>1067</v>
      </c>
      <c r="K113" s="37">
        <f t="shared" si="24"/>
        <v>1327</v>
      </c>
      <c r="L113" s="37">
        <f t="shared" si="24"/>
        <v>5844</v>
      </c>
      <c r="M113" s="37">
        <f t="shared" si="24"/>
        <v>726</v>
      </c>
      <c r="N113" s="134"/>
      <c r="P113" s="18"/>
      <c r="Q113" s="18"/>
    </row>
    <row r="114" spans="2:17" s="18" customFormat="1" ht="16.149999999999999" customHeight="1">
      <c r="B114" s="38">
        <v>2</v>
      </c>
      <c r="C114" s="38">
        <v>5</v>
      </c>
      <c r="D114" s="38">
        <v>9</v>
      </c>
      <c r="E114" s="38">
        <v>18</v>
      </c>
      <c r="F114" s="38">
        <v>3</v>
      </c>
      <c r="G114" s="68" t="s">
        <v>71</v>
      </c>
      <c r="H114" s="69" t="s">
        <v>72</v>
      </c>
      <c r="I114" s="38"/>
      <c r="J114" s="38"/>
      <c r="K114" s="38"/>
      <c r="L114" s="38"/>
      <c r="M114" s="38"/>
      <c r="N114" s="135"/>
    </row>
    <row r="115" spans="2:17" s="18" customFormat="1" ht="16.149999999999999" customHeight="1">
      <c r="B115" s="38"/>
      <c r="C115" s="38"/>
      <c r="D115" s="38"/>
      <c r="E115" s="38"/>
      <c r="F115" s="38"/>
      <c r="G115" s="68" t="s">
        <v>73</v>
      </c>
      <c r="H115" s="69" t="s">
        <v>74</v>
      </c>
      <c r="I115" s="38">
        <v>1</v>
      </c>
      <c r="J115" s="38">
        <v>5</v>
      </c>
      <c r="K115" s="38">
        <v>8</v>
      </c>
      <c r="L115" s="38">
        <v>17</v>
      </c>
      <c r="M115" s="38">
        <v>2</v>
      </c>
      <c r="N115" s="135"/>
    </row>
    <row r="116" spans="2:17" s="18" customFormat="1" ht="16.149999999999999" customHeight="1">
      <c r="B116" s="38">
        <v>2</v>
      </c>
      <c r="C116" s="38">
        <v>101</v>
      </c>
      <c r="D116" s="38">
        <v>43</v>
      </c>
      <c r="E116" s="38">
        <v>1019</v>
      </c>
      <c r="F116" s="38">
        <v>51</v>
      </c>
      <c r="G116" s="68" t="s">
        <v>75</v>
      </c>
      <c r="H116" s="69" t="s">
        <v>155</v>
      </c>
      <c r="I116" s="38">
        <v>202</v>
      </c>
      <c r="J116" s="38">
        <v>1013</v>
      </c>
      <c r="K116" s="38">
        <v>1262</v>
      </c>
      <c r="L116" s="38">
        <v>5485</v>
      </c>
      <c r="M116" s="38">
        <v>698</v>
      </c>
      <c r="N116" s="135"/>
      <c r="P116" s="117"/>
      <c r="Q116" s="16"/>
    </row>
    <row r="117" spans="2:17" s="18" customFormat="1" ht="16.149999999999999" customHeight="1">
      <c r="B117" s="38">
        <v>0</v>
      </c>
      <c r="C117" s="38">
        <v>1</v>
      </c>
      <c r="D117" s="38">
        <v>2</v>
      </c>
      <c r="E117" s="38">
        <v>11</v>
      </c>
      <c r="F117" s="38">
        <v>0</v>
      </c>
      <c r="G117" s="68" t="s">
        <v>76</v>
      </c>
      <c r="H117" s="69" t="s">
        <v>77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  <c r="N117" s="135"/>
      <c r="P117" s="117"/>
    </row>
    <row r="118" spans="2:17" s="18" customFormat="1" ht="16.149999999999999" customHeight="1">
      <c r="B118" s="38">
        <v>13</v>
      </c>
      <c r="C118" s="38">
        <v>63</v>
      </c>
      <c r="D118" s="38">
        <v>59</v>
      </c>
      <c r="E118" s="38">
        <v>330</v>
      </c>
      <c r="F118" s="38">
        <v>29</v>
      </c>
      <c r="G118" s="26" t="s">
        <v>78</v>
      </c>
      <c r="H118" s="26" t="s">
        <v>79</v>
      </c>
      <c r="I118" s="38">
        <v>15</v>
      </c>
      <c r="J118" s="38">
        <v>49</v>
      </c>
      <c r="K118" s="38">
        <v>57</v>
      </c>
      <c r="L118" s="38">
        <v>342</v>
      </c>
      <c r="M118" s="38">
        <v>26</v>
      </c>
      <c r="N118" s="135"/>
      <c r="P118" s="117"/>
    </row>
    <row r="119" spans="2:17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26" t="s">
        <v>120</v>
      </c>
      <c r="H119" s="26" t="s">
        <v>121</v>
      </c>
      <c r="I119" s="49"/>
      <c r="J119" s="49"/>
      <c r="K119" s="49"/>
      <c r="L119" s="49"/>
      <c r="M119" s="49"/>
      <c r="N119" s="138"/>
      <c r="O119" s="18"/>
      <c r="P119" s="117"/>
      <c r="Q119" s="18"/>
    </row>
    <row r="120" spans="2:17" s="18" customFormat="1" ht="5.0999999999999996" customHeight="1">
      <c r="B120" s="38"/>
      <c r="C120" s="38"/>
      <c r="D120" s="38"/>
      <c r="E120" s="38"/>
      <c r="F120" s="38"/>
      <c r="G120" s="73"/>
      <c r="H120" s="58"/>
      <c r="I120" s="38"/>
      <c r="J120" s="38"/>
      <c r="K120" s="38"/>
      <c r="L120" s="38"/>
      <c r="M120" s="38"/>
      <c r="N120" s="135"/>
      <c r="P120" s="117"/>
    </row>
    <row r="121" spans="2:17" s="18" customFormat="1" ht="5.0999999999999996" customHeight="1">
      <c r="B121" s="44"/>
      <c r="C121" s="44"/>
      <c r="D121" s="44"/>
      <c r="E121" s="44"/>
      <c r="F121" s="44"/>
      <c r="G121" s="77"/>
      <c r="H121" s="61"/>
      <c r="I121" s="38"/>
      <c r="J121" s="38"/>
      <c r="K121" s="38"/>
      <c r="L121" s="38"/>
      <c r="M121" s="38"/>
      <c r="N121" s="135"/>
      <c r="P121" s="117"/>
    </row>
    <row r="122" spans="2:17" s="20" customFormat="1" ht="16.149999999999999" customHeight="1">
      <c r="B122" s="40">
        <f>+I100+I102+I105+I113-B102-B109-B113</f>
        <v>449</v>
      </c>
      <c r="C122" s="40">
        <f t="shared" ref="C122:F122" si="25">+J100+J102+J105+J113-C102-C109-C113</f>
        <v>1658</v>
      </c>
      <c r="D122" s="40">
        <f t="shared" si="25"/>
        <v>2162</v>
      </c>
      <c r="E122" s="40">
        <f t="shared" si="25"/>
        <v>8265</v>
      </c>
      <c r="F122" s="40">
        <f t="shared" si="25"/>
        <v>1000</v>
      </c>
      <c r="G122" s="70" t="s">
        <v>80</v>
      </c>
      <c r="H122" s="54" t="s">
        <v>81</v>
      </c>
      <c r="I122" s="40"/>
      <c r="J122" s="40"/>
      <c r="K122" s="40"/>
      <c r="L122" s="40"/>
      <c r="M122" s="40"/>
      <c r="N122" s="137"/>
      <c r="P122" s="117"/>
      <c r="Q122" s="50"/>
    </row>
    <row r="123" spans="2:17" s="15" customFormat="1" ht="9" customHeight="1">
      <c r="B123" s="45"/>
      <c r="C123" s="45"/>
      <c r="D123" s="45"/>
      <c r="E123" s="45"/>
      <c r="F123" s="45"/>
      <c r="G123" s="62"/>
      <c r="H123" s="62"/>
      <c r="I123" s="45"/>
      <c r="J123" s="45"/>
      <c r="K123" s="45"/>
      <c r="L123" s="45"/>
      <c r="M123" s="45"/>
      <c r="N123" s="133"/>
      <c r="P123" s="18"/>
      <c r="Q123" s="18"/>
    </row>
    <row r="124" spans="2:17" ht="15.95" customHeight="1">
      <c r="B124" s="30"/>
      <c r="C124" s="30"/>
      <c r="D124" s="30"/>
      <c r="E124" s="30"/>
      <c r="F124" s="30"/>
      <c r="G124" s="31"/>
      <c r="H124" s="30"/>
      <c r="I124" s="32"/>
      <c r="J124" s="32"/>
      <c r="K124" s="32"/>
      <c r="L124" s="32"/>
      <c r="M124" s="32"/>
      <c r="P124" s="18"/>
      <c r="Q124" s="18"/>
    </row>
    <row r="125" spans="2:17" ht="15.95" customHeight="1">
      <c r="P125" s="117"/>
      <c r="Q125" s="20"/>
    </row>
    <row r="126" spans="2:17" s="9" customFormat="1" ht="15.95" customHeight="1">
      <c r="B126" s="33" t="s">
        <v>82</v>
      </c>
      <c r="C126" s="33"/>
      <c r="D126" s="33"/>
      <c r="E126" s="33"/>
      <c r="F126" s="33"/>
      <c r="G126" s="8"/>
      <c r="H126" s="8"/>
      <c r="I126" s="8"/>
      <c r="J126" s="8"/>
      <c r="K126" s="8"/>
      <c r="L126" s="8"/>
      <c r="M126" s="8"/>
      <c r="N126" s="130"/>
      <c r="P126" s="15"/>
      <c r="Q126" s="15"/>
    </row>
    <row r="127" spans="2:17" ht="5.25" customHeight="1">
      <c r="B127" s="10"/>
      <c r="C127" s="10"/>
      <c r="D127" s="10"/>
      <c r="E127" s="10"/>
      <c r="F127" s="10"/>
    </row>
    <row r="128" spans="2:17" s="9" customFormat="1" ht="15.95" customHeight="1">
      <c r="B128" s="3" t="s">
        <v>2</v>
      </c>
      <c r="C128" s="3"/>
      <c r="D128" s="3"/>
      <c r="E128" s="3"/>
      <c r="F128" s="3"/>
      <c r="G128" s="3"/>
      <c r="H128" s="3"/>
      <c r="I128" s="11"/>
      <c r="J128" s="11"/>
      <c r="K128" s="11"/>
      <c r="L128" s="11"/>
      <c r="M128" s="11" t="s">
        <v>3</v>
      </c>
      <c r="N128" s="130"/>
      <c r="P128" s="5"/>
      <c r="Q128" s="5"/>
    </row>
    <row r="129" spans="2:17" s="12" customFormat="1" ht="3" customHeight="1">
      <c r="B129" s="25"/>
      <c r="C129" s="10"/>
      <c r="D129" s="10"/>
      <c r="E129" s="10"/>
      <c r="F129" s="10"/>
      <c r="G129" s="6"/>
      <c r="H129" s="6"/>
      <c r="I129" s="6"/>
      <c r="J129" s="6"/>
      <c r="K129" s="6"/>
      <c r="L129" s="6"/>
      <c r="M129" s="6"/>
      <c r="N129" s="131"/>
      <c r="P129" s="9"/>
      <c r="Q129" s="9"/>
    </row>
    <row r="130" spans="2:17" s="9" customFormat="1" ht="3.75" customHeight="1">
      <c r="B130" s="147" t="str">
        <f>+B10</f>
        <v>Cantabria</v>
      </c>
      <c r="C130" s="147" t="str">
        <f t="shared" ref="C130:F130" si="26">+C10</f>
        <v>Castilla- La Mancha</v>
      </c>
      <c r="D130" s="147" t="str">
        <f t="shared" si="26"/>
        <v>Castilla y León</v>
      </c>
      <c r="E130" s="147" t="str">
        <f t="shared" si="26"/>
        <v>Cataluña</v>
      </c>
      <c r="F130" s="147" t="str">
        <f t="shared" si="26"/>
        <v>Extremadura</v>
      </c>
      <c r="G130" s="147" t="s">
        <v>4</v>
      </c>
      <c r="H130" s="144" t="s">
        <v>147</v>
      </c>
      <c r="I130" s="147" t="str">
        <f>+I10</f>
        <v>Cantabria</v>
      </c>
      <c r="J130" s="147" t="str">
        <f t="shared" ref="J130:M130" si="27">+J10</f>
        <v>Castilla- La Mancha</v>
      </c>
      <c r="K130" s="147" t="str">
        <f t="shared" si="27"/>
        <v>Castilla y León</v>
      </c>
      <c r="L130" s="147" t="str">
        <f t="shared" si="27"/>
        <v>Cataluña</v>
      </c>
      <c r="M130" s="147" t="str">
        <f t="shared" si="27"/>
        <v>Extremadura</v>
      </c>
      <c r="N130" s="130"/>
      <c r="P130" s="5"/>
      <c r="Q130" s="5"/>
    </row>
    <row r="131" spans="2:17" s="9" customFormat="1" ht="44.1" customHeight="1">
      <c r="B131" s="148"/>
      <c r="C131" s="148"/>
      <c r="D131" s="148"/>
      <c r="E131" s="148"/>
      <c r="F131" s="148"/>
      <c r="G131" s="148"/>
      <c r="H131" s="145"/>
      <c r="I131" s="148"/>
      <c r="J131" s="148"/>
      <c r="K131" s="148"/>
      <c r="L131" s="148"/>
      <c r="M131" s="148"/>
      <c r="N131" s="130"/>
    </row>
    <row r="132" spans="2:17" s="13" customFormat="1" ht="3" customHeight="1">
      <c r="B132" s="148"/>
      <c r="C132" s="148"/>
      <c r="D132" s="148"/>
      <c r="E132" s="148"/>
      <c r="F132" s="148"/>
      <c r="G132" s="148"/>
      <c r="H132" s="145"/>
      <c r="I132" s="148"/>
      <c r="J132" s="148"/>
      <c r="K132" s="148"/>
      <c r="L132" s="148"/>
      <c r="M132" s="148"/>
      <c r="N132" s="132"/>
      <c r="P132" s="12"/>
      <c r="Q132" s="12"/>
    </row>
    <row r="133" spans="2:17" s="9" customFormat="1" ht="13.15" customHeight="1">
      <c r="B133" s="148"/>
      <c r="C133" s="148"/>
      <c r="D133" s="148"/>
      <c r="E133" s="148"/>
      <c r="F133" s="148"/>
      <c r="G133" s="148"/>
      <c r="H133" s="145"/>
      <c r="I133" s="148"/>
      <c r="J133" s="148"/>
      <c r="K133" s="148"/>
      <c r="L133" s="148"/>
      <c r="M133" s="148"/>
      <c r="N133" s="130"/>
    </row>
    <row r="134" spans="2:17" s="9" customFormat="1" ht="3" customHeight="1">
      <c r="B134" s="149"/>
      <c r="C134" s="149"/>
      <c r="D134" s="149"/>
      <c r="E134" s="149"/>
      <c r="F134" s="149"/>
      <c r="G134" s="149"/>
      <c r="H134" s="146"/>
      <c r="I134" s="149"/>
      <c r="J134" s="149"/>
      <c r="K134" s="149"/>
      <c r="L134" s="149"/>
      <c r="M134" s="149"/>
      <c r="N134" s="130"/>
    </row>
    <row r="135" spans="2:17" s="15" customFormat="1" ht="9" customHeight="1">
      <c r="B135" s="36"/>
      <c r="C135" s="36"/>
      <c r="D135" s="36"/>
      <c r="E135" s="36"/>
      <c r="F135" s="36"/>
      <c r="G135" s="78"/>
      <c r="H135" s="63"/>
      <c r="I135" s="36"/>
      <c r="J135" s="36"/>
      <c r="K135" s="36"/>
      <c r="L135" s="36"/>
      <c r="M135" s="36"/>
      <c r="N135" s="133"/>
      <c r="P135" s="13"/>
      <c r="Q135" s="13"/>
    </row>
    <row r="136" spans="2:17" s="15" customFormat="1" ht="5.0999999999999996" customHeight="1">
      <c r="B136" s="38"/>
      <c r="C136" s="38"/>
      <c r="D136" s="38"/>
      <c r="E136" s="38"/>
      <c r="F136" s="38"/>
      <c r="G136" s="79"/>
      <c r="H136" s="64"/>
      <c r="I136" s="39"/>
      <c r="J136" s="39"/>
      <c r="K136" s="39"/>
      <c r="L136" s="39"/>
      <c r="M136" s="39"/>
      <c r="N136" s="133"/>
      <c r="P136" s="9"/>
      <c r="Q136" s="9"/>
    </row>
    <row r="137" spans="2:17" s="20" customFormat="1" ht="16.149999999999999" customHeight="1">
      <c r="B137" s="41"/>
      <c r="C137" s="41"/>
      <c r="D137" s="41"/>
      <c r="E137" s="41"/>
      <c r="F137" s="41"/>
      <c r="G137" s="75" t="s">
        <v>80</v>
      </c>
      <c r="H137" s="59" t="s">
        <v>81</v>
      </c>
      <c r="I137" s="42">
        <f>+B122</f>
        <v>449</v>
      </c>
      <c r="J137" s="42">
        <f t="shared" ref="J137:M137" si="28">+C122</f>
        <v>1658</v>
      </c>
      <c r="K137" s="42">
        <f t="shared" si="28"/>
        <v>2162</v>
      </c>
      <c r="L137" s="42">
        <f t="shared" si="28"/>
        <v>8265</v>
      </c>
      <c r="M137" s="42">
        <f t="shared" si="28"/>
        <v>1000</v>
      </c>
      <c r="N137" s="137"/>
      <c r="P137" s="9"/>
      <c r="Q137" s="9"/>
    </row>
    <row r="138" spans="2:17" s="18" customFormat="1" ht="5.0999999999999996" customHeight="1">
      <c r="B138" s="38"/>
      <c r="C138" s="38"/>
      <c r="D138" s="38"/>
      <c r="E138" s="38"/>
      <c r="F138" s="38"/>
      <c r="G138" s="73"/>
      <c r="H138" s="58"/>
      <c r="I138" s="38"/>
      <c r="J138" s="38"/>
      <c r="K138" s="38"/>
      <c r="L138" s="38"/>
      <c r="M138" s="38"/>
      <c r="N138" s="135"/>
      <c r="P138" s="15"/>
      <c r="Q138" s="15"/>
    </row>
    <row r="139" spans="2:17" s="16" customFormat="1" ht="16.149999999999999" customHeight="1">
      <c r="B139" s="37">
        <f>+B140+B141</f>
        <v>112</v>
      </c>
      <c r="C139" s="37">
        <f t="shared" ref="C139:F139" si="29">+C140+C141</f>
        <v>506</v>
      </c>
      <c r="D139" s="37">
        <f t="shared" si="29"/>
        <v>627</v>
      </c>
      <c r="E139" s="37">
        <f>+E140+E141</f>
        <v>2556</v>
      </c>
      <c r="F139" s="37">
        <f t="shared" si="29"/>
        <v>218</v>
      </c>
      <c r="G139" s="76" t="s">
        <v>83</v>
      </c>
      <c r="H139" s="60" t="s">
        <v>84</v>
      </c>
      <c r="I139" s="37"/>
      <c r="J139" s="37"/>
      <c r="K139" s="37"/>
      <c r="L139" s="37"/>
      <c r="M139" s="37"/>
      <c r="N139" s="134"/>
      <c r="P139" s="15"/>
      <c r="Q139" s="15"/>
    </row>
    <row r="140" spans="2:17" s="18" customFormat="1" ht="15" customHeight="1">
      <c r="B140" s="38">
        <v>110</v>
      </c>
      <c r="C140" s="38">
        <v>504</v>
      </c>
      <c r="D140" s="38">
        <v>616</v>
      </c>
      <c r="E140" s="38">
        <v>2477</v>
      </c>
      <c r="F140" s="38">
        <v>217</v>
      </c>
      <c r="G140" s="68" t="s">
        <v>85</v>
      </c>
      <c r="H140" s="69" t="s">
        <v>138</v>
      </c>
      <c r="I140" s="38"/>
      <c r="J140" s="38"/>
      <c r="K140" s="38"/>
      <c r="L140" s="38"/>
      <c r="M140" s="38"/>
      <c r="N140" s="135"/>
      <c r="P140" s="117"/>
      <c r="Q140" s="20"/>
    </row>
    <row r="141" spans="2:17" s="18" customFormat="1" ht="27.6" customHeight="1">
      <c r="B141" s="38">
        <v>2</v>
      </c>
      <c r="C141" s="38">
        <v>2</v>
      </c>
      <c r="D141" s="38">
        <v>11</v>
      </c>
      <c r="E141" s="38">
        <v>79</v>
      </c>
      <c r="F141" s="38">
        <v>1</v>
      </c>
      <c r="G141" s="80" t="s">
        <v>86</v>
      </c>
      <c r="H141" s="29" t="s">
        <v>139</v>
      </c>
      <c r="I141" s="38"/>
      <c r="J141" s="38"/>
      <c r="K141" s="38"/>
      <c r="L141" s="38"/>
      <c r="M141" s="38"/>
      <c r="N141" s="135"/>
      <c r="P141" s="117"/>
    </row>
    <row r="142" spans="2:17" s="18" customFormat="1" ht="5.0999999999999996" customHeight="1">
      <c r="B142" s="38"/>
      <c r="C142" s="38"/>
      <c r="D142" s="38"/>
      <c r="E142" s="38"/>
      <c r="F142" s="38"/>
      <c r="G142" s="73"/>
      <c r="H142" s="58"/>
      <c r="I142" s="38"/>
      <c r="J142" s="38"/>
      <c r="K142" s="38"/>
      <c r="L142" s="38"/>
      <c r="M142" s="38"/>
      <c r="N142" s="135"/>
      <c r="P142" s="117"/>
    </row>
    <row r="143" spans="2:17" s="18" customFormat="1" ht="5.0999999999999996" customHeight="1">
      <c r="B143" s="44"/>
      <c r="C143" s="44"/>
      <c r="D143" s="44"/>
      <c r="E143" s="44"/>
      <c r="F143" s="44"/>
      <c r="G143" s="77"/>
      <c r="H143" s="61"/>
      <c r="I143" s="44"/>
      <c r="J143" s="44"/>
      <c r="K143" s="44"/>
      <c r="L143" s="44"/>
      <c r="M143" s="44"/>
      <c r="N143" s="135"/>
      <c r="P143" s="117"/>
    </row>
    <row r="144" spans="2:17" s="20" customFormat="1" ht="15.95" customHeight="1">
      <c r="B144" s="40">
        <f>+I137-B139</f>
        <v>337</v>
      </c>
      <c r="C144" s="40">
        <f t="shared" ref="C144:F144" si="30">+J137-C139</f>
        <v>1152</v>
      </c>
      <c r="D144" s="40">
        <f t="shared" si="30"/>
        <v>1535</v>
      </c>
      <c r="E144" s="40">
        <f t="shared" si="30"/>
        <v>5709</v>
      </c>
      <c r="F144" s="40">
        <f t="shared" si="30"/>
        <v>782</v>
      </c>
      <c r="G144" s="70" t="s">
        <v>87</v>
      </c>
      <c r="H144" s="54" t="s">
        <v>88</v>
      </c>
      <c r="I144" s="40"/>
      <c r="J144" s="40"/>
      <c r="K144" s="40"/>
      <c r="L144" s="40"/>
      <c r="M144" s="40"/>
      <c r="N144" s="137"/>
      <c r="P144" s="117"/>
      <c r="Q144" s="18"/>
    </row>
    <row r="145" spans="2:17" s="15" customFormat="1" ht="9" customHeight="1">
      <c r="B145" s="45"/>
      <c r="C145" s="45"/>
      <c r="D145" s="45"/>
      <c r="E145" s="45"/>
      <c r="F145" s="45"/>
      <c r="G145" s="62"/>
      <c r="H145" s="62"/>
      <c r="I145" s="45"/>
      <c r="J145" s="45"/>
      <c r="K145" s="45"/>
      <c r="L145" s="45"/>
      <c r="M145" s="45"/>
      <c r="N145" s="133"/>
      <c r="P145" s="117"/>
      <c r="Q145" s="18"/>
    </row>
    <row r="146" spans="2:17" ht="15.95" customHeight="1">
      <c r="B146" s="30"/>
      <c r="C146" s="30"/>
      <c r="D146" s="30"/>
      <c r="E146" s="30"/>
      <c r="F146" s="30"/>
      <c r="G146" s="31"/>
      <c r="H146" s="30"/>
      <c r="I146" s="32"/>
      <c r="J146" s="32"/>
      <c r="K146" s="32"/>
      <c r="L146" s="32"/>
      <c r="M146" s="32"/>
      <c r="P146" s="117"/>
      <c r="Q146" s="18"/>
    </row>
    <row r="147" spans="2:17" ht="15.95" customHeight="1">
      <c r="P147" s="117"/>
      <c r="Q147" s="20"/>
    </row>
    <row r="148" spans="2:17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130"/>
      <c r="P148" s="15"/>
      <c r="Q148" s="15"/>
    </row>
    <row r="149" spans="2:17" ht="15.95" customHeight="1"/>
    <row r="150" spans="2:17" s="9" customFormat="1" ht="15.95" customHeight="1">
      <c r="B150" s="27" t="s">
        <v>90</v>
      </c>
      <c r="C150" s="27"/>
      <c r="D150" s="27"/>
      <c r="E150" s="27"/>
      <c r="F150" s="27"/>
      <c r="G150" s="8"/>
      <c r="H150" s="8"/>
      <c r="I150" s="8"/>
      <c r="J150" s="8"/>
      <c r="K150" s="8"/>
      <c r="L150" s="8"/>
      <c r="M150" s="8"/>
      <c r="N150" s="130"/>
      <c r="P150" s="5"/>
      <c r="Q150" s="5"/>
    </row>
    <row r="151" spans="2:17" ht="5.25" customHeight="1">
      <c r="B151" s="10"/>
      <c r="C151" s="10"/>
      <c r="D151" s="10"/>
      <c r="E151" s="10"/>
      <c r="F151" s="10"/>
      <c r="P151" s="9"/>
      <c r="Q151" s="9"/>
    </row>
    <row r="152" spans="2:17" s="9" customFormat="1" ht="12.75" customHeight="1">
      <c r="B152" s="3" t="s">
        <v>2</v>
      </c>
      <c r="C152" s="3"/>
      <c r="D152" s="3"/>
      <c r="E152" s="3"/>
      <c r="F152" s="3"/>
      <c r="G152" s="3"/>
      <c r="H152" s="3"/>
      <c r="I152" s="11"/>
      <c r="J152" s="11"/>
      <c r="K152" s="11"/>
      <c r="L152" s="11"/>
      <c r="M152" s="11" t="s">
        <v>3</v>
      </c>
      <c r="N152" s="130"/>
      <c r="P152" s="5"/>
      <c r="Q152" s="5"/>
    </row>
    <row r="153" spans="2:17" s="12" customFormat="1" ht="3" customHeight="1">
      <c r="B153" s="25"/>
      <c r="C153" s="10"/>
      <c r="D153" s="10"/>
      <c r="E153" s="10"/>
      <c r="F153" s="10"/>
      <c r="G153" s="6"/>
      <c r="H153" s="6"/>
      <c r="I153" s="6"/>
      <c r="J153" s="6"/>
      <c r="K153" s="6"/>
      <c r="L153" s="6"/>
      <c r="M153" s="6"/>
      <c r="N153" s="131"/>
      <c r="P153" s="9"/>
      <c r="Q153" s="9"/>
    </row>
    <row r="154" spans="2:17" s="9" customFormat="1" ht="3.75" customHeight="1">
      <c r="B154" s="147" t="str">
        <f>+B10</f>
        <v>Cantabria</v>
      </c>
      <c r="C154" s="147" t="str">
        <f t="shared" ref="C154:F154" si="31">+C10</f>
        <v>Castilla- La Mancha</v>
      </c>
      <c r="D154" s="147" t="str">
        <f t="shared" si="31"/>
        <v>Castilla y León</v>
      </c>
      <c r="E154" s="147" t="str">
        <f t="shared" si="31"/>
        <v>Cataluña</v>
      </c>
      <c r="F154" s="147" t="str">
        <f t="shared" si="31"/>
        <v>Extremadura</v>
      </c>
      <c r="G154" s="147" t="s">
        <v>4</v>
      </c>
      <c r="H154" s="144" t="s">
        <v>147</v>
      </c>
      <c r="I154" s="147" t="str">
        <f>+I10</f>
        <v>Cantabria</v>
      </c>
      <c r="J154" s="147" t="str">
        <f t="shared" ref="J154:M154" si="32">+J10</f>
        <v>Castilla- La Mancha</v>
      </c>
      <c r="K154" s="147" t="str">
        <f t="shared" si="32"/>
        <v>Castilla y León</v>
      </c>
      <c r="L154" s="147" t="str">
        <f t="shared" si="32"/>
        <v>Cataluña</v>
      </c>
      <c r="M154" s="147" t="str">
        <f t="shared" si="32"/>
        <v>Extremadura</v>
      </c>
      <c r="N154" s="130"/>
      <c r="P154" s="5"/>
      <c r="Q154" s="5"/>
    </row>
    <row r="155" spans="2:17" s="9" customFormat="1" ht="44.1" customHeight="1">
      <c r="B155" s="148"/>
      <c r="C155" s="148"/>
      <c r="D155" s="148"/>
      <c r="E155" s="148"/>
      <c r="F155" s="148"/>
      <c r="G155" s="148"/>
      <c r="H155" s="145"/>
      <c r="I155" s="148"/>
      <c r="J155" s="148"/>
      <c r="K155" s="148"/>
      <c r="L155" s="148"/>
      <c r="M155" s="148"/>
      <c r="N155" s="130"/>
    </row>
    <row r="156" spans="2:17" s="13" customFormat="1" ht="3" customHeight="1">
      <c r="B156" s="148"/>
      <c r="C156" s="148"/>
      <c r="D156" s="148"/>
      <c r="E156" s="148"/>
      <c r="F156" s="148"/>
      <c r="G156" s="148"/>
      <c r="H156" s="145"/>
      <c r="I156" s="148"/>
      <c r="J156" s="148"/>
      <c r="K156" s="148"/>
      <c r="L156" s="148"/>
      <c r="M156" s="148"/>
      <c r="N156" s="132"/>
      <c r="P156" s="12"/>
      <c r="Q156" s="12"/>
    </row>
    <row r="157" spans="2:17" s="9" customFormat="1" ht="13.15" customHeight="1">
      <c r="B157" s="148"/>
      <c r="C157" s="148"/>
      <c r="D157" s="148"/>
      <c r="E157" s="148"/>
      <c r="F157" s="148"/>
      <c r="G157" s="148"/>
      <c r="H157" s="145"/>
      <c r="I157" s="148"/>
      <c r="J157" s="148"/>
      <c r="K157" s="148"/>
      <c r="L157" s="148"/>
      <c r="M157" s="148"/>
      <c r="N157" s="130"/>
    </row>
    <row r="158" spans="2:17" s="9" customFormat="1" ht="3" customHeight="1">
      <c r="B158" s="149"/>
      <c r="C158" s="149"/>
      <c r="D158" s="149"/>
      <c r="E158" s="149"/>
      <c r="F158" s="149"/>
      <c r="G158" s="149"/>
      <c r="H158" s="146"/>
      <c r="I158" s="149"/>
      <c r="J158" s="149"/>
      <c r="K158" s="149"/>
      <c r="L158" s="149"/>
      <c r="M158" s="149"/>
      <c r="N158" s="130"/>
    </row>
    <row r="159" spans="2:17" s="15" customFormat="1" ht="9" customHeight="1">
      <c r="B159" s="36"/>
      <c r="C159" s="36"/>
      <c r="D159" s="36"/>
      <c r="E159" s="36"/>
      <c r="F159" s="36"/>
      <c r="G159" s="78"/>
      <c r="H159" s="14"/>
      <c r="I159" s="36"/>
      <c r="J159" s="36"/>
      <c r="K159" s="36"/>
      <c r="L159" s="36"/>
      <c r="M159" s="36"/>
      <c r="N159" s="133"/>
      <c r="P159" s="13"/>
      <c r="Q159" s="13"/>
    </row>
    <row r="160" spans="2:17" s="15" customFormat="1" ht="5.0999999999999996" customHeight="1">
      <c r="B160" s="38"/>
      <c r="C160" s="38"/>
      <c r="D160" s="38"/>
      <c r="E160" s="38"/>
      <c r="F160" s="38"/>
      <c r="G160" s="79"/>
      <c r="H160" s="64"/>
      <c r="I160" s="38"/>
      <c r="J160" s="38"/>
      <c r="K160" s="38"/>
      <c r="L160" s="38"/>
      <c r="M160" s="38"/>
      <c r="N160" s="133"/>
      <c r="P160" s="9"/>
      <c r="Q160" s="9"/>
    </row>
    <row r="161" spans="2:17" s="20" customFormat="1" ht="16.149999999999999" customHeight="1">
      <c r="B161" s="41"/>
      <c r="C161" s="41"/>
      <c r="D161" s="41"/>
      <c r="E161" s="41"/>
      <c r="F161" s="41"/>
      <c r="G161" s="75" t="s">
        <v>80</v>
      </c>
      <c r="H161" s="59" t="s">
        <v>81</v>
      </c>
      <c r="I161" s="42">
        <f>+B122</f>
        <v>449</v>
      </c>
      <c r="J161" s="42">
        <f t="shared" ref="J161:M161" si="33">+C122</f>
        <v>1658</v>
      </c>
      <c r="K161" s="42">
        <f t="shared" si="33"/>
        <v>2162</v>
      </c>
      <c r="L161" s="42">
        <f t="shared" si="33"/>
        <v>8265</v>
      </c>
      <c r="M161" s="42">
        <f t="shared" si="33"/>
        <v>1000</v>
      </c>
      <c r="N161" s="137"/>
      <c r="P161" s="9"/>
      <c r="Q161" s="9"/>
    </row>
    <row r="162" spans="2:17" s="18" customFormat="1" ht="5.0999999999999996" customHeight="1">
      <c r="B162" s="38"/>
      <c r="C162" s="38"/>
      <c r="D162" s="38"/>
      <c r="E162" s="38"/>
      <c r="F162" s="38"/>
      <c r="G162" s="73"/>
      <c r="H162" s="58"/>
      <c r="I162" s="38"/>
      <c r="J162" s="38"/>
      <c r="K162" s="38"/>
      <c r="L162" s="38"/>
      <c r="M162" s="38"/>
      <c r="N162" s="135"/>
      <c r="P162" s="15"/>
      <c r="Q162" s="15"/>
    </row>
    <row r="163" spans="2:17" s="16" customFormat="1" ht="16.149999999999999" customHeight="1">
      <c r="B163" s="37">
        <f>+I16-I17-I18+B141-I20</f>
        <v>417</v>
      </c>
      <c r="C163" s="37">
        <f t="shared" ref="C163:F163" si="34">+J16-J17-J18+C141-J20</f>
        <v>1612</v>
      </c>
      <c r="D163" s="37">
        <f t="shared" si="34"/>
        <v>2061</v>
      </c>
      <c r="E163" s="37">
        <f t="shared" si="34"/>
        <v>7828</v>
      </c>
      <c r="F163" s="37">
        <f t="shared" si="34"/>
        <v>896</v>
      </c>
      <c r="G163" s="76" t="s">
        <v>91</v>
      </c>
      <c r="H163" s="60" t="s">
        <v>92</v>
      </c>
      <c r="I163" s="37"/>
      <c r="J163" s="37"/>
      <c r="K163" s="37"/>
      <c r="L163" s="37"/>
      <c r="M163" s="37"/>
      <c r="N163" s="134"/>
      <c r="P163" s="15"/>
      <c r="Q163" s="15"/>
    </row>
    <row r="164" spans="2:17" s="18" customFormat="1" ht="16.149999999999999" customHeight="1">
      <c r="B164" s="38">
        <f>+B139</f>
        <v>112</v>
      </c>
      <c r="C164" s="38">
        <f t="shared" ref="C164:F164" si="35">+C139</f>
        <v>506</v>
      </c>
      <c r="D164" s="38">
        <f t="shared" si="35"/>
        <v>627</v>
      </c>
      <c r="E164" s="38">
        <f t="shared" si="35"/>
        <v>2556</v>
      </c>
      <c r="F164" s="38">
        <f t="shared" si="35"/>
        <v>218</v>
      </c>
      <c r="G164" s="68" t="s">
        <v>93</v>
      </c>
      <c r="H164" s="69" t="s">
        <v>94</v>
      </c>
      <c r="I164" s="38"/>
      <c r="J164" s="38"/>
      <c r="K164" s="38"/>
      <c r="L164" s="38"/>
      <c r="M164" s="38"/>
      <c r="N164" s="135"/>
      <c r="P164" s="117"/>
      <c r="Q164" s="20"/>
    </row>
    <row r="165" spans="2:17" s="18" customFormat="1" ht="16.149999999999999" customHeight="1">
      <c r="B165" s="38">
        <f>+B163-B164</f>
        <v>305</v>
      </c>
      <c r="C165" s="38">
        <f t="shared" ref="C165:F165" si="36">+C163-C164</f>
        <v>1106</v>
      </c>
      <c r="D165" s="38">
        <f t="shared" si="36"/>
        <v>1434</v>
      </c>
      <c r="E165" s="38">
        <f t="shared" si="36"/>
        <v>5272</v>
      </c>
      <c r="F165" s="38">
        <f t="shared" si="36"/>
        <v>678</v>
      </c>
      <c r="G165" s="68" t="s">
        <v>95</v>
      </c>
      <c r="H165" s="69" t="s">
        <v>96</v>
      </c>
      <c r="I165" s="38"/>
      <c r="J165" s="38"/>
      <c r="K165" s="38"/>
      <c r="L165" s="38"/>
      <c r="M165" s="38"/>
      <c r="N165" s="135"/>
      <c r="P165" s="117"/>
    </row>
    <row r="166" spans="2:17" s="18" customFormat="1" ht="16.149999999999999" customHeight="1">
      <c r="B166" s="37">
        <v>0</v>
      </c>
      <c r="C166" s="37">
        <v>0</v>
      </c>
      <c r="D166" s="37">
        <v>0</v>
      </c>
      <c r="E166" s="37">
        <v>0</v>
      </c>
      <c r="F166" s="37">
        <v>0</v>
      </c>
      <c r="G166" s="76" t="s">
        <v>122</v>
      </c>
      <c r="H166" s="60" t="s">
        <v>123</v>
      </c>
      <c r="I166" s="38"/>
      <c r="J166" s="38"/>
      <c r="K166" s="38"/>
      <c r="L166" s="38"/>
      <c r="M166" s="38"/>
      <c r="N166" s="135"/>
      <c r="P166" s="117"/>
      <c r="Q166" s="16"/>
    </row>
    <row r="167" spans="2:17" s="18" customFormat="1" ht="5.0999999999999996" customHeight="1">
      <c r="B167" s="38"/>
      <c r="C167" s="38"/>
      <c r="D167" s="38"/>
      <c r="E167" s="38"/>
      <c r="F167" s="38"/>
      <c r="G167" s="73"/>
      <c r="H167" s="58"/>
      <c r="I167" s="38"/>
      <c r="J167" s="38"/>
      <c r="K167" s="38"/>
      <c r="L167" s="38"/>
      <c r="M167" s="38"/>
      <c r="N167" s="135"/>
      <c r="P167" s="117"/>
    </row>
    <row r="168" spans="2:17" s="18" customFormat="1" ht="5.0999999999999996" customHeight="1">
      <c r="B168" s="44"/>
      <c r="C168" s="44"/>
      <c r="D168" s="44"/>
      <c r="E168" s="44"/>
      <c r="F168" s="44"/>
      <c r="G168" s="77"/>
      <c r="H168" s="61"/>
      <c r="I168" s="38"/>
      <c r="J168" s="38"/>
      <c r="K168" s="38"/>
      <c r="L168" s="38"/>
      <c r="M168" s="38"/>
      <c r="N168" s="135"/>
      <c r="P168" s="117"/>
    </row>
    <row r="169" spans="2:17" s="20" customFormat="1" ht="16.149999999999999" customHeight="1">
      <c r="B169" s="40">
        <f>+I161-B163-B166</f>
        <v>32</v>
      </c>
      <c r="C169" s="40">
        <f t="shared" ref="C169:F169" si="37">+J161-C163-C166</f>
        <v>46</v>
      </c>
      <c r="D169" s="40">
        <f t="shared" si="37"/>
        <v>101</v>
      </c>
      <c r="E169" s="40">
        <f t="shared" si="37"/>
        <v>437</v>
      </c>
      <c r="F169" s="40">
        <f t="shared" si="37"/>
        <v>104</v>
      </c>
      <c r="G169" s="70" t="s">
        <v>97</v>
      </c>
      <c r="H169" s="54" t="s">
        <v>98</v>
      </c>
      <c r="I169" s="40"/>
      <c r="J169" s="40"/>
      <c r="K169" s="40"/>
      <c r="L169" s="40"/>
      <c r="M169" s="40"/>
      <c r="N169" s="137"/>
      <c r="P169" s="120"/>
      <c r="Q169" s="18"/>
    </row>
    <row r="170" spans="2:17" s="15" customFormat="1" ht="9" customHeight="1">
      <c r="B170" s="45"/>
      <c r="C170" s="45"/>
      <c r="D170" s="45"/>
      <c r="E170" s="45"/>
      <c r="F170" s="45"/>
      <c r="G170" s="62"/>
      <c r="H170" s="62"/>
      <c r="I170" s="45"/>
      <c r="J170" s="45"/>
      <c r="K170" s="45"/>
      <c r="L170" s="45"/>
      <c r="M170" s="45"/>
      <c r="N170" s="133"/>
      <c r="P170" s="120"/>
      <c r="Q170" s="18"/>
    </row>
    <row r="171" spans="2:17" ht="15.95" customHeight="1">
      <c r="B171" s="30"/>
      <c r="C171" s="30"/>
      <c r="D171" s="30"/>
      <c r="E171" s="30"/>
      <c r="F171" s="30"/>
      <c r="G171" s="31"/>
      <c r="H171" s="30"/>
      <c r="I171" s="32"/>
      <c r="J171" s="32"/>
      <c r="K171" s="32"/>
      <c r="L171" s="32"/>
      <c r="M171" s="32"/>
      <c r="P171" s="120"/>
      <c r="Q171" s="18"/>
    </row>
    <row r="172" spans="2:17" ht="15.95" customHeight="1">
      <c r="P172" s="117"/>
      <c r="Q172" s="20"/>
    </row>
    <row r="173" spans="2:17" s="9" customFormat="1" ht="15" customHeight="1">
      <c r="B173" s="27" t="s">
        <v>99</v>
      </c>
      <c r="C173" s="27"/>
      <c r="D173" s="27"/>
      <c r="E173" s="27"/>
      <c r="F173" s="27"/>
      <c r="G173" s="8"/>
      <c r="H173" s="8"/>
      <c r="I173" s="8"/>
      <c r="J173" s="8"/>
      <c r="K173" s="8"/>
      <c r="L173" s="8"/>
      <c r="M173" s="8"/>
      <c r="N173" s="130"/>
      <c r="P173" s="15"/>
      <c r="Q173" s="15"/>
    </row>
    <row r="174" spans="2:17" ht="5.25" customHeight="1">
      <c r="B174" s="10"/>
      <c r="C174" s="10"/>
      <c r="D174" s="10"/>
      <c r="E174" s="10"/>
      <c r="F174" s="10"/>
    </row>
    <row r="175" spans="2:17" s="9" customFormat="1" ht="12.95" customHeight="1">
      <c r="B175" s="3" t="s">
        <v>2</v>
      </c>
      <c r="C175" s="3"/>
      <c r="D175" s="3"/>
      <c r="E175" s="3"/>
      <c r="F175" s="3"/>
      <c r="G175" s="3"/>
      <c r="H175" s="3"/>
      <c r="I175" s="11"/>
      <c r="J175" s="11"/>
      <c r="K175" s="11"/>
      <c r="L175" s="11"/>
      <c r="M175" s="11" t="s">
        <v>3</v>
      </c>
      <c r="N175" s="130"/>
      <c r="P175" s="5"/>
      <c r="Q175" s="5"/>
    </row>
    <row r="176" spans="2:17" s="12" customFormat="1" ht="3" customHeight="1">
      <c r="B176" s="25"/>
      <c r="C176" s="10"/>
      <c r="D176" s="10"/>
      <c r="E176" s="10"/>
      <c r="F176" s="10"/>
      <c r="G176" s="6"/>
      <c r="H176" s="6"/>
      <c r="I176" s="6"/>
      <c r="J176" s="6"/>
      <c r="K176" s="6"/>
      <c r="L176" s="6"/>
      <c r="M176" s="6"/>
      <c r="N176" s="131"/>
      <c r="P176" s="9"/>
      <c r="Q176" s="9"/>
    </row>
    <row r="177" spans="2:17" s="9" customFormat="1" ht="3.75" customHeight="1">
      <c r="B177" s="147" t="str">
        <f>+B10</f>
        <v>Cantabria</v>
      </c>
      <c r="C177" s="147" t="str">
        <f t="shared" ref="C177:F177" si="38">+C10</f>
        <v>Castilla- La Mancha</v>
      </c>
      <c r="D177" s="147" t="str">
        <f t="shared" si="38"/>
        <v>Castilla y León</v>
      </c>
      <c r="E177" s="147" t="str">
        <f t="shared" si="38"/>
        <v>Cataluña</v>
      </c>
      <c r="F177" s="147" t="str">
        <f t="shared" si="38"/>
        <v>Extremadura</v>
      </c>
      <c r="G177" s="147" t="s">
        <v>4</v>
      </c>
      <c r="H177" s="144" t="s">
        <v>147</v>
      </c>
      <c r="I177" s="147" t="str">
        <f>+I10</f>
        <v>Cantabria</v>
      </c>
      <c r="J177" s="147" t="str">
        <f t="shared" ref="J177:M177" si="39">+J10</f>
        <v>Castilla- La Mancha</v>
      </c>
      <c r="K177" s="147" t="str">
        <f t="shared" si="39"/>
        <v>Castilla y León</v>
      </c>
      <c r="L177" s="147" t="str">
        <f t="shared" si="39"/>
        <v>Cataluña</v>
      </c>
      <c r="M177" s="147" t="str">
        <f t="shared" si="39"/>
        <v>Extremadura</v>
      </c>
      <c r="N177" s="130"/>
      <c r="P177" s="5"/>
      <c r="Q177" s="5"/>
    </row>
    <row r="178" spans="2:17" s="9" customFormat="1" ht="44.1" customHeight="1">
      <c r="B178" s="148"/>
      <c r="C178" s="148"/>
      <c r="D178" s="148"/>
      <c r="E178" s="148"/>
      <c r="F178" s="148"/>
      <c r="G178" s="148"/>
      <c r="H178" s="145"/>
      <c r="I178" s="148"/>
      <c r="J178" s="148"/>
      <c r="K178" s="148"/>
      <c r="L178" s="148"/>
      <c r="M178" s="148"/>
      <c r="N178" s="130"/>
    </row>
    <row r="179" spans="2:17" s="13" customFormat="1" ht="3" customHeight="1">
      <c r="B179" s="148"/>
      <c r="C179" s="148"/>
      <c r="D179" s="148"/>
      <c r="E179" s="148"/>
      <c r="F179" s="148"/>
      <c r="G179" s="148"/>
      <c r="H179" s="145"/>
      <c r="I179" s="148"/>
      <c r="J179" s="148"/>
      <c r="K179" s="148"/>
      <c r="L179" s="148"/>
      <c r="M179" s="148"/>
      <c r="N179" s="132"/>
      <c r="P179" s="12"/>
      <c r="Q179" s="12"/>
    </row>
    <row r="180" spans="2:17" s="9" customFormat="1" ht="13.15" customHeight="1">
      <c r="B180" s="148"/>
      <c r="C180" s="148"/>
      <c r="D180" s="148"/>
      <c r="E180" s="148"/>
      <c r="F180" s="148"/>
      <c r="G180" s="148"/>
      <c r="H180" s="145"/>
      <c r="I180" s="148"/>
      <c r="J180" s="148"/>
      <c r="K180" s="148"/>
      <c r="L180" s="148"/>
      <c r="M180" s="148"/>
      <c r="N180" s="130"/>
    </row>
    <row r="181" spans="2:17" s="9" customFormat="1" ht="3" customHeight="1">
      <c r="B181" s="149"/>
      <c r="C181" s="149"/>
      <c r="D181" s="149"/>
      <c r="E181" s="149"/>
      <c r="F181" s="149"/>
      <c r="G181" s="149"/>
      <c r="H181" s="146"/>
      <c r="I181" s="149"/>
      <c r="J181" s="149"/>
      <c r="K181" s="149"/>
      <c r="L181" s="149"/>
      <c r="M181" s="149"/>
      <c r="N181" s="130"/>
    </row>
    <row r="182" spans="2:17" s="15" customFormat="1" ht="9" customHeight="1">
      <c r="B182" s="36"/>
      <c r="C182" s="36"/>
      <c r="D182" s="36"/>
      <c r="E182" s="36"/>
      <c r="F182" s="36"/>
      <c r="G182" s="78"/>
      <c r="H182" s="63"/>
      <c r="I182" s="36"/>
      <c r="J182" s="36"/>
      <c r="K182" s="36"/>
      <c r="L182" s="36"/>
      <c r="M182" s="36"/>
      <c r="N182" s="133"/>
      <c r="P182" s="13"/>
      <c r="Q182" s="13"/>
    </row>
    <row r="183" spans="2:17" s="15" customFormat="1" ht="5.0999999999999996" customHeight="1">
      <c r="B183" s="38"/>
      <c r="C183" s="38"/>
      <c r="D183" s="38"/>
      <c r="E183" s="38"/>
      <c r="F183" s="38"/>
      <c r="G183" s="79"/>
      <c r="H183" s="64"/>
      <c r="I183" s="39"/>
      <c r="J183" s="39"/>
      <c r="K183" s="39"/>
      <c r="L183" s="39"/>
      <c r="M183" s="39"/>
      <c r="N183" s="133"/>
      <c r="P183" s="9"/>
      <c r="Q183" s="9"/>
    </row>
    <row r="184" spans="2:17" s="20" customFormat="1" ht="16.149999999999999" customHeight="1">
      <c r="B184" s="41"/>
      <c r="C184" s="41"/>
      <c r="D184" s="41"/>
      <c r="E184" s="41"/>
      <c r="F184" s="41"/>
      <c r="G184" s="75" t="s">
        <v>87</v>
      </c>
      <c r="H184" s="59" t="s">
        <v>88</v>
      </c>
      <c r="I184" s="42">
        <f>+B144</f>
        <v>337</v>
      </c>
      <c r="J184" s="42">
        <f t="shared" ref="J184:M184" si="40">+C144</f>
        <v>1152</v>
      </c>
      <c r="K184" s="42">
        <f t="shared" si="40"/>
        <v>1535</v>
      </c>
      <c r="L184" s="42">
        <f t="shared" si="40"/>
        <v>5709</v>
      </c>
      <c r="M184" s="42">
        <f t="shared" si="40"/>
        <v>782</v>
      </c>
      <c r="N184" s="137"/>
      <c r="P184" s="9"/>
      <c r="Q184" s="9"/>
    </row>
    <row r="185" spans="2:17" s="18" customFormat="1" ht="5.0999999999999996" customHeight="1">
      <c r="B185" s="38"/>
      <c r="C185" s="38"/>
      <c r="D185" s="38"/>
      <c r="E185" s="38"/>
      <c r="F185" s="38"/>
      <c r="G185" s="73"/>
      <c r="H185" s="28"/>
      <c r="I185" s="38"/>
      <c r="J185" s="38"/>
      <c r="K185" s="38"/>
      <c r="L185" s="38"/>
      <c r="M185" s="38"/>
      <c r="N185" s="135"/>
      <c r="P185" s="15"/>
      <c r="Q185" s="15"/>
    </row>
    <row r="186" spans="2:17" s="16" customFormat="1" ht="16.149999999999999" customHeight="1">
      <c r="B186" s="37">
        <f>+B187</f>
        <v>305</v>
      </c>
      <c r="C186" s="37">
        <f t="shared" ref="C186:F186" si="41">+C187</f>
        <v>1106</v>
      </c>
      <c r="D186" s="37">
        <f t="shared" si="41"/>
        <v>1434</v>
      </c>
      <c r="E186" s="37">
        <f t="shared" si="41"/>
        <v>5272</v>
      </c>
      <c r="F186" s="37">
        <f t="shared" si="41"/>
        <v>678</v>
      </c>
      <c r="G186" s="76" t="s">
        <v>100</v>
      </c>
      <c r="H186" s="60" t="s">
        <v>101</v>
      </c>
      <c r="I186" s="37"/>
      <c r="J186" s="37"/>
      <c r="K186" s="37"/>
      <c r="L186" s="37"/>
      <c r="M186" s="37"/>
      <c r="N186" s="134"/>
      <c r="P186" s="15"/>
      <c r="Q186" s="15"/>
    </row>
    <row r="187" spans="2:17" s="18" customFormat="1" ht="16.149999999999999" customHeight="1">
      <c r="B187" s="38">
        <f>+B165</f>
        <v>305</v>
      </c>
      <c r="C187" s="38">
        <f t="shared" ref="C187:F188" si="42">+C165</f>
        <v>1106</v>
      </c>
      <c r="D187" s="38">
        <f t="shared" si="42"/>
        <v>1434</v>
      </c>
      <c r="E187" s="38">
        <f t="shared" si="42"/>
        <v>5272</v>
      </c>
      <c r="F187" s="38">
        <f t="shared" si="42"/>
        <v>678</v>
      </c>
      <c r="G187" s="68" t="s">
        <v>102</v>
      </c>
      <c r="H187" s="69" t="s">
        <v>103</v>
      </c>
      <c r="I187" s="38"/>
      <c r="J187" s="38"/>
      <c r="K187" s="38"/>
      <c r="L187" s="38"/>
      <c r="M187" s="38"/>
      <c r="N187" s="135"/>
      <c r="P187" s="117"/>
      <c r="Q187" s="20"/>
    </row>
    <row r="188" spans="2:17" s="18" customFormat="1" ht="16.149999999999999" customHeight="1">
      <c r="B188" s="37">
        <f>+B166</f>
        <v>0</v>
      </c>
      <c r="C188" s="37">
        <f t="shared" si="42"/>
        <v>0</v>
      </c>
      <c r="D188" s="37">
        <f t="shared" si="42"/>
        <v>0</v>
      </c>
      <c r="E188" s="37">
        <f t="shared" si="42"/>
        <v>0</v>
      </c>
      <c r="F188" s="37">
        <f t="shared" si="42"/>
        <v>0</v>
      </c>
      <c r="G188" s="76" t="s">
        <v>122</v>
      </c>
      <c r="H188" s="60" t="s">
        <v>123</v>
      </c>
      <c r="I188" s="38"/>
      <c r="J188" s="38"/>
      <c r="K188" s="38"/>
      <c r="L188" s="38"/>
      <c r="M188" s="38"/>
      <c r="N188" s="135"/>
      <c r="P188" s="117"/>
    </row>
    <row r="189" spans="2:17" s="18" customFormat="1" ht="5.0999999999999996" customHeight="1">
      <c r="B189" s="38"/>
      <c r="C189" s="38"/>
      <c r="D189" s="38"/>
      <c r="E189" s="38"/>
      <c r="F189" s="38"/>
      <c r="G189" s="73"/>
      <c r="H189" s="58"/>
      <c r="I189" s="38"/>
      <c r="J189" s="38"/>
      <c r="K189" s="38"/>
      <c r="L189" s="38"/>
      <c r="M189" s="38"/>
      <c r="N189" s="135"/>
      <c r="P189" s="117"/>
      <c r="Q189" s="16"/>
    </row>
    <row r="190" spans="2:17" s="18" customFormat="1" ht="5.0999999999999996" customHeight="1">
      <c r="B190" s="44"/>
      <c r="C190" s="44"/>
      <c r="D190" s="44"/>
      <c r="E190" s="44"/>
      <c r="F190" s="44"/>
      <c r="G190" s="77"/>
      <c r="H190" s="61"/>
      <c r="I190" s="38"/>
      <c r="J190" s="38"/>
      <c r="K190" s="38"/>
      <c r="L190" s="38"/>
      <c r="M190" s="38"/>
      <c r="N190" s="135"/>
      <c r="P190" s="117"/>
    </row>
    <row r="191" spans="2:17" s="20" customFormat="1" ht="16.149999999999999" customHeight="1">
      <c r="B191" s="40">
        <f>+I184-B186</f>
        <v>32</v>
      </c>
      <c r="C191" s="40">
        <f t="shared" ref="C191:F191" si="43">+J184-C186</f>
        <v>46</v>
      </c>
      <c r="D191" s="40">
        <f t="shared" si="43"/>
        <v>101</v>
      </c>
      <c r="E191" s="40">
        <f t="shared" si="43"/>
        <v>437</v>
      </c>
      <c r="F191" s="40">
        <f t="shared" si="43"/>
        <v>104</v>
      </c>
      <c r="G191" s="70" t="s">
        <v>97</v>
      </c>
      <c r="H191" s="54" t="s">
        <v>98</v>
      </c>
      <c r="I191" s="40"/>
      <c r="J191" s="40"/>
      <c r="K191" s="40"/>
      <c r="L191" s="40"/>
      <c r="M191" s="40"/>
      <c r="N191" s="137"/>
      <c r="P191" s="117"/>
      <c r="Q191" s="18"/>
    </row>
    <row r="192" spans="2:17" s="15" customFormat="1" ht="9" customHeight="1">
      <c r="B192" s="45"/>
      <c r="C192" s="45"/>
      <c r="D192" s="45"/>
      <c r="E192" s="45"/>
      <c r="F192" s="45"/>
      <c r="G192" s="62"/>
      <c r="H192" s="62"/>
      <c r="I192" s="45"/>
      <c r="J192" s="45"/>
      <c r="K192" s="45"/>
      <c r="L192" s="45"/>
      <c r="M192" s="45"/>
      <c r="N192" s="133"/>
      <c r="P192" s="117"/>
      <c r="Q192" s="18"/>
    </row>
    <row r="193" spans="2:17" ht="15.95" customHeight="1">
      <c r="B193" s="30"/>
      <c r="C193" s="30"/>
      <c r="D193" s="30"/>
      <c r="E193" s="30"/>
      <c r="F193" s="30"/>
      <c r="G193" s="31"/>
      <c r="H193" s="30"/>
      <c r="I193" s="32"/>
      <c r="J193" s="32"/>
      <c r="K193" s="32"/>
      <c r="L193" s="32"/>
      <c r="M193" s="32"/>
      <c r="P193" s="117"/>
      <c r="Q193" s="18"/>
    </row>
    <row r="194" spans="2:17" ht="15.95" customHeight="1">
      <c r="P194" s="117"/>
      <c r="Q194" s="20"/>
    </row>
    <row r="195" spans="2:17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130"/>
      <c r="P195" s="15"/>
      <c r="Q195" s="15"/>
    </row>
    <row r="196" spans="2:17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130"/>
      <c r="P196" s="5"/>
      <c r="Q196" s="5"/>
    </row>
    <row r="197" spans="2:17" ht="12.95" customHeight="1"/>
    <row r="198" spans="2:17" s="9" customFormat="1" ht="15.95" customHeight="1">
      <c r="B198" s="27" t="s">
        <v>106</v>
      </c>
      <c r="C198" s="27"/>
      <c r="D198" s="27"/>
      <c r="E198" s="27"/>
      <c r="F198" s="27"/>
      <c r="G198" s="8"/>
      <c r="H198" s="8"/>
      <c r="I198" s="8"/>
      <c r="J198" s="8"/>
      <c r="K198" s="8"/>
      <c r="L198" s="8"/>
      <c r="M198" s="8"/>
      <c r="N198" s="130"/>
    </row>
    <row r="199" spans="2:17" ht="5.25" customHeight="1">
      <c r="B199" s="10"/>
      <c r="C199" s="10"/>
      <c r="D199" s="10"/>
      <c r="E199" s="10"/>
      <c r="F199" s="10"/>
      <c r="P199" s="9"/>
      <c r="Q199" s="9"/>
    </row>
    <row r="200" spans="2:17" s="9" customFormat="1" ht="15.95" customHeight="1">
      <c r="B200" s="3" t="s">
        <v>107</v>
      </c>
      <c r="C200" s="3"/>
      <c r="D200" s="3"/>
      <c r="E200" s="3"/>
      <c r="F200" s="3"/>
      <c r="G200" s="3"/>
      <c r="H200" s="3"/>
      <c r="I200" s="11"/>
      <c r="J200" s="11"/>
      <c r="K200" s="11"/>
      <c r="L200" s="11"/>
      <c r="M200" s="11" t="s">
        <v>108</v>
      </c>
      <c r="N200" s="130"/>
      <c r="P200" s="5"/>
      <c r="Q200" s="5"/>
    </row>
    <row r="201" spans="2:17" s="12" customFormat="1" ht="3" customHeight="1">
      <c r="B201" s="25"/>
      <c r="C201" s="10"/>
      <c r="D201" s="10"/>
      <c r="E201" s="10"/>
      <c r="F201" s="10"/>
      <c r="G201" s="6"/>
      <c r="H201" s="6"/>
      <c r="I201" s="6"/>
      <c r="J201" s="6"/>
      <c r="K201" s="6"/>
      <c r="L201" s="6"/>
      <c r="M201" s="6"/>
      <c r="N201" s="131"/>
      <c r="P201" s="9"/>
      <c r="Q201" s="9"/>
    </row>
    <row r="202" spans="2:17" s="9" customFormat="1" ht="3.75" customHeight="1">
      <c r="B202" s="147" t="str">
        <f>+B10</f>
        <v>Cantabria</v>
      </c>
      <c r="C202" s="147" t="str">
        <f t="shared" ref="C202:F202" si="44">+C10</f>
        <v>Castilla- La Mancha</v>
      </c>
      <c r="D202" s="147" t="str">
        <f t="shared" si="44"/>
        <v>Castilla y León</v>
      </c>
      <c r="E202" s="147" t="str">
        <f t="shared" si="44"/>
        <v>Cataluña</v>
      </c>
      <c r="F202" s="147" t="str">
        <f t="shared" si="44"/>
        <v>Extremadura</v>
      </c>
      <c r="G202" s="147" t="s">
        <v>4</v>
      </c>
      <c r="H202" s="144" t="s">
        <v>147</v>
      </c>
      <c r="I202" s="147" t="str">
        <f>+I10</f>
        <v>Cantabria</v>
      </c>
      <c r="J202" s="147" t="str">
        <f t="shared" ref="J202:M202" si="45">+J10</f>
        <v>Castilla- La Mancha</v>
      </c>
      <c r="K202" s="147" t="str">
        <f t="shared" si="45"/>
        <v>Castilla y León</v>
      </c>
      <c r="L202" s="147" t="str">
        <f t="shared" si="45"/>
        <v>Cataluña</v>
      </c>
      <c r="M202" s="147" t="str">
        <f t="shared" si="45"/>
        <v>Extremadura</v>
      </c>
      <c r="N202" s="130"/>
      <c r="P202" s="5"/>
      <c r="Q202" s="5"/>
    </row>
    <row r="203" spans="2:17" s="9" customFormat="1" ht="44.1" customHeight="1">
      <c r="B203" s="148"/>
      <c r="C203" s="148"/>
      <c r="D203" s="148"/>
      <c r="E203" s="148"/>
      <c r="F203" s="148"/>
      <c r="G203" s="148"/>
      <c r="H203" s="145"/>
      <c r="I203" s="148"/>
      <c r="J203" s="148"/>
      <c r="K203" s="148"/>
      <c r="L203" s="148"/>
      <c r="M203" s="148"/>
      <c r="N203" s="130"/>
    </row>
    <row r="204" spans="2:17" s="13" customFormat="1" ht="3" customHeight="1">
      <c r="B204" s="148"/>
      <c r="C204" s="148"/>
      <c r="D204" s="148"/>
      <c r="E204" s="148"/>
      <c r="F204" s="148"/>
      <c r="G204" s="148"/>
      <c r="H204" s="145"/>
      <c r="I204" s="148"/>
      <c r="J204" s="148"/>
      <c r="K204" s="148"/>
      <c r="L204" s="148"/>
      <c r="M204" s="148"/>
      <c r="N204" s="132"/>
      <c r="P204" s="12"/>
      <c r="Q204" s="12"/>
    </row>
    <row r="205" spans="2:17" s="9" customFormat="1" ht="13.15" customHeight="1">
      <c r="B205" s="148"/>
      <c r="C205" s="148"/>
      <c r="D205" s="148"/>
      <c r="E205" s="148"/>
      <c r="F205" s="148"/>
      <c r="G205" s="148"/>
      <c r="H205" s="145"/>
      <c r="I205" s="148"/>
      <c r="J205" s="148"/>
      <c r="K205" s="148"/>
      <c r="L205" s="148"/>
      <c r="M205" s="148"/>
      <c r="N205" s="130"/>
    </row>
    <row r="206" spans="2:17" s="9" customFormat="1" ht="3" customHeight="1">
      <c r="B206" s="149"/>
      <c r="C206" s="149"/>
      <c r="D206" s="149"/>
      <c r="E206" s="149"/>
      <c r="F206" s="149"/>
      <c r="G206" s="149"/>
      <c r="H206" s="146"/>
      <c r="I206" s="149"/>
      <c r="J206" s="149"/>
      <c r="K206" s="149"/>
      <c r="L206" s="149"/>
      <c r="M206" s="149"/>
      <c r="N206" s="130"/>
    </row>
    <row r="207" spans="2:17" s="15" customFormat="1" ht="9" customHeight="1">
      <c r="B207" s="36"/>
      <c r="C207" s="36"/>
      <c r="D207" s="36"/>
      <c r="E207" s="36"/>
      <c r="F207" s="36"/>
      <c r="G207" s="63"/>
      <c r="H207" s="63"/>
      <c r="I207" s="36"/>
      <c r="J207" s="36"/>
      <c r="K207" s="36"/>
      <c r="L207" s="36"/>
      <c r="M207" s="36"/>
      <c r="N207" s="133"/>
      <c r="P207" s="13"/>
      <c r="Q207" s="13"/>
    </row>
    <row r="208" spans="2:17" s="15" customFormat="1" ht="5.0999999999999996" customHeight="1">
      <c r="B208" s="38"/>
      <c r="C208" s="38"/>
      <c r="D208" s="38"/>
      <c r="E208" s="38"/>
      <c r="F208" s="38"/>
      <c r="G208" s="64"/>
      <c r="H208" s="64"/>
      <c r="I208" s="39"/>
      <c r="J208" s="39"/>
      <c r="K208" s="39"/>
      <c r="L208" s="39"/>
      <c r="M208" s="39"/>
      <c r="N208" s="133"/>
      <c r="P208" s="9"/>
      <c r="Q208" s="9"/>
    </row>
    <row r="209" spans="2:17" s="20" customFormat="1" ht="16.149999999999999" customHeight="1">
      <c r="B209" s="41"/>
      <c r="C209" s="41"/>
      <c r="D209" s="41"/>
      <c r="E209" s="41"/>
      <c r="F209" s="41"/>
      <c r="G209" s="59" t="s">
        <v>97</v>
      </c>
      <c r="H209" s="59" t="s">
        <v>98</v>
      </c>
      <c r="I209" s="42">
        <f>+B191</f>
        <v>32</v>
      </c>
      <c r="J209" s="42">
        <f t="shared" ref="J209:M209" si="46">+C191</f>
        <v>46</v>
      </c>
      <c r="K209" s="42">
        <f t="shared" si="46"/>
        <v>101</v>
      </c>
      <c r="L209" s="42">
        <f t="shared" si="46"/>
        <v>437</v>
      </c>
      <c r="M209" s="42">
        <f t="shared" si="46"/>
        <v>104</v>
      </c>
      <c r="N209" s="137"/>
      <c r="P209" s="9"/>
      <c r="Q209" s="9"/>
    </row>
    <row r="210" spans="2:17" s="18" customFormat="1" ht="5.0999999999999996" customHeight="1">
      <c r="B210" s="38"/>
      <c r="C210" s="38"/>
      <c r="D210" s="38"/>
      <c r="E210" s="38"/>
      <c r="F210" s="38"/>
      <c r="G210" s="58"/>
      <c r="H210" s="58"/>
      <c r="I210" s="38"/>
      <c r="J210" s="38"/>
      <c r="K210" s="38"/>
      <c r="L210" s="38"/>
      <c r="M210" s="38"/>
      <c r="N210" s="135"/>
      <c r="P210" s="15"/>
      <c r="Q210" s="15"/>
    </row>
    <row r="211" spans="2:17" s="16" customFormat="1" ht="16.149999999999999" customHeight="1">
      <c r="B211" s="37"/>
      <c r="C211" s="37"/>
      <c r="D211" s="37"/>
      <c r="E211" s="37"/>
      <c r="F211" s="37"/>
      <c r="G211" s="60" t="s">
        <v>159</v>
      </c>
      <c r="H211" s="60" t="s">
        <v>109</v>
      </c>
      <c r="I211" s="37">
        <f>+I212+I213+I214</f>
        <v>43</v>
      </c>
      <c r="J211" s="37">
        <f t="shared" ref="J211:M211" si="47">+J212+J213+J214</f>
        <v>72</v>
      </c>
      <c r="K211" s="37">
        <f t="shared" si="47"/>
        <v>218</v>
      </c>
      <c r="L211" s="37">
        <f t="shared" si="47"/>
        <v>1007</v>
      </c>
      <c r="M211" s="37">
        <f t="shared" si="47"/>
        <v>36</v>
      </c>
      <c r="N211" s="134"/>
      <c r="P211" s="15"/>
      <c r="Q211" s="15"/>
    </row>
    <row r="212" spans="2:17" s="18" customFormat="1" ht="16.149999999999999" customHeight="1">
      <c r="B212" s="38"/>
      <c r="C212" s="38"/>
      <c r="D212" s="38"/>
      <c r="E212" s="38"/>
      <c r="F212" s="38"/>
      <c r="G212" s="52" t="s">
        <v>160</v>
      </c>
      <c r="H212" s="69" t="s">
        <v>110</v>
      </c>
      <c r="I212" s="38">
        <v>24</v>
      </c>
      <c r="J212" s="38">
        <v>51</v>
      </c>
      <c r="K212" s="38">
        <v>74</v>
      </c>
      <c r="L212" s="38">
        <v>550</v>
      </c>
      <c r="M212" s="38">
        <v>17</v>
      </c>
      <c r="N212" s="135"/>
      <c r="P212" s="117"/>
      <c r="Q212" s="20"/>
    </row>
    <row r="213" spans="2:17" s="18" customFormat="1" ht="16.149999999999999" customHeight="1">
      <c r="B213" s="38"/>
      <c r="C213" s="38"/>
      <c r="D213" s="38"/>
      <c r="E213" s="38"/>
      <c r="F213" s="38"/>
      <c r="G213" s="52" t="s">
        <v>161</v>
      </c>
      <c r="H213" s="69" t="s">
        <v>111</v>
      </c>
      <c r="I213" s="38">
        <v>1</v>
      </c>
      <c r="J213" s="38">
        <v>1</v>
      </c>
      <c r="K213" s="38">
        <v>9</v>
      </c>
      <c r="L213" s="38">
        <v>25</v>
      </c>
      <c r="M213" s="38">
        <v>5</v>
      </c>
      <c r="N213" s="135"/>
      <c r="P213" s="117"/>
    </row>
    <row r="214" spans="2:17" s="18" customFormat="1" ht="16.149999999999999" customHeight="1">
      <c r="B214" s="38"/>
      <c r="C214" s="38"/>
      <c r="D214" s="38"/>
      <c r="E214" s="38"/>
      <c r="F214" s="38"/>
      <c r="G214" s="52" t="s">
        <v>162</v>
      </c>
      <c r="H214" s="69" t="s">
        <v>112</v>
      </c>
      <c r="I214" s="38">
        <v>18</v>
      </c>
      <c r="J214" s="38">
        <v>20</v>
      </c>
      <c r="K214" s="38">
        <v>135</v>
      </c>
      <c r="L214" s="38">
        <v>432</v>
      </c>
      <c r="M214" s="38">
        <v>14</v>
      </c>
      <c r="N214" s="135"/>
      <c r="P214" s="117"/>
      <c r="Q214" s="16"/>
    </row>
    <row r="215" spans="2:17" s="19" customFormat="1" ht="16.149999999999999" customHeight="1">
      <c r="B215" s="39"/>
      <c r="C215" s="39"/>
      <c r="D215" s="39"/>
      <c r="E215" s="39"/>
      <c r="F215" s="39"/>
      <c r="G215" s="53"/>
      <c r="H215" s="34" t="s">
        <v>113</v>
      </c>
      <c r="I215" s="38"/>
      <c r="J215" s="38"/>
      <c r="K215" s="38"/>
      <c r="L215" s="38"/>
      <c r="M215" s="38"/>
      <c r="N215" s="136"/>
      <c r="P215" s="117"/>
      <c r="Q215" s="18"/>
    </row>
    <row r="216" spans="2:17" s="19" customFormat="1" ht="16.149999999999999" customHeight="1">
      <c r="B216" s="39"/>
      <c r="C216" s="39"/>
      <c r="D216" s="39"/>
      <c r="E216" s="39"/>
      <c r="F216" s="39"/>
      <c r="G216" s="53"/>
      <c r="H216" s="89" t="s">
        <v>128</v>
      </c>
      <c r="I216" s="39">
        <v>17</v>
      </c>
      <c r="J216" s="39">
        <v>12</v>
      </c>
      <c r="K216" s="39">
        <v>132</v>
      </c>
      <c r="L216" s="39">
        <v>407</v>
      </c>
      <c r="M216" s="39">
        <v>11</v>
      </c>
      <c r="N216" s="136"/>
      <c r="P216" s="117"/>
      <c r="Q216" s="18"/>
    </row>
    <row r="217" spans="2:17" s="19" customFormat="1" ht="14.25">
      <c r="B217" s="39"/>
      <c r="C217" s="39"/>
      <c r="D217" s="39"/>
      <c r="E217" s="39"/>
      <c r="F217" s="39"/>
      <c r="G217" s="64"/>
      <c r="H217" s="90" t="s">
        <v>129</v>
      </c>
      <c r="I217" s="39">
        <v>0</v>
      </c>
      <c r="J217" s="39">
        <v>0</v>
      </c>
      <c r="K217" s="39">
        <v>0</v>
      </c>
      <c r="L217" s="39">
        <v>0</v>
      </c>
      <c r="M217" s="39">
        <v>0</v>
      </c>
      <c r="N217" s="136"/>
      <c r="P217" s="117"/>
      <c r="Q217" s="18"/>
    </row>
    <row r="218" spans="2:17" s="16" customFormat="1" ht="16.149999999999999" customHeight="1">
      <c r="B218" s="37"/>
      <c r="C218" s="37"/>
      <c r="D218" s="37"/>
      <c r="E218" s="37"/>
      <c r="F218" s="37"/>
      <c r="G218" s="60" t="s">
        <v>163</v>
      </c>
      <c r="H218" s="60" t="s">
        <v>114</v>
      </c>
      <c r="I218" s="37">
        <f>+I219+I220+I221</f>
        <v>0</v>
      </c>
      <c r="J218" s="37">
        <f t="shared" ref="J218:M218" si="48">+J219+J220+J221</f>
        <v>-25</v>
      </c>
      <c r="K218" s="37">
        <f t="shared" si="48"/>
        <v>-84</v>
      </c>
      <c r="L218" s="37">
        <f t="shared" si="48"/>
        <v>-404</v>
      </c>
      <c r="M218" s="37">
        <f t="shared" si="48"/>
        <v>-8</v>
      </c>
      <c r="N218" s="134"/>
      <c r="P218" s="117"/>
      <c r="Q218" s="19"/>
    </row>
    <row r="219" spans="2:17" s="16" customFormat="1" ht="16.149999999999999" customHeight="1">
      <c r="B219" s="37"/>
      <c r="C219" s="37"/>
      <c r="D219" s="37"/>
      <c r="E219" s="37"/>
      <c r="F219" s="37"/>
      <c r="G219" s="52" t="s">
        <v>164</v>
      </c>
      <c r="H219" s="69" t="s">
        <v>110</v>
      </c>
      <c r="I219" s="38">
        <v>0</v>
      </c>
      <c r="J219" s="38">
        <v>0</v>
      </c>
      <c r="K219" s="38">
        <v>0</v>
      </c>
      <c r="L219" s="38">
        <v>0</v>
      </c>
      <c r="M219" s="38">
        <v>0</v>
      </c>
      <c r="N219" s="134"/>
      <c r="P219" s="117"/>
      <c r="Q219" s="19"/>
    </row>
    <row r="220" spans="2:17" s="18" customFormat="1" ht="16.149999999999999" customHeight="1">
      <c r="B220" s="38"/>
      <c r="C220" s="38"/>
      <c r="D220" s="38"/>
      <c r="E220" s="38"/>
      <c r="F220" s="38"/>
      <c r="G220" s="52" t="s">
        <v>165</v>
      </c>
      <c r="H220" s="69" t="s">
        <v>111</v>
      </c>
      <c r="I220" s="38">
        <v>0</v>
      </c>
      <c r="J220" s="38">
        <v>-5</v>
      </c>
      <c r="K220" s="38">
        <v>-18</v>
      </c>
      <c r="L220" s="38">
        <v>-77</v>
      </c>
      <c r="M220" s="38">
        <v>-3</v>
      </c>
      <c r="N220" s="135"/>
      <c r="P220" s="117"/>
      <c r="Q220" s="19"/>
    </row>
    <row r="221" spans="2:17" s="18" customFormat="1" ht="16.149999999999999" customHeight="1">
      <c r="B221" s="38"/>
      <c r="C221" s="38"/>
      <c r="D221" s="38"/>
      <c r="E221" s="38"/>
      <c r="F221" s="38"/>
      <c r="G221" s="52" t="s">
        <v>166</v>
      </c>
      <c r="H221" s="69" t="s">
        <v>112</v>
      </c>
      <c r="I221" s="38">
        <v>0</v>
      </c>
      <c r="J221" s="38">
        <v>-20</v>
      </c>
      <c r="K221" s="38">
        <v>-66</v>
      </c>
      <c r="L221" s="38">
        <v>-327</v>
      </c>
      <c r="M221" s="38">
        <v>-5</v>
      </c>
      <c r="N221" s="135"/>
      <c r="O221" s="66"/>
      <c r="P221" s="117"/>
      <c r="Q221" s="16"/>
    </row>
    <row r="222" spans="2:17" s="19" customFormat="1" ht="16.149999999999999" customHeight="1">
      <c r="B222" s="39"/>
      <c r="C222" s="39"/>
      <c r="D222" s="39"/>
      <c r="E222" s="39"/>
      <c r="F222" s="39"/>
      <c r="G222" s="53"/>
      <c r="H222" s="34" t="s">
        <v>113</v>
      </c>
      <c r="I222" s="39"/>
      <c r="J222" s="39"/>
      <c r="K222" s="39"/>
      <c r="L222" s="39"/>
      <c r="M222" s="39"/>
      <c r="N222" s="136"/>
      <c r="P222" s="117"/>
      <c r="Q222" s="16"/>
    </row>
    <row r="223" spans="2:17" s="19" customFormat="1" ht="16.149999999999999" customHeight="1">
      <c r="B223" s="39"/>
      <c r="C223" s="39"/>
      <c r="D223" s="39"/>
      <c r="E223" s="39"/>
      <c r="F223" s="39"/>
      <c r="G223" s="53"/>
      <c r="H223" s="89" t="s">
        <v>128</v>
      </c>
      <c r="I223" s="39">
        <v>0</v>
      </c>
      <c r="J223" s="39">
        <v>-9</v>
      </c>
      <c r="K223" s="39">
        <v>-11</v>
      </c>
      <c r="L223" s="39">
        <v>-319</v>
      </c>
      <c r="M223" s="39">
        <v>-3</v>
      </c>
      <c r="N223" s="136"/>
      <c r="P223" s="117"/>
      <c r="Q223" s="18"/>
    </row>
    <row r="224" spans="2:17" s="18" customFormat="1" ht="5.0999999999999996" customHeight="1">
      <c r="B224" s="38"/>
      <c r="C224" s="38"/>
      <c r="D224" s="38"/>
      <c r="E224" s="38"/>
      <c r="F224" s="38"/>
      <c r="G224" s="58"/>
      <c r="H224" s="65"/>
      <c r="I224" s="38"/>
      <c r="J224" s="38"/>
      <c r="K224" s="38"/>
      <c r="L224" s="38"/>
      <c r="M224" s="38"/>
      <c r="N224" s="135"/>
      <c r="P224" s="117"/>
    </row>
    <row r="225" spans="2:17" s="18" customFormat="1" ht="5.0999999999999996" customHeight="1">
      <c r="B225" s="44"/>
      <c r="C225" s="44"/>
      <c r="D225" s="44"/>
      <c r="E225" s="44"/>
      <c r="F225" s="44"/>
      <c r="G225" s="81"/>
      <c r="H225" s="91"/>
      <c r="I225" s="38"/>
      <c r="J225" s="38"/>
      <c r="K225" s="38"/>
      <c r="L225" s="38"/>
      <c r="M225" s="38"/>
      <c r="N225" s="135"/>
      <c r="P225" s="117"/>
      <c r="Q225" s="19"/>
    </row>
    <row r="226" spans="2:17" s="20" customFormat="1" ht="30.6" customHeight="1">
      <c r="B226" s="40">
        <f>+I209+I211+I218</f>
        <v>75</v>
      </c>
      <c r="C226" s="40">
        <f t="shared" ref="C226:F226" si="49">+J209+J211+J218</f>
        <v>93</v>
      </c>
      <c r="D226" s="40">
        <f t="shared" si="49"/>
        <v>235</v>
      </c>
      <c r="E226" s="40">
        <f t="shared" si="49"/>
        <v>1040</v>
      </c>
      <c r="F226" s="40">
        <f t="shared" si="49"/>
        <v>132</v>
      </c>
      <c r="G226" s="82" t="s">
        <v>145</v>
      </c>
      <c r="H226" s="92" t="s">
        <v>115</v>
      </c>
      <c r="I226" s="48"/>
      <c r="J226" s="48"/>
      <c r="K226" s="48"/>
      <c r="L226" s="48"/>
      <c r="M226" s="48"/>
      <c r="N226" s="137"/>
      <c r="P226" s="117"/>
      <c r="Q226" s="19"/>
    </row>
    <row r="227" spans="2:17" s="15" customFormat="1" ht="9" customHeight="1">
      <c r="B227" s="45"/>
      <c r="C227" s="45"/>
      <c r="D227" s="45"/>
      <c r="E227" s="45"/>
      <c r="F227" s="45"/>
      <c r="G227" s="62"/>
      <c r="H227" s="62"/>
      <c r="I227" s="45"/>
      <c r="J227" s="45"/>
      <c r="K227" s="45"/>
      <c r="L227" s="45"/>
      <c r="M227" s="45"/>
      <c r="N227" s="133"/>
      <c r="P227" s="117"/>
      <c r="Q227" s="18"/>
    </row>
    <row r="228" spans="2:17" ht="15.95" customHeight="1">
      <c r="B228" s="30"/>
      <c r="C228" s="30"/>
      <c r="D228" s="30"/>
      <c r="E228" s="30"/>
      <c r="F228" s="30"/>
      <c r="G228" s="31"/>
      <c r="H228" s="30"/>
      <c r="I228" s="32"/>
      <c r="J228" s="32"/>
      <c r="K228" s="32"/>
      <c r="L228" s="32"/>
      <c r="M228" s="32"/>
      <c r="P228" s="117"/>
      <c r="Q228" s="18"/>
    </row>
    <row r="229" spans="2:17" ht="15.95" customHeight="1">
      <c r="P229" s="117"/>
      <c r="Q229" s="20"/>
    </row>
    <row r="230" spans="2:17" s="9" customFormat="1" ht="15.95" customHeight="1">
      <c r="B230" s="27" t="s">
        <v>116</v>
      </c>
      <c r="C230" s="27"/>
      <c r="D230" s="27"/>
      <c r="E230" s="27"/>
      <c r="F230" s="27"/>
      <c r="G230" s="8"/>
      <c r="H230" s="8"/>
      <c r="I230" s="8"/>
      <c r="J230" s="8"/>
      <c r="K230" s="8"/>
      <c r="L230" s="8"/>
      <c r="M230" s="8"/>
      <c r="N230" s="130"/>
      <c r="P230" s="15"/>
      <c r="Q230" s="15"/>
    </row>
    <row r="231" spans="2:17" ht="5.25" customHeight="1">
      <c r="B231" s="10"/>
      <c r="C231" s="10"/>
      <c r="D231" s="10"/>
      <c r="E231" s="10"/>
      <c r="F231" s="10"/>
    </row>
    <row r="232" spans="2:17" s="9" customFormat="1" ht="15.95" customHeight="1">
      <c r="B232" s="3" t="s">
        <v>107</v>
      </c>
      <c r="C232" s="3"/>
      <c r="D232" s="3"/>
      <c r="E232" s="3"/>
      <c r="F232" s="3"/>
      <c r="G232" s="3"/>
      <c r="H232" s="3"/>
      <c r="I232" s="11"/>
      <c r="J232" s="11"/>
      <c r="K232" s="11"/>
      <c r="L232" s="11"/>
      <c r="M232" s="11" t="s">
        <v>108</v>
      </c>
      <c r="N232" s="130"/>
      <c r="P232" s="5"/>
      <c r="Q232" s="5"/>
    </row>
    <row r="233" spans="2:17" s="12" customFormat="1" ht="3" customHeight="1">
      <c r="B233" s="25"/>
      <c r="C233" s="10"/>
      <c r="D233" s="10"/>
      <c r="E233" s="10"/>
      <c r="F233" s="10"/>
      <c r="G233" s="6"/>
      <c r="H233" s="6"/>
      <c r="I233" s="6"/>
      <c r="J233" s="6"/>
      <c r="K233" s="6"/>
      <c r="L233" s="6"/>
      <c r="M233" s="6"/>
      <c r="N233" s="131"/>
      <c r="P233" s="9"/>
      <c r="Q233" s="9"/>
    </row>
    <row r="234" spans="2:17" s="9" customFormat="1" ht="3.75" customHeight="1">
      <c r="B234" s="147" t="str">
        <f>+B10</f>
        <v>Cantabria</v>
      </c>
      <c r="C234" s="147" t="str">
        <f t="shared" ref="C234:F234" si="50">+C10</f>
        <v>Castilla- La Mancha</v>
      </c>
      <c r="D234" s="147" t="str">
        <f t="shared" si="50"/>
        <v>Castilla y León</v>
      </c>
      <c r="E234" s="147" t="str">
        <f t="shared" si="50"/>
        <v>Cataluña</v>
      </c>
      <c r="F234" s="147" t="str">
        <f t="shared" si="50"/>
        <v>Extremadura</v>
      </c>
      <c r="G234" s="147" t="s">
        <v>4</v>
      </c>
      <c r="H234" s="144" t="s">
        <v>147</v>
      </c>
      <c r="I234" s="147" t="str">
        <f>+I10</f>
        <v>Cantabria</v>
      </c>
      <c r="J234" s="147" t="str">
        <f t="shared" ref="J234:M234" si="51">+J10</f>
        <v>Castilla- La Mancha</v>
      </c>
      <c r="K234" s="147" t="str">
        <f t="shared" si="51"/>
        <v>Castilla y León</v>
      </c>
      <c r="L234" s="147" t="str">
        <f t="shared" si="51"/>
        <v>Cataluña</v>
      </c>
      <c r="M234" s="147" t="str">
        <f t="shared" si="51"/>
        <v>Extremadura</v>
      </c>
      <c r="N234" s="130"/>
      <c r="P234" s="5"/>
      <c r="Q234" s="5"/>
    </row>
    <row r="235" spans="2:17" s="9" customFormat="1" ht="44.1" customHeight="1">
      <c r="B235" s="148"/>
      <c r="C235" s="148"/>
      <c r="D235" s="148"/>
      <c r="E235" s="148"/>
      <c r="F235" s="148"/>
      <c r="G235" s="148"/>
      <c r="H235" s="145"/>
      <c r="I235" s="148"/>
      <c r="J235" s="148"/>
      <c r="K235" s="148"/>
      <c r="L235" s="148"/>
      <c r="M235" s="148"/>
      <c r="N235" s="130"/>
    </row>
    <row r="236" spans="2:17" s="13" customFormat="1" ht="3" customHeight="1">
      <c r="B236" s="148"/>
      <c r="C236" s="148"/>
      <c r="D236" s="148"/>
      <c r="E236" s="148"/>
      <c r="F236" s="148"/>
      <c r="G236" s="148"/>
      <c r="H236" s="145"/>
      <c r="I236" s="148"/>
      <c r="J236" s="148"/>
      <c r="K236" s="148"/>
      <c r="L236" s="148"/>
      <c r="M236" s="148"/>
      <c r="N236" s="132"/>
      <c r="P236" s="12"/>
      <c r="Q236" s="12"/>
    </row>
    <row r="237" spans="2:17" s="9" customFormat="1" ht="13.15" customHeight="1">
      <c r="B237" s="148"/>
      <c r="C237" s="148"/>
      <c r="D237" s="148"/>
      <c r="E237" s="148"/>
      <c r="F237" s="148"/>
      <c r="G237" s="148"/>
      <c r="H237" s="145"/>
      <c r="I237" s="148"/>
      <c r="J237" s="148"/>
      <c r="K237" s="148"/>
      <c r="L237" s="148"/>
      <c r="M237" s="148"/>
      <c r="N237" s="130"/>
    </row>
    <row r="238" spans="2:17" s="9" customFormat="1" ht="3" customHeight="1">
      <c r="B238" s="149"/>
      <c r="C238" s="149"/>
      <c r="D238" s="149"/>
      <c r="E238" s="149"/>
      <c r="F238" s="149"/>
      <c r="G238" s="149"/>
      <c r="H238" s="146"/>
      <c r="I238" s="149"/>
      <c r="J238" s="149"/>
      <c r="K238" s="149"/>
      <c r="L238" s="149"/>
      <c r="M238" s="149"/>
      <c r="N238" s="130"/>
    </row>
    <row r="239" spans="2:17" s="15" customFormat="1" ht="9" customHeight="1">
      <c r="B239" s="36"/>
      <c r="C239" s="36"/>
      <c r="D239" s="36"/>
      <c r="E239" s="36"/>
      <c r="F239" s="36"/>
      <c r="G239" s="14"/>
      <c r="H239" s="63"/>
      <c r="I239" s="36"/>
      <c r="J239" s="36"/>
      <c r="K239" s="36"/>
      <c r="L239" s="36"/>
      <c r="M239" s="36"/>
      <c r="N239" s="133"/>
      <c r="P239" s="13"/>
      <c r="Q239" s="13"/>
    </row>
    <row r="240" spans="2:17" s="15" customFormat="1" ht="5.0999999999999996" customHeight="1">
      <c r="B240" s="38"/>
      <c r="C240" s="38"/>
      <c r="D240" s="38"/>
      <c r="E240" s="38"/>
      <c r="F240" s="38"/>
      <c r="G240" s="83"/>
      <c r="H240" s="93"/>
      <c r="I240" s="39"/>
      <c r="J240" s="39"/>
      <c r="K240" s="39"/>
      <c r="L240" s="39"/>
      <c r="M240" s="39"/>
      <c r="N240" s="133"/>
      <c r="P240" s="9"/>
      <c r="Q240" s="9"/>
    </row>
    <row r="241" spans="2:17" s="20" customFormat="1" ht="28.5">
      <c r="B241" s="41"/>
      <c r="C241" s="41"/>
      <c r="D241" s="41"/>
      <c r="E241" s="41"/>
      <c r="F241" s="41"/>
      <c r="G241" s="84" t="s">
        <v>145</v>
      </c>
      <c r="H241" s="94" t="s">
        <v>115</v>
      </c>
      <c r="I241" s="42">
        <f>+B226</f>
        <v>75</v>
      </c>
      <c r="J241" s="42">
        <f t="shared" ref="J241:M241" si="52">+C226</f>
        <v>93</v>
      </c>
      <c r="K241" s="42">
        <f t="shared" si="52"/>
        <v>235</v>
      </c>
      <c r="L241" s="42">
        <f t="shared" si="52"/>
        <v>1040</v>
      </c>
      <c r="M241" s="42">
        <f t="shared" si="52"/>
        <v>132</v>
      </c>
      <c r="N241" s="137"/>
      <c r="P241" s="9"/>
      <c r="Q241" s="9"/>
    </row>
    <row r="242" spans="2:17" s="18" customFormat="1" ht="5.0999999999999996" customHeight="1">
      <c r="B242" s="38"/>
      <c r="C242" s="38"/>
      <c r="D242" s="38"/>
      <c r="E242" s="38"/>
      <c r="F242" s="38"/>
      <c r="G242" s="81"/>
      <c r="H242" s="91"/>
      <c r="I242" s="38"/>
      <c r="J242" s="38"/>
      <c r="K242" s="38"/>
      <c r="L242" s="38"/>
      <c r="M242" s="38"/>
      <c r="N242" s="135"/>
      <c r="P242" s="15"/>
      <c r="Q242" s="15"/>
    </row>
    <row r="243" spans="2:17" s="18" customFormat="1" ht="15">
      <c r="B243" s="37">
        <f>B244+B246</f>
        <v>47</v>
      </c>
      <c r="C243" s="37">
        <f t="shared" ref="C243:F243" si="53">C244+C246</f>
        <v>171</v>
      </c>
      <c r="D243" s="37">
        <f t="shared" si="53"/>
        <v>355</v>
      </c>
      <c r="E243" s="37">
        <f t="shared" si="53"/>
        <v>983</v>
      </c>
      <c r="F243" s="37">
        <f t="shared" si="53"/>
        <v>150</v>
      </c>
      <c r="G243" s="60" t="s">
        <v>167</v>
      </c>
      <c r="H243" s="60" t="s">
        <v>168</v>
      </c>
      <c r="I243" s="38"/>
      <c r="J243" s="38"/>
      <c r="K243" s="38"/>
      <c r="L243" s="38"/>
      <c r="M243" s="38"/>
      <c r="N243" s="135"/>
      <c r="P243" s="15"/>
      <c r="Q243" s="15"/>
    </row>
    <row r="244" spans="2:17" s="16" customFormat="1" ht="15">
      <c r="B244" s="41">
        <v>47</v>
      </c>
      <c r="C244" s="41">
        <v>178</v>
      </c>
      <c r="D244" s="41">
        <v>360</v>
      </c>
      <c r="E244" s="41">
        <v>997</v>
      </c>
      <c r="F244" s="41">
        <v>149</v>
      </c>
      <c r="G244" s="121" t="s">
        <v>140</v>
      </c>
      <c r="H244" s="121" t="s">
        <v>141</v>
      </c>
      <c r="I244" s="37"/>
      <c r="J244" s="37"/>
      <c r="K244" s="37"/>
      <c r="L244" s="37"/>
      <c r="M244" s="37"/>
      <c r="N244" s="134"/>
      <c r="Q244" s="20"/>
    </row>
    <row r="245" spans="2:17" s="16" customFormat="1" ht="15">
      <c r="B245" s="37">
        <v>-49</v>
      </c>
      <c r="C245" s="37">
        <v>-260</v>
      </c>
      <c r="D245" s="37">
        <v>-446</v>
      </c>
      <c r="E245" s="37">
        <v>-1004</v>
      </c>
      <c r="F245" s="37">
        <v>-157</v>
      </c>
      <c r="G245" s="60" t="s">
        <v>118</v>
      </c>
      <c r="H245" s="60" t="s">
        <v>15</v>
      </c>
      <c r="I245" s="37"/>
      <c r="J245" s="37"/>
      <c r="K245" s="37"/>
      <c r="L245" s="37"/>
      <c r="M245" s="37"/>
      <c r="N245" s="134"/>
      <c r="Q245" s="18"/>
    </row>
    <row r="246" spans="2:17" s="16" customFormat="1" ht="15">
      <c r="B246" s="41">
        <v>0</v>
      </c>
      <c r="C246" s="41">
        <v>-7</v>
      </c>
      <c r="D246" s="41">
        <v>-5</v>
      </c>
      <c r="E246" s="41">
        <v>-14</v>
      </c>
      <c r="F246" s="41">
        <v>1</v>
      </c>
      <c r="G246" s="121" t="s">
        <v>144</v>
      </c>
      <c r="H246" s="122" t="s">
        <v>124</v>
      </c>
      <c r="I246" s="37"/>
      <c r="J246" s="37"/>
      <c r="K246" s="37"/>
      <c r="L246" s="37"/>
      <c r="M246" s="37"/>
      <c r="N246" s="134"/>
      <c r="Q246" s="18"/>
    </row>
    <row r="247" spans="2:17" s="16" customFormat="1" ht="15">
      <c r="B247" s="37">
        <v>7</v>
      </c>
      <c r="C247" s="37">
        <v>11</v>
      </c>
      <c r="D247" s="37">
        <v>31</v>
      </c>
      <c r="E247" s="37">
        <v>132</v>
      </c>
      <c r="F247" s="37">
        <v>12</v>
      </c>
      <c r="G247" s="60" t="s">
        <v>142</v>
      </c>
      <c r="H247" s="95" t="s">
        <v>143</v>
      </c>
      <c r="I247" s="37"/>
      <c r="J247" s="37"/>
      <c r="K247" s="37"/>
      <c r="L247" s="37"/>
      <c r="M247" s="37"/>
      <c r="N247" s="134"/>
    </row>
    <row r="248" spans="2:17" s="18" customFormat="1" ht="5.0999999999999996" customHeight="1">
      <c r="B248" s="38"/>
      <c r="C248" s="38"/>
      <c r="D248" s="38"/>
      <c r="E248" s="38"/>
      <c r="F248" s="38"/>
      <c r="G248" s="28"/>
      <c r="H248" s="65"/>
      <c r="I248" s="38"/>
      <c r="J248" s="38"/>
      <c r="K248" s="38"/>
      <c r="L248" s="38"/>
      <c r="M248" s="38"/>
      <c r="N248" s="135"/>
      <c r="P248" s="16"/>
      <c r="Q248" s="16"/>
    </row>
    <row r="249" spans="2:17" s="20" customFormat="1" ht="16.149999999999999" customHeight="1">
      <c r="B249" s="40">
        <f>+I241-B244-B245-B246-B247</f>
        <v>70</v>
      </c>
      <c r="C249" s="40">
        <f t="shared" ref="C249:F249" si="54">+J241-C244-C245-C246-C247</f>
        <v>171</v>
      </c>
      <c r="D249" s="40">
        <f t="shared" si="54"/>
        <v>295</v>
      </c>
      <c r="E249" s="40">
        <f t="shared" si="54"/>
        <v>929</v>
      </c>
      <c r="F249" s="40">
        <f t="shared" si="54"/>
        <v>127</v>
      </c>
      <c r="G249" s="85" t="s">
        <v>117</v>
      </c>
      <c r="H249" s="85" t="s">
        <v>146</v>
      </c>
      <c r="I249" s="40"/>
      <c r="J249" s="40"/>
      <c r="K249" s="40"/>
      <c r="L249" s="40"/>
      <c r="M249" s="40"/>
      <c r="N249" s="137"/>
      <c r="P249" s="16"/>
      <c r="Q249" s="16"/>
    </row>
    <row r="250" spans="2:17" s="15" customFormat="1" ht="9" customHeight="1">
      <c r="B250" s="43"/>
      <c r="C250" s="43"/>
      <c r="D250" s="43"/>
      <c r="E250" s="43"/>
      <c r="F250" s="43"/>
      <c r="G250" s="74"/>
      <c r="H250" s="74"/>
      <c r="I250" s="43"/>
      <c r="J250" s="43"/>
      <c r="K250" s="43"/>
      <c r="L250" s="43"/>
      <c r="M250" s="43"/>
      <c r="N250" s="133"/>
      <c r="P250" s="16"/>
      <c r="Q250" s="16"/>
    </row>
    <row r="251" spans="2:17" ht="12.75" customHeight="1"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P251" s="119"/>
      <c r="Q251" s="18"/>
    </row>
    <row r="252" spans="2:17" ht="12.75" customHeight="1">
      <c r="B252" s="4"/>
      <c r="C252" s="4"/>
      <c r="D252" s="4"/>
      <c r="E252" s="4"/>
      <c r="F252" s="4"/>
      <c r="P252" s="16"/>
      <c r="Q252" s="20"/>
    </row>
    <row r="253" spans="2:17">
      <c r="B253" s="4"/>
      <c r="C253" s="4"/>
      <c r="D253" s="4"/>
      <c r="E253" s="4"/>
      <c r="F253" s="4"/>
      <c r="P253" s="16"/>
      <c r="Q253" s="16"/>
    </row>
    <row r="254" spans="2:17">
      <c r="B254" s="4"/>
      <c r="C254" s="4"/>
      <c r="D254" s="4"/>
      <c r="E254" s="4"/>
      <c r="F254" s="4"/>
      <c r="P254" s="16"/>
      <c r="Q254" s="16"/>
    </row>
    <row r="255" spans="2:17">
      <c r="B255" s="4"/>
      <c r="C255" s="4"/>
      <c r="D255" s="4"/>
      <c r="E255" s="4"/>
      <c r="F255" s="4"/>
      <c r="P255" s="16"/>
      <c r="Q255" s="16"/>
    </row>
    <row r="256" spans="2:17">
      <c r="B256" s="4"/>
      <c r="C256" s="4"/>
      <c r="D256" s="4"/>
      <c r="E256" s="4"/>
      <c r="F256" s="4"/>
      <c r="P256" s="16"/>
      <c r="Q256" s="16"/>
    </row>
    <row r="257" spans="16:17">
      <c r="P257" s="119"/>
      <c r="Q257" s="18"/>
    </row>
    <row r="258" spans="16:17">
      <c r="P258" s="16"/>
      <c r="Q258" s="20"/>
    </row>
  </sheetData>
  <protectedRanges>
    <protectedRange sqref="B166:F166" name="Cuenta_renta_disponible_2"/>
    <protectedRange sqref="B103:F103 B110:F112 B117:F118 I103:M104 I106:M108 I116:M116" name="Cuenta_renta_secundaria_2"/>
    <protectedRange sqref="B47:F47 B49:F52" name="Cuenta_explotacion_2"/>
    <protectedRange sqref="B21:F21 B25:F25 I17:M18 I20:M20" name="Cuenta_produccion_2"/>
    <protectedRange sqref="B140:F141" name="Cuenta_renta_especie_2"/>
    <protectedRange sqref="I219:M219 I212:M213 I223:M223" name="Cuenta_patrimonio_neto_2"/>
  </protectedRanges>
  <mergeCells count="108">
    <mergeCell ref="H10:H14"/>
    <mergeCell ref="I10:I14"/>
    <mergeCell ref="J10:J14"/>
    <mergeCell ref="K10:K14"/>
    <mergeCell ref="L10:L14"/>
    <mergeCell ref="M10:M14"/>
    <mergeCell ref="B10:B14"/>
    <mergeCell ref="C10:C14"/>
    <mergeCell ref="D10:D14"/>
    <mergeCell ref="E10:E14"/>
    <mergeCell ref="F10:F14"/>
    <mergeCell ref="G10:G14"/>
    <mergeCell ref="H38:H42"/>
    <mergeCell ref="I38:I42"/>
    <mergeCell ref="J38:J42"/>
    <mergeCell ref="K38:K42"/>
    <mergeCell ref="L38:L42"/>
    <mergeCell ref="M38:M42"/>
    <mergeCell ref="B38:B42"/>
    <mergeCell ref="C38:C42"/>
    <mergeCell ref="D38:D42"/>
    <mergeCell ref="E38:E42"/>
    <mergeCell ref="F38:F42"/>
    <mergeCell ref="G38:G42"/>
    <mergeCell ref="H62:H66"/>
    <mergeCell ref="I62:I66"/>
    <mergeCell ref="J62:J66"/>
    <mergeCell ref="K62:K66"/>
    <mergeCell ref="L62:L66"/>
    <mergeCell ref="M62:M66"/>
    <mergeCell ref="B62:B66"/>
    <mergeCell ref="C62:C66"/>
    <mergeCell ref="D62:D66"/>
    <mergeCell ref="E62:E66"/>
    <mergeCell ref="F62:F66"/>
    <mergeCell ref="G62:G66"/>
    <mergeCell ref="H93:H97"/>
    <mergeCell ref="I93:I97"/>
    <mergeCell ref="J93:J97"/>
    <mergeCell ref="K93:K97"/>
    <mergeCell ref="L93:L97"/>
    <mergeCell ref="M93:M97"/>
    <mergeCell ref="B93:B97"/>
    <mergeCell ref="C93:C97"/>
    <mergeCell ref="D93:D97"/>
    <mergeCell ref="E93:E97"/>
    <mergeCell ref="F93:F97"/>
    <mergeCell ref="G93:G97"/>
    <mergeCell ref="H130:H134"/>
    <mergeCell ref="I130:I134"/>
    <mergeCell ref="J130:J134"/>
    <mergeCell ref="K130:K134"/>
    <mergeCell ref="L130:L134"/>
    <mergeCell ref="M130:M134"/>
    <mergeCell ref="B130:B134"/>
    <mergeCell ref="C130:C134"/>
    <mergeCell ref="D130:D134"/>
    <mergeCell ref="E130:E134"/>
    <mergeCell ref="F130:F134"/>
    <mergeCell ref="G130:G134"/>
    <mergeCell ref="H154:H158"/>
    <mergeCell ref="I154:I158"/>
    <mergeCell ref="J154:J158"/>
    <mergeCell ref="K154:K158"/>
    <mergeCell ref="L154:L158"/>
    <mergeCell ref="M154:M158"/>
    <mergeCell ref="B154:B158"/>
    <mergeCell ref="C154:C158"/>
    <mergeCell ref="D154:D158"/>
    <mergeCell ref="E154:E158"/>
    <mergeCell ref="F154:F158"/>
    <mergeCell ref="G154:G158"/>
    <mergeCell ref="H177:H181"/>
    <mergeCell ref="I177:I181"/>
    <mergeCell ref="J177:J181"/>
    <mergeCell ref="K177:K181"/>
    <mergeCell ref="L177:L181"/>
    <mergeCell ref="M177:M181"/>
    <mergeCell ref="B177:B181"/>
    <mergeCell ref="C177:C181"/>
    <mergeCell ref="D177:D181"/>
    <mergeCell ref="E177:E181"/>
    <mergeCell ref="F177:F181"/>
    <mergeCell ref="G177:G181"/>
    <mergeCell ref="H202:H206"/>
    <mergeCell ref="I202:I206"/>
    <mergeCell ref="J202:J206"/>
    <mergeCell ref="K202:K206"/>
    <mergeCell ref="L202:L206"/>
    <mergeCell ref="M202:M206"/>
    <mergeCell ref="B202:B206"/>
    <mergeCell ref="C202:C206"/>
    <mergeCell ref="D202:D206"/>
    <mergeCell ref="E202:E206"/>
    <mergeCell ref="F202:F206"/>
    <mergeCell ref="G202:G206"/>
    <mergeCell ref="H234:H238"/>
    <mergeCell ref="I234:I238"/>
    <mergeCell ref="J234:J238"/>
    <mergeCell ref="K234:K238"/>
    <mergeCell ref="L234:L238"/>
    <mergeCell ref="M234:M238"/>
    <mergeCell ref="B234:B238"/>
    <mergeCell ref="C234:C238"/>
    <mergeCell ref="D234:D238"/>
    <mergeCell ref="E234:E238"/>
    <mergeCell ref="F234:F238"/>
    <mergeCell ref="G234:G238"/>
  </mergeCells>
  <conditionalFormatting sqref="B46:F46">
    <cfRule type="cellIs" dxfId="5" priority="2" operator="notEqual">
      <formula>B47+B48</formula>
    </cfRule>
  </conditionalFormatting>
  <conditionalFormatting sqref="B109:F109">
    <cfRule type="cellIs" dxfId="4" priority="1" operator="notEqual">
      <formula>B110+B111+B112</formula>
    </cfRule>
  </conditionalFormatting>
  <hyperlinks>
    <hyperlink ref="M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9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F546253E6B104EAA1AEBEFC41266EF" ma:contentTypeVersion="1" ma:contentTypeDescription="Crear nuevo documento." ma:contentTypeScope="" ma:versionID="bf9f970932a558e826e2adf4071b3b3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CA5DF27-E7B9-4220-BFB2-D6FE66009E70}"/>
</file>

<file path=customXml/itemProps2.xml><?xml version="1.0" encoding="utf-8"?>
<ds:datastoreItem xmlns:ds="http://schemas.openxmlformats.org/officeDocument/2006/customXml" ds:itemID="{BAA07A11-F708-44E1-82DB-1D47AF428C83}"/>
</file>

<file path=customXml/itemProps3.xml><?xml version="1.0" encoding="utf-8"?>
<ds:datastoreItem xmlns:ds="http://schemas.openxmlformats.org/officeDocument/2006/customXml" ds:itemID="{CA771EAD-0425-49E6-9F19-130EB40220C9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21</vt:i4>
      </vt:variant>
    </vt:vector>
  </HeadingPairs>
  <TitlesOfParts>
    <vt:vector size="32" baseType="lpstr">
      <vt:lpstr>Indice</vt:lpstr>
      <vt:lpstr>Tabla1a CCAA</vt:lpstr>
      <vt:lpstr>Tabla1b Andalucía- Baleares</vt:lpstr>
      <vt:lpstr>Tabla1c Canarias- CastillayLeón</vt:lpstr>
      <vt:lpstr>Tabla1d Cataluña-Murcia</vt:lpstr>
      <vt:lpstr>Tabla1e Navarra- País Vasco</vt:lpstr>
      <vt:lpstr>Tabla 2a CCLL</vt:lpstr>
      <vt:lpstr>Tabla 2b Andalucía-Canarias</vt:lpstr>
      <vt:lpstr>Tabla 2c Cantabria- Extremadura</vt:lpstr>
      <vt:lpstr>Tabla 2d Galicia- La Rioja</vt:lpstr>
      <vt:lpstr>Tabla 2e Valencia- Melilla</vt:lpstr>
      <vt:lpstr>Indice!Área_de_impresión</vt:lpstr>
      <vt:lpstr>'Tabla 2a CCLL'!Área_de_impresión</vt:lpstr>
      <vt:lpstr>'Tabla 2b Andalucía-Canarias'!Área_de_impresión</vt:lpstr>
      <vt:lpstr>'Tabla 2c Cantabria- Extremadura'!Área_de_impresión</vt:lpstr>
      <vt:lpstr>'Tabla 2d Galicia- La Rioja'!Área_de_impresión</vt:lpstr>
      <vt:lpstr>'Tabla 2e Valencia- Melilla'!Área_de_impresión</vt:lpstr>
      <vt:lpstr>'Tabla1a CCAA'!Área_de_impresión</vt:lpstr>
      <vt:lpstr>'Tabla1b Andalucía- Baleares'!Área_de_impresión</vt:lpstr>
      <vt:lpstr>'Tabla1c Canarias- CastillayLeón'!Área_de_impresión</vt:lpstr>
      <vt:lpstr>'Tabla1d Cataluña-Murcia'!Área_de_impresión</vt:lpstr>
      <vt:lpstr>'Tabla1e Navarra- País Vasco'!Área_de_impresión</vt:lpstr>
      <vt:lpstr>'Tabla 2a CCLL'!Títulos_a_imprimir</vt:lpstr>
      <vt:lpstr>'Tabla 2b Andalucía-Canarias'!Títulos_a_imprimir</vt:lpstr>
      <vt:lpstr>'Tabla 2c Cantabria- Extremadura'!Títulos_a_imprimir</vt:lpstr>
      <vt:lpstr>'Tabla 2d Galicia- La Rioja'!Títulos_a_imprimir</vt:lpstr>
      <vt:lpstr>'Tabla 2e Valencia- Melilla'!Títulos_a_imprimir</vt:lpstr>
      <vt:lpstr>'Tabla1a CCAA'!Títulos_a_imprimir</vt:lpstr>
      <vt:lpstr>'Tabla1b Andalucía- Baleares'!Títulos_a_imprimir</vt:lpstr>
      <vt:lpstr>'Tabla1c Canarias- CastillayLeón'!Títulos_a_imprimir</vt:lpstr>
      <vt:lpstr>'Tabla1d Cataluña-Murcia'!Títulos_a_imprimir</vt:lpstr>
      <vt:lpstr>'Tabla1e Navarra- País Vasco'!Títulos_a_imprimir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2016-12-15T08:49:00Z</cp:lastPrinted>
  <dcterms:created xsi:type="dcterms:W3CDTF">2009-09-04T08:15:11Z</dcterms:created>
  <dcterms:modified xsi:type="dcterms:W3CDTF">2022-12-20T10:10:44Z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ategorizacion">
    <vt:lpwstr>28;#Contabilidad Pública:Contabilidad Nacional|951dcb6b-5948-4fb9-b203-5d57a9f39496</vt:lpwstr>
  </property>
  <property fmtid="{D5CDD505-2E9C-101B-9397-08002B2CF9AE}" pid="4" name="ContentTypeId">
    <vt:lpwstr>0x0101004FF546253E6B104EAA1AEBEFC41266EF</vt:lpwstr>
  </property>
</Properties>
</file>