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2.xml" ContentType="application/vnd.openxmlformats-officedocument.drawing+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59.xml" ContentType="application/vnd.openxmlformats-officedocument.spreadsheetml.worksheet+xml"/>
  <Override PartName="/xl/worksheets/sheet57.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8.xml" ContentType="application/vnd.openxmlformats-officedocument.spreadsheetml.worksheet+xml"/>
  <Override PartName="/xl/worksheets/sheet30.xml" ContentType="application/vnd.openxmlformats-officedocument.spreadsheetml.worksheet+xml"/>
  <Override PartName="/xl/worksheets/sheet32.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31.xml" ContentType="application/vnd.openxmlformats-officedocument.spreadsheetml.worksheet+xml"/>
  <Override PartName="/xl/worksheets/sheet45.xml" ContentType="application/vnd.openxmlformats-officedocument.spreadsheetml.worksheet+xml"/>
  <Override PartName="/xl/worksheets/sheet43.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44.xml" ContentType="application/vnd.openxmlformats-officedocument.spreadsheetml.worksheet+xml"/>
  <Override PartName="/xl/worksheets/sheet37.xml" ContentType="application/vnd.openxmlformats-officedocument.spreadsheetml.worksheet+xml"/>
  <Override PartName="/xl/worksheets/sheet39.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EMP\CEP14\Auto14\Libro 14\"/>
    </mc:Choice>
  </mc:AlternateContent>
  <bookViews>
    <workbookView xWindow="0" yWindow="0" windowWidth="28800" windowHeight="9885"/>
  </bookViews>
  <sheets>
    <sheet name="INDICE" sheetId="2" r:id="rId1"/>
    <sheet name="Nota metodológica" sheetId="3" r:id="rId2"/>
    <sheet name="Inventario empresas" sheetId="4" r:id="rId3"/>
    <sheet name="Tabla 1" sheetId="313" r:id="rId4"/>
    <sheet name="Tabla 2" sheetId="314" r:id="rId5"/>
    <sheet name="Tabla 2.1" sheetId="315" r:id="rId6"/>
    <sheet name="Tabla 2.2" sheetId="316" r:id="rId7"/>
    <sheet name="Tabla 2.2.1" sheetId="317" r:id="rId8"/>
    <sheet name="Tabla 2.2.1.1" sheetId="318" r:id="rId9"/>
    <sheet name="Tabla 2.2.1.2" sheetId="319" r:id="rId10"/>
    <sheet name="Tabla 2.2.1.3" sheetId="320" r:id="rId11"/>
    <sheet name="Tabla 2.2.1.4" sheetId="321" r:id="rId12"/>
    <sheet name="Tabla 2.2.1.5" sheetId="322" r:id="rId13"/>
    <sheet name="Tabla 2.2.1.6" sheetId="323" r:id="rId14"/>
    <sheet name="Tabla 2.2.1.7" sheetId="324" r:id="rId15"/>
    <sheet name="Tabla 2.2.1.8" sheetId="325" r:id="rId16"/>
    <sheet name="Tabla 2.2.1.9" sheetId="326" r:id="rId17"/>
    <sheet name="Tabla 2.2.1.10" sheetId="327" r:id="rId18"/>
    <sheet name="Tabla 2.2.1.11" sheetId="328" r:id="rId19"/>
    <sheet name="Tabla 2.2.1.12" sheetId="329" r:id="rId20"/>
    <sheet name="Tabla 2.2.1.13" sheetId="330" r:id="rId21"/>
    <sheet name="Tabla 2.2.1.14" sheetId="331" r:id="rId22"/>
    <sheet name="Tabla 2.2.1.15" sheetId="332" r:id="rId23"/>
    <sheet name="Tabla 2.2.1.16" sheetId="333" r:id="rId24"/>
    <sheet name="Tabla 2.2.1.17" sheetId="334" r:id="rId25"/>
    <sheet name="Tabla 2.3" sheetId="335" r:id="rId26"/>
    <sheet name="Tabla 3" sheetId="336" r:id="rId27"/>
    <sheet name="Tabla 3.1" sheetId="337" r:id="rId28"/>
    <sheet name="Tabla 3.2" sheetId="338" r:id="rId29"/>
    <sheet name="Tabla 3.3" sheetId="339" r:id="rId30"/>
    <sheet name="Tabla 3.4" sheetId="340" r:id="rId31"/>
    <sheet name="Tabla 3.5" sheetId="341" r:id="rId32"/>
    <sheet name="Tabla 4" sheetId="342" r:id="rId33"/>
    <sheet name="Tabla 5" sheetId="343" r:id="rId34"/>
    <sheet name="Tabla 6" sheetId="344" r:id="rId35"/>
    <sheet name="Tabla 7" sheetId="345" r:id="rId36"/>
    <sheet name="Tabla 8" sheetId="346" r:id="rId37"/>
    <sheet name="Tabla 9" sheetId="347" r:id="rId38"/>
    <sheet name="Tabla 10" sheetId="348" r:id="rId39"/>
    <sheet name="Tabla 11" sheetId="349" r:id="rId40"/>
    <sheet name="Tabla 12" sheetId="350" r:id="rId41"/>
    <sheet name="Tabla 13" sheetId="351" r:id="rId42"/>
    <sheet name="Tabla 14" sheetId="352" r:id="rId43"/>
    <sheet name="Tabla 15" sheetId="353" r:id="rId44"/>
    <sheet name="Tabla 16" sheetId="354" r:id="rId45"/>
    <sheet name="Tabla 17" sheetId="355" r:id="rId46"/>
    <sheet name="Tabla 18" sheetId="356" r:id="rId47"/>
    <sheet name="Tabla 19" sheetId="357" r:id="rId48"/>
    <sheet name="Tabla 20" sheetId="358" r:id="rId49"/>
    <sheet name="Tabla 21" sheetId="359" r:id="rId50"/>
    <sheet name="Tabla 22" sheetId="360" r:id="rId51"/>
    <sheet name="Tabla 23" sheetId="361" r:id="rId52"/>
    <sheet name="Tabla 24" sheetId="362" r:id="rId53"/>
    <sheet name="Tabla 25" sheetId="363" r:id="rId54"/>
    <sheet name="Tabla 26" sheetId="364" r:id="rId55"/>
    <sheet name="Tabla 27" sheetId="365" r:id="rId56"/>
    <sheet name="Tabla 28" sheetId="366" r:id="rId57"/>
    <sheet name="Tabla 29" sheetId="367" r:id="rId58"/>
    <sheet name="Tabla 30" sheetId="368" r:id="rId59"/>
    <sheet name="Tabla 31" sheetId="369" r:id="rId60"/>
    <sheet name="Tabla 32" sheetId="370" r:id="rId61"/>
    <sheet name="Tabla 33" sheetId="371" r:id="rId62"/>
    <sheet name="Tabla 34" sheetId="372" r:id="rId63"/>
    <sheet name="Tabla 35" sheetId="373" r:id="rId64"/>
    <sheet name="Tabla 36" sheetId="374" r:id="rId65"/>
    <sheet name="Tabla 37" sheetId="375" r:id="rId66"/>
    <sheet name="Tabla 38" sheetId="376" r:id="rId67"/>
    <sheet name="Tabla 39" sheetId="377" r:id="rId68"/>
    <sheet name="Tabla 40" sheetId="378" r:id="rId69"/>
    <sheet name="Tabla 41" sheetId="379" r:id="rId70"/>
    <sheet name="Tabla 42" sheetId="380" r:id="rId71"/>
    <sheet name="Tabla 43" sheetId="381" r:id="rId72"/>
    <sheet name="Tabla 44" sheetId="382" r:id="rId73"/>
    <sheet name="Tabla 45" sheetId="383" r:id="rId74"/>
    <sheet name="Tabla 46" sheetId="384" r:id="rId75"/>
    <sheet name="Tabla 47" sheetId="385" r:id="rId76"/>
    <sheet name="Tabla 48" sheetId="386" r:id="rId77"/>
    <sheet name="Tabla 49" sheetId="387" r:id="rId78"/>
    <sheet name="Tabla 50" sheetId="388" r:id="rId79"/>
    <sheet name="Tabla 51" sheetId="389" r:id="rId80"/>
    <sheet name="Tabla 52" sheetId="390" r:id="rId81"/>
    <sheet name="Tabla 53" sheetId="391" r:id="rId82"/>
    <sheet name="Tabla 54" sheetId="392" r:id="rId83"/>
    <sheet name="Tabla 55" sheetId="393" r:id="rId84"/>
    <sheet name="Tabla 56" sheetId="394" r:id="rId85"/>
    <sheet name="Tabla 57" sheetId="395" r:id="rId86"/>
    <sheet name="Tabla 58" sheetId="396" r:id="rId87"/>
    <sheet name="Tabla 59" sheetId="397" r:id="rId88"/>
    <sheet name="Tabla 60" sheetId="398" r:id="rId89"/>
    <sheet name="Tabla 61" sheetId="399" r:id="rId90"/>
    <sheet name="Tabla 62" sheetId="400" r:id="rId91"/>
    <sheet name="Tabla 63" sheetId="401" r:id="rId92"/>
    <sheet name="Tabla 64" sheetId="402" r:id="rId93"/>
    <sheet name="Tabla 65" sheetId="403" r:id="rId94"/>
    <sheet name="Tabla 66" sheetId="404" r:id="rId95"/>
    <sheet name="Tabla 67" sheetId="405" r:id="rId96"/>
    <sheet name="Tabla 68" sheetId="406" r:id="rId97"/>
    <sheet name="Tabla 69" sheetId="407" r:id="rId98"/>
    <sheet name="Tabla 70" sheetId="408" r:id="rId99"/>
    <sheet name="Tabla 71" sheetId="409" r:id="rId100"/>
    <sheet name="Tabla 72" sheetId="410" r:id="rId101"/>
    <sheet name="Tabla 73" sheetId="411" r:id="rId102"/>
    <sheet name="Tabla 74" sheetId="412" r:id="rId103"/>
    <sheet name="Tabla 75" sheetId="413" r:id="rId104"/>
    <sheet name="Tabla 76" sheetId="414" r:id="rId105"/>
    <sheet name="Tabla 77" sheetId="415" r:id="rId106"/>
    <sheet name="Tabla 78" sheetId="416" r:id="rId107"/>
  </sheets>
  <definedNames>
    <definedName name="_xlnm.Print_Area" localSheetId="2">'Inventario empresas'!$B$1:$B$745</definedName>
    <definedName name="_xlnm.Print_Area" localSheetId="1">'Nota metodológica'!$B$1:$B$101</definedName>
    <definedName name="_xlnm.Print_Area" localSheetId="3">'Tabla 1'!$B$1:$I$146</definedName>
    <definedName name="_xlnm.Print_Area" localSheetId="38">'Tabla 10'!$B$1:$I$146</definedName>
    <definedName name="_xlnm.Print_Area" localSheetId="39">'Tabla 11'!$B$1:$I$146</definedName>
    <definedName name="_xlnm.Print_Area" localSheetId="40">'Tabla 12'!$B$1:$I$146</definedName>
    <definedName name="_xlnm.Print_Area" localSheetId="41">'Tabla 13'!$B$1:$I$146</definedName>
    <definedName name="_xlnm.Print_Area" localSheetId="42">'Tabla 14'!$B$1:$I$146</definedName>
    <definedName name="_xlnm.Print_Area" localSheetId="43">'Tabla 15'!$B$1:$I$146</definedName>
    <definedName name="_xlnm.Print_Area" localSheetId="44">'Tabla 16'!$B$1:$I$142</definedName>
    <definedName name="_xlnm.Print_Area" localSheetId="45">'Tabla 17'!$B$1:$I$146</definedName>
    <definedName name="_xlnm.Print_Area" localSheetId="46">'Tabla 18'!$B$1:$I$146</definedName>
    <definedName name="_xlnm.Print_Area" localSheetId="47">'Tabla 19'!$B$1:$I$146</definedName>
    <definedName name="_xlnm.Print_Area" localSheetId="4">'Tabla 2'!$B$1:$I$146</definedName>
    <definedName name="_xlnm.Print_Area" localSheetId="5">'Tabla 2.1'!$B$1:$I$146</definedName>
    <definedName name="_xlnm.Print_Area" localSheetId="6">'Tabla 2.2'!$B$1:$I$146</definedName>
    <definedName name="_xlnm.Print_Area" localSheetId="7">'Tabla 2.2.1'!$B$1:$I$146</definedName>
    <definedName name="_xlnm.Print_Area" localSheetId="8">'Tabla 2.2.1.1'!$B$1:$I$146</definedName>
    <definedName name="_xlnm.Print_Area" localSheetId="17">'Tabla 2.2.1.10'!$B$1:$I$146</definedName>
    <definedName name="_xlnm.Print_Area" localSheetId="18">'Tabla 2.2.1.11'!$B$1:$I$146</definedName>
    <definedName name="_xlnm.Print_Area" localSheetId="19">'Tabla 2.2.1.12'!$B$1:$I$146</definedName>
    <definedName name="_xlnm.Print_Area" localSheetId="20">'Tabla 2.2.1.13'!$B$1:$I$146</definedName>
    <definedName name="_xlnm.Print_Area" localSheetId="21">'Tabla 2.2.1.14'!$B$1:$I$146</definedName>
    <definedName name="_xlnm.Print_Area" localSheetId="22">'Tabla 2.2.1.15'!$B$1:$I$146</definedName>
    <definedName name="_xlnm.Print_Area" localSheetId="23">'Tabla 2.2.1.16'!$B$1:$I$146</definedName>
    <definedName name="_xlnm.Print_Area" localSheetId="24">'Tabla 2.2.1.17'!$B$1:$I$146</definedName>
    <definedName name="_xlnm.Print_Area" localSheetId="9">'Tabla 2.2.1.2'!$B$1:$I$146</definedName>
    <definedName name="_xlnm.Print_Area" localSheetId="10">'Tabla 2.2.1.3'!$B$1:$I$146</definedName>
    <definedName name="_xlnm.Print_Area" localSheetId="11">'Tabla 2.2.1.4'!$B$1:$I$146</definedName>
    <definedName name="_xlnm.Print_Area" localSheetId="12">'Tabla 2.2.1.5'!$B$1:$I$146</definedName>
    <definedName name="_xlnm.Print_Area" localSheetId="13">'Tabla 2.2.1.6'!$B$1:$I$146</definedName>
    <definedName name="_xlnm.Print_Area" localSheetId="14">'Tabla 2.2.1.7'!$B$1:$I$146</definedName>
    <definedName name="_xlnm.Print_Area" localSheetId="15">'Tabla 2.2.1.8'!$B$1:$I$146</definedName>
    <definedName name="_xlnm.Print_Area" localSheetId="16">'Tabla 2.2.1.9'!$B$1:$I$146</definedName>
    <definedName name="_xlnm.Print_Area" localSheetId="25">'Tabla 2.3'!$B$1:$I$146</definedName>
    <definedName name="_xlnm.Print_Area" localSheetId="48">'Tabla 20'!$B$1:$I$146</definedName>
    <definedName name="_xlnm.Print_Area" localSheetId="49">'Tabla 21'!$B$1:$I$146</definedName>
    <definedName name="_xlnm.Print_Area" localSheetId="50">'Tabla 22'!$B$1:$I$146</definedName>
    <definedName name="_xlnm.Print_Area" localSheetId="51">'Tabla 23'!$B$1:$I$146</definedName>
    <definedName name="_xlnm.Print_Area" localSheetId="52">'Tabla 24'!$B$1:$I$146</definedName>
    <definedName name="_xlnm.Print_Area" localSheetId="53">'Tabla 25'!$B$1:$I$146</definedName>
    <definedName name="_xlnm.Print_Area" localSheetId="54">'Tabla 26'!$B$1:$I$146</definedName>
    <definedName name="_xlnm.Print_Area" localSheetId="55">'Tabla 27'!$B$1:$I$146</definedName>
    <definedName name="_xlnm.Print_Area" localSheetId="56">'Tabla 28'!$B$1:$I$146</definedName>
    <definedName name="_xlnm.Print_Area" localSheetId="57">'Tabla 29'!$B$1:$I$146</definedName>
    <definedName name="_xlnm.Print_Area" localSheetId="26">'Tabla 3'!$B$1:$I$146</definedName>
    <definedName name="_xlnm.Print_Area" localSheetId="27">'Tabla 3.1'!$B$1:$I$146</definedName>
    <definedName name="_xlnm.Print_Area" localSheetId="28">'Tabla 3.2'!$B$1:$I$146</definedName>
    <definedName name="_xlnm.Print_Area" localSheetId="29">'Tabla 3.3'!$B$1:$I$146</definedName>
    <definedName name="_xlnm.Print_Area" localSheetId="30">'Tabla 3.4'!$B$1:$I$146</definedName>
    <definedName name="_xlnm.Print_Area" localSheetId="31">'Tabla 3.5'!$B$1:$I$146</definedName>
    <definedName name="_xlnm.Print_Area" localSheetId="58">'Tabla 30'!$B$1:$I$146</definedName>
    <definedName name="_xlnm.Print_Area" localSheetId="59">'Tabla 31'!$B$1:$I$146</definedName>
    <definedName name="_xlnm.Print_Area" localSheetId="60">'Tabla 32'!$B$1:$I$146</definedName>
    <definedName name="_xlnm.Print_Area" localSheetId="61">'Tabla 33'!$B$1:$I$146</definedName>
    <definedName name="_xlnm.Print_Area" localSheetId="62">'Tabla 34'!$B$1:$I$146</definedName>
    <definedName name="_xlnm.Print_Area" localSheetId="63">'Tabla 35'!$B$1:$I$146</definedName>
    <definedName name="_xlnm.Print_Area" localSheetId="64">'Tabla 36'!$B$1:$I$146</definedName>
    <definedName name="_xlnm.Print_Area" localSheetId="65">'Tabla 37'!$B$1:$I$146</definedName>
    <definedName name="_xlnm.Print_Area" localSheetId="66">'Tabla 38'!$B$1:$I$146</definedName>
    <definedName name="_xlnm.Print_Area" localSheetId="67">'Tabla 39'!$B$1:$I$146</definedName>
    <definedName name="_xlnm.Print_Area" localSheetId="32">'Tabla 4'!$B$1:$I$146</definedName>
    <definedName name="_xlnm.Print_Area" localSheetId="68">'Tabla 40'!$B$1:$I$146</definedName>
    <definedName name="_xlnm.Print_Area" localSheetId="69">'Tabla 41'!$B$1:$I$146</definedName>
    <definedName name="_xlnm.Print_Area" localSheetId="70">'Tabla 42'!$B$1:$I$146</definedName>
    <definedName name="_xlnm.Print_Area" localSheetId="71">'Tabla 43'!$B$1:$I$146</definedName>
    <definedName name="_xlnm.Print_Area" localSheetId="72">'Tabla 44'!$B$1:$I$146</definedName>
    <definedName name="_xlnm.Print_Area" localSheetId="73">'Tabla 45'!$B$1:$I$146</definedName>
    <definedName name="_xlnm.Print_Area" localSheetId="74">'Tabla 46'!$B$1:$I$146</definedName>
    <definedName name="_xlnm.Print_Area" localSheetId="75">'Tabla 47'!$B$1:$I$146</definedName>
    <definedName name="_xlnm.Print_Area" localSheetId="76">'Tabla 48'!$B$1:$I$146</definedName>
    <definedName name="_xlnm.Print_Area" localSheetId="77">'Tabla 49'!$B$1:$I$146</definedName>
    <definedName name="_xlnm.Print_Area" localSheetId="33">'Tabla 5'!$B$1:$I$146</definedName>
    <definedName name="_xlnm.Print_Area" localSheetId="78">'Tabla 50'!$B$1:$I$146</definedName>
    <definedName name="_xlnm.Print_Area" localSheetId="79">'Tabla 51'!$B$1:$I$146</definedName>
    <definedName name="_xlnm.Print_Area" localSheetId="80">'Tabla 52'!$B$1:$I$146</definedName>
    <definedName name="_xlnm.Print_Area" localSheetId="81">'Tabla 53'!$B$1:$I$146</definedName>
    <definedName name="_xlnm.Print_Area" localSheetId="82">'Tabla 54'!$B$1:$I$146</definedName>
    <definedName name="_xlnm.Print_Area" localSheetId="83">'Tabla 55'!$B$1:$I$146</definedName>
    <definedName name="_xlnm.Print_Area" localSheetId="84">'Tabla 56'!$B$1:$I$146</definedName>
    <definedName name="_xlnm.Print_Area" localSheetId="85">'Tabla 57'!$B$1:$I$146</definedName>
    <definedName name="_xlnm.Print_Area" localSheetId="86">'Tabla 58'!$B$1:$I$146</definedName>
    <definedName name="_xlnm.Print_Area" localSheetId="87">'Tabla 59'!$B$1:$I$146</definedName>
    <definedName name="_xlnm.Print_Area" localSheetId="34">'Tabla 6'!$B$1:$I$146</definedName>
    <definedName name="_xlnm.Print_Area" localSheetId="88">'Tabla 60'!$B$1:$I$146</definedName>
    <definedName name="_xlnm.Print_Area" localSheetId="89">'Tabla 61'!$B$1:$I$146</definedName>
    <definedName name="_xlnm.Print_Area" localSheetId="90">'Tabla 62'!$B$1:$I$146</definedName>
    <definedName name="_xlnm.Print_Area" localSheetId="91">'Tabla 63'!$B$1:$I$146</definedName>
    <definedName name="_xlnm.Print_Area" localSheetId="92">'Tabla 64'!$B$1:$I$146</definedName>
    <definedName name="_xlnm.Print_Area" localSheetId="93">'Tabla 65'!$B$1:$I$146</definedName>
    <definedName name="_xlnm.Print_Area" localSheetId="94">'Tabla 66'!$B$1:$I$146</definedName>
    <definedName name="_xlnm.Print_Area" localSheetId="95">'Tabla 67'!$B$1:$I$146</definedName>
    <definedName name="_xlnm.Print_Area" localSheetId="96">'Tabla 68'!$B$1:$I$146</definedName>
    <definedName name="_xlnm.Print_Area" localSheetId="97">'Tabla 69'!$B$1:$I$146</definedName>
    <definedName name="_xlnm.Print_Area" localSheetId="35">'Tabla 7'!$B$1:$I$146</definedName>
    <definedName name="_xlnm.Print_Area" localSheetId="98">'Tabla 70'!$B$1:$I$146</definedName>
    <definedName name="_xlnm.Print_Area" localSheetId="99">'Tabla 71'!$B$1:$I$146</definedName>
    <definedName name="_xlnm.Print_Area" localSheetId="100">'Tabla 72'!$B$1:$I$146</definedName>
    <definedName name="_xlnm.Print_Area" localSheetId="101">'Tabla 73'!$B$1:$I$146</definedName>
    <definedName name="_xlnm.Print_Area" localSheetId="102">'Tabla 74'!$B$1:$I$146</definedName>
    <definedName name="_xlnm.Print_Area" localSheetId="103">'Tabla 75'!$B$1:$I$146</definedName>
    <definedName name="_xlnm.Print_Area" localSheetId="104">'Tabla 76'!$B$1:$I$146</definedName>
    <definedName name="_xlnm.Print_Area" localSheetId="105">'Tabla 77'!$B$1:$I$146</definedName>
    <definedName name="_xlnm.Print_Area" localSheetId="106">'Tabla 78'!$B$1:$M$144</definedName>
    <definedName name="_xlnm.Print_Area" localSheetId="36">'Tabla 8'!$B$1:$I$146</definedName>
    <definedName name="_xlnm.Print_Area" localSheetId="37">'Tabla 9'!$B$1:$I$146</definedName>
    <definedName name="INDICE" localSheetId="1">#REF!</definedName>
    <definedName name="INDICE">#REF!</definedName>
    <definedName name="Tabla_28__Rama_25._Captación__depuración_y_distribución_de_agua">INDICE!$B$90</definedName>
    <definedName name="Tabla_33__Rama_30._Comercio_al_por_menor__excepto_de_vehículos_de_motor_y_motocicletas" localSheetId="1">INDICE!#REF!</definedName>
    <definedName name="Tabla_33__Rama_30._Comercio_al_por_menor__excepto_de_vehículos_de_motor_y_motocicletas">INDICE!#REF!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42" i="416" l="1"/>
  <c r="M140" i="416"/>
  <c r="M138" i="416"/>
  <c r="M133" i="416"/>
  <c r="M112" i="416"/>
  <c r="M109" i="416"/>
  <c r="M94" i="416"/>
  <c r="E96" i="416"/>
  <c r="M70" i="416"/>
  <c r="M67" i="416"/>
  <c r="M65" i="416"/>
  <c r="M64" i="416"/>
  <c r="M61" i="416"/>
  <c r="E74" i="416"/>
  <c r="M50" i="416"/>
  <c r="M40" i="416"/>
  <c r="G51" i="416"/>
  <c r="M25" i="416"/>
  <c r="M15" i="416"/>
  <c r="M13" i="416"/>
  <c r="M12" i="416"/>
  <c r="L28" i="416"/>
  <c r="H144" i="416" l="1"/>
  <c r="M79" i="416"/>
  <c r="M128" i="416"/>
  <c r="C28" i="416"/>
  <c r="H28" i="416"/>
  <c r="J51" i="416"/>
  <c r="J28" i="416"/>
  <c r="M18" i="416"/>
  <c r="M43" i="416"/>
  <c r="M71" i="416"/>
  <c r="M95" i="416"/>
  <c r="M141" i="416"/>
  <c r="M21" i="416"/>
  <c r="M46" i="416"/>
  <c r="I28" i="416"/>
  <c r="K28" i="416"/>
  <c r="M68" i="416"/>
  <c r="M135" i="416"/>
  <c r="M92" i="416"/>
  <c r="M37" i="416"/>
  <c r="I96" i="416"/>
  <c r="M58" i="416"/>
  <c r="M62" i="416"/>
  <c r="J96" i="416"/>
  <c r="C51" i="416"/>
  <c r="K96" i="416"/>
  <c r="M89" i="416"/>
  <c r="M132" i="416"/>
  <c r="M118" i="416"/>
  <c r="M36" i="416"/>
  <c r="E51" i="416"/>
  <c r="M129" i="416"/>
  <c r="M59" i="416"/>
  <c r="F51" i="416"/>
  <c r="M47" i="416"/>
  <c r="M86" i="416"/>
  <c r="D120" i="416"/>
  <c r="M44" i="416"/>
  <c r="M72" i="416"/>
  <c r="M93" i="416"/>
  <c r="E120" i="416"/>
  <c r="M119" i="416"/>
  <c r="M41" i="416"/>
  <c r="M90" i="416"/>
  <c r="M116" i="416"/>
  <c r="I51" i="416"/>
  <c r="M83" i="416"/>
  <c r="G120" i="416"/>
  <c r="H96" i="416"/>
  <c r="H120" i="416"/>
  <c r="M22" i="416"/>
  <c r="K51" i="416"/>
  <c r="M38" i="416"/>
  <c r="M63" i="416"/>
  <c r="M87" i="416"/>
  <c r="I120" i="416"/>
  <c r="M113" i="416"/>
  <c r="M139" i="416"/>
  <c r="M80" i="416"/>
  <c r="J120" i="416"/>
  <c r="M110" i="416"/>
  <c r="F96" i="416"/>
  <c r="M66" i="416"/>
  <c r="J74" i="416"/>
  <c r="M106" i="416"/>
  <c r="M60" i="416"/>
  <c r="G96" i="416"/>
  <c r="D51" i="416"/>
  <c r="M35" i="416"/>
  <c r="M84" i="416"/>
  <c r="M103" i="416"/>
  <c r="M120" i="416" s="1"/>
  <c r="M107" i="416"/>
  <c r="M26" i="416"/>
  <c r="D74" i="416"/>
  <c r="L96" i="416"/>
  <c r="L120" i="416"/>
  <c r="M136" i="416"/>
  <c r="M69" i="416"/>
  <c r="M57" i="416"/>
  <c r="M74" i="416" s="1"/>
  <c r="M81" i="416"/>
  <c r="C120" i="416"/>
  <c r="M115" i="416"/>
  <c r="M19" i="416"/>
  <c r="M23" i="416"/>
  <c r="D96" i="416"/>
  <c r="M104" i="416"/>
  <c r="M143" i="416"/>
  <c r="F74" i="416"/>
  <c r="F120" i="416"/>
  <c r="D144" i="416"/>
  <c r="C144" i="416"/>
  <c r="M16" i="416"/>
  <c r="M48" i="416"/>
  <c r="E144" i="416"/>
  <c r="H51" i="416"/>
  <c r="H74" i="416"/>
  <c r="F144" i="416"/>
  <c r="M130" i="416"/>
  <c r="M20" i="416"/>
  <c r="G74" i="416"/>
  <c r="M91" i="416"/>
  <c r="M117" i="416"/>
  <c r="M17" i="416"/>
  <c r="I74" i="416"/>
  <c r="M88" i="416"/>
  <c r="M114" i="416"/>
  <c r="G144" i="416"/>
  <c r="M137" i="416"/>
  <c r="D28" i="416"/>
  <c r="M85" i="416"/>
  <c r="I144" i="416"/>
  <c r="M134" i="416"/>
  <c r="E28" i="416"/>
  <c r="M27" i="416"/>
  <c r="J144" i="416"/>
  <c r="K74" i="416"/>
  <c r="M49" i="416"/>
  <c r="M82" i="416"/>
  <c r="M105" i="416"/>
  <c r="K144" i="416"/>
  <c r="M131" i="416"/>
  <c r="M45" i="416"/>
  <c r="M111" i="416"/>
  <c r="M108" i="416"/>
  <c r="M14" i="416"/>
  <c r="F28" i="416"/>
  <c r="M24" i="416"/>
  <c r="G28" i="416"/>
  <c r="M42" i="416"/>
  <c r="M73" i="416"/>
  <c r="L144" i="416"/>
  <c r="M39" i="416"/>
  <c r="C74" i="416"/>
  <c r="M127" i="416"/>
  <c r="M11" i="416"/>
  <c r="L51" i="416"/>
  <c r="C96" i="416"/>
  <c r="M34" i="416"/>
  <c r="L74" i="416"/>
  <c r="K120" i="416"/>
  <c r="M144" i="416" l="1"/>
  <c r="M28" i="416"/>
  <c r="M96" i="416"/>
  <c r="M51" i="416"/>
  <c r="I144" i="415"/>
  <c r="B144" i="415"/>
  <c r="B138" i="415"/>
  <c r="I138" i="415"/>
  <c r="I131" i="415"/>
  <c r="B131" i="415"/>
  <c r="I128" i="415"/>
  <c r="B128" i="415"/>
  <c r="I96" i="415"/>
  <c r="I93" i="415"/>
  <c r="B64" i="415"/>
  <c r="I63" i="415"/>
  <c r="I60" i="415"/>
  <c r="B59" i="415"/>
  <c r="B28" i="415"/>
  <c r="B108" i="415"/>
  <c r="I144" i="414"/>
  <c r="B144" i="414"/>
  <c r="I138" i="414"/>
  <c r="I137" i="414" s="1"/>
  <c r="I134" i="414"/>
  <c r="I131" i="414"/>
  <c r="B131" i="414"/>
  <c r="I96" i="414"/>
  <c r="B64" i="414"/>
  <c r="I63" i="414"/>
  <c r="I60" i="414"/>
  <c r="B28" i="414"/>
  <c r="B108" i="414"/>
  <c r="I11" i="414"/>
  <c r="I144" i="413"/>
  <c r="B144" i="413"/>
  <c r="I134" i="413"/>
  <c r="B134" i="413"/>
  <c r="I128" i="413"/>
  <c r="B128" i="413"/>
  <c r="B125" i="413"/>
  <c r="I96" i="413"/>
  <c r="I93" i="413"/>
  <c r="I60" i="413"/>
  <c r="B59" i="413"/>
  <c r="I43" i="413"/>
  <c r="B108" i="413"/>
  <c r="B144" i="412"/>
  <c r="I138" i="412"/>
  <c r="I137" i="412" s="1"/>
  <c r="I134" i="412"/>
  <c r="B134" i="412"/>
  <c r="B128" i="412"/>
  <c r="I96" i="412"/>
  <c r="B108" i="412"/>
  <c r="B144" i="411"/>
  <c r="I138" i="411"/>
  <c r="B138" i="411"/>
  <c r="B134" i="411"/>
  <c r="I96" i="411"/>
  <c r="I93" i="411"/>
  <c r="B64" i="411"/>
  <c r="I60" i="411"/>
  <c r="B59" i="411"/>
  <c r="B28" i="411"/>
  <c r="B108" i="411"/>
  <c r="B144" i="410"/>
  <c r="B138" i="410"/>
  <c r="I138" i="410"/>
  <c r="I128" i="410"/>
  <c r="B128" i="410"/>
  <c r="B106" i="410"/>
  <c r="I96" i="410"/>
  <c r="I60" i="410"/>
  <c r="B108" i="410"/>
  <c r="I144" i="409"/>
  <c r="I134" i="409"/>
  <c r="B106" i="409"/>
  <c r="I96" i="409"/>
  <c r="B108" i="409"/>
  <c r="I11" i="409"/>
  <c r="I138" i="408"/>
  <c r="I137" i="408" s="1"/>
  <c r="I131" i="408"/>
  <c r="I128" i="408"/>
  <c r="B128" i="408"/>
  <c r="B125" i="408"/>
  <c r="B106" i="408"/>
  <c r="I96" i="408"/>
  <c r="I93" i="408"/>
  <c r="I63" i="408"/>
  <c r="B59" i="408"/>
  <c r="B108" i="408"/>
  <c r="I11" i="408"/>
  <c r="I138" i="407"/>
  <c r="I137" i="407" s="1"/>
  <c r="I131" i="407"/>
  <c r="I128" i="407"/>
  <c r="B125" i="407"/>
  <c r="I96" i="407"/>
  <c r="I43" i="407"/>
  <c r="B28" i="407"/>
  <c r="B108" i="407"/>
  <c r="I144" i="406"/>
  <c r="B138" i="406"/>
  <c r="B125" i="406"/>
  <c r="I96" i="406"/>
  <c r="I63" i="406"/>
  <c r="I60" i="406"/>
  <c r="B108" i="406"/>
  <c r="I11" i="406"/>
  <c r="B144" i="405"/>
  <c r="I134" i="405"/>
  <c r="I131" i="405"/>
  <c r="B131" i="405"/>
  <c r="I128" i="405"/>
  <c r="I96" i="405"/>
  <c r="B28" i="405"/>
  <c r="B108" i="405"/>
  <c r="I11" i="405"/>
  <c r="I138" i="404"/>
  <c r="I137" i="404" s="1"/>
  <c r="B138" i="404"/>
  <c r="I134" i="404"/>
  <c r="B134" i="404"/>
  <c r="B128" i="404"/>
  <c r="I96" i="404"/>
  <c r="B59" i="404"/>
  <c r="B28" i="404"/>
  <c r="B108" i="404"/>
  <c r="I11" i="404"/>
  <c r="B144" i="403"/>
  <c r="I128" i="403"/>
  <c r="B125" i="403"/>
  <c r="I96" i="403"/>
  <c r="B64" i="403"/>
  <c r="B108" i="403"/>
  <c r="I144" i="402"/>
  <c r="B144" i="402"/>
  <c r="I138" i="402"/>
  <c r="I134" i="402"/>
  <c r="B125" i="402"/>
  <c r="B106" i="402"/>
  <c r="I96" i="402"/>
  <c r="B108" i="402"/>
  <c r="I11" i="402"/>
  <c r="B144" i="401"/>
  <c r="I144" i="401"/>
  <c r="B131" i="401"/>
  <c r="I128" i="401"/>
  <c r="B128" i="401"/>
  <c r="B125" i="401"/>
  <c r="I96" i="401"/>
  <c r="I63" i="401"/>
  <c r="I60" i="401"/>
  <c r="B59" i="401"/>
  <c r="B42" i="401"/>
  <c r="B108" i="401"/>
  <c r="I144" i="400"/>
  <c r="B138" i="400"/>
  <c r="B137" i="400" s="1"/>
  <c r="I134" i="400"/>
  <c r="B125" i="400"/>
  <c r="I96" i="400"/>
  <c r="B108" i="400"/>
  <c r="I11" i="400"/>
  <c r="I16" i="400" s="1"/>
  <c r="B144" i="399"/>
  <c r="I131" i="399"/>
  <c r="I128" i="399"/>
  <c r="I96" i="399"/>
  <c r="I60" i="399"/>
  <c r="B108" i="399"/>
  <c r="I11" i="399"/>
  <c r="I16" i="399" s="1"/>
  <c r="B144" i="398"/>
  <c r="I134" i="398"/>
  <c r="I131" i="398"/>
  <c r="B131" i="398"/>
  <c r="I96" i="398"/>
  <c r="B108" i="398"/>
  <c r="I11" i="398"/>
  <c r="I138" i="397"/>
  <c r="I137" i="397" s="1"/>
  <c r="I134" i="397"/>
  <c r="B134" i="397"/>
  <c r="I96" i="397"/>
  <c r="I93" i="397"/>
  <c r="I60" i="397"/>
  <c r="B59" i="397"/>
  <c r="B108" i="397"/>
  <c r="B144" i="396"/>
  <c r="B134" i="396"/>
  <c r="I131" i="396"/>
  <c r="B131" i="396"/>
  <c r="I128" i="396"/>
  <c r="I96" i="396"/>
  <c r="B64" i="396"/>
  <c r="B108" i="396"/>
  <c r="I11" i="396"/>
  <c r="I144" i="395"/>
  <c r="B144" i="395"/>
  <c r="I138" i="395"/>
  <c r="I137" i="395" s="1"/>
  <c r="I134" i="395"/>
  <c r="B131" i="395"/>
  <c r="B128" i="395"/>
  <c r="B125" i="395"/>
  <c r="I96" i="395"/>
  <c r="I60" i="395"/>
  <c r="B28" i="395"/>
  <c r="I11" i="395"/>
  <c r="B108" i="395"/>
  <c r="I144" i="394"/>
  <c r="B144" i="394"/>
  <c r="I138" i="394"/>
  <c r="I137" i="394" s="1"/>
  <c r="B138" i="394"/>
  <c r="I128" i="394"/>
  <c r="I96" i="394"/>
  <c r="I93" i="394"/>
  <c r="I60" i="394"/>
  <c r="B59" i="394"/>
  <c r="B108" i="394"/>
  <c r="I134" i="393"/>
  <c r="B125" i="393"/>
  <c r="B106" i="393"/>
  <c r="I96" i="393"/>
  <c r="B108" i="393"/>
  <c r="I11" i="393"/>
  <c r="I16" i="393" s="1"/>
  <c r="B144" i="392"/>
  <c r="I144" i="392"/>
  <c r="I134" i="392"/>
  <c r="B134" i="392"/>
  <c r="B131" i="392"/>
  <c r="I96" i="392"/>
  <c r="I93" i="392"/>
  <c r="I60" i="392"/>
  <c r="B108" i="392"/>
  <c r="I144" i="391"/>
  <c r="I138" i="391"/>
  <c r="I137" i="391" s="1"/>
  <c r="B138" i="391"/>
  <c r="B134" i="391"/>
  <c r="I131" i="391"/>
  <c r="I128" i="391"/>
  <c r="B128" i="391"/>
  <c r="I96" i="391"/>
  <c r="I93" i="391"/>
  <c r="B108" i="391"/>
  <c r="B138" i="390"/>
  <c r="I138" i="390"/>
  <c r="I137" i="390" s="1"/>
  <c r="B134" i="390"/>
  <c r="I128" i="390"/>
  <c r="B128" i="390"/>
  <c r="B125" i="390"/>
  <c r="I96" i="390"/>
  <c r="I93" i="390"/>
  <c r="I60" i="390"/>
  <c r="B108" i="390"/>
  <c r="I134" i="389"/>
  <c r="B134" i="389"/>
  <c r="B106" i="389"/>
  <c r="I96" i="389"/>
  <c r="I93" i="389"/>
  <c r="I60" i="389"/>
  <c r="B59" i="389"/>
  <c r="B108" i="389"/>
  <c r="B138" i="388"/>
  <c r="I138" i="388"/>
  <c r="I137" i="388" s="1"/>
  <c r="I134" i="388"/>
  <c r="I131" i="388"/>
  <c r="B128" i="388"/>
  <c r="I96" i="388"/>
  <c r="B59" i="388"/>
  <c r="B108" i="388"/>
  <c r="I134" i="387"/>
  <c r="I131" i="387"/>
  <c r="B125" i="387"/>
  <c r="B106" i="387"/>
  <c r="I96" i="387"/>
  <c r="B28" i="387"/>
  <c r="B108" i="387"/>
  <c r="B134" i="386"/>
  <c r="B131" i="386"/>
  <c r="B125" i="386"/>
  <c r="I96" i="386"/>
  <c r="I93" i="386"/>
  <c r="I60" i="386"/>
  <c r="B28" i="386"/>
  <c r="B108" i="386"/>
  <c r="I138" i="385"/>
  <c r="I137" i="385" s="1"/>
  <c r="I131" i="385"/>
  <c r="B131" i="385"/>
  <c r="I96" i="385"/>
  <c r="B108" i="385"/>
  <c r="I144" i="384"/>
  <c r="B144" i="384"/>
  <c r="B134" i="384"/>
  <c r="I131" i="384"/>
  <c r="B125" i="384"/>
  <c r="I96" i="384"/>
  <c r="I93" i="384"/>
  <c r="I60" i="384"/>
  <c r="B59" i="384"/>
  <c r="B28" i="384"/>
  <c r="B108" i="384"/>
  <c r="I11" i="384"/>
  <c r="I16" i="384" s="1"/>
  <c r="I144" i="383"/>
  <c r="I138" i="383"/>
  <c r="B128" i="383"/>
  <c r="B125" i="383"/>
  <c r="B106" i="383"/>
  <c r="I96" i="383"/>
  <c r="I63" i="383"/>
  <c r="B59" i="383"/>
  <c r="B108" i="383"/>
  <c r="I11" i="383"/>
  <c r="B144" i="382"/>
  <c r="I134" i="382"/>
  <c r="B134" i="382"/>
  <c r="B125" i="382"/>
  <c r="I96" i="382"/>
  <c r="I60" i="382"/>
  <c r="B108" i="382"/>
  <c r="B144" i="381"/>
  <c r="B131" i="381"/>
  <c r="B128" i="381"/>
  <c r="B125" i="381"/>
  <c r="I96" i="381"/>
  <c r="I93" i="381"/>
  <c r="I60" i="381"/>
  <c r="B42" i="381"/>
  <c r="B108" i="381"/>
  <c r="B144" i="380"/>
  <c r="B134" i="380"/>
  <c r="B131" i="380"/>
  <c r="I128" i="380"/>
  <c r="B108" i="380"/>
  <c r="I96" i="380"/>
  <c r="B28" i="380"/>
  <c r="B138" i="379"/>
  <c r="I134" i="379"/>
  <c r="B134" i="379"/>
  <c r="B128" i="379"/>
  <c r="B125" i="379"/>
  <c r="B106" i="379"/>
  <c r="I96" i="379"/>
  <c r="I60" i="379"/>
  <c r="B59" i="379"/>
  <c r="B28" i="379"/>
  <c r="B108" i="379"/>
  <c r="I138" i="378"/>
  <c r="I137" i="378" s="1"/>
  <c r="B106" i="378"/>
  <c r="I96" i="378"/>
  <c r="B108" i="378"/>
  <c r="B144" i="377"/>
  <c r="B138" i="377"/>
  <c r="I96" i="377"/>
  <c r="B59" i="377"/>
  <c r="B108" i="377"/>
  <c r="I11" i="377"/>
  <c r="B134" i="376"/>
  <c r="B128" i="376"/>
  <c r="I96" i="376"/>
  <c r="I63" i="376"/>
  <c r="B108" i="376"/>
  <c r="B144" i="375"/>
  <c r="I134" i="375"/>
  <c r="B134" i="375"/>
  <c r="B128" i="375"/>
  <c r="I96" i="375"/>
  <c r="I63" i="375"/>
  <c r="B108" i="375"/>
  <c r="I144" i="374"/>
  <c r="I138" i="374"/>
  <c r="B106" i="374"/>
  <c r="I96" i="374"/>
  <c r="B59" i="374"/>
  <c r="B42" i="374"/>
  <c r="B108" i="374"/>
  <c r="I131" i="373"/>
  <c r="B131" i="373"/>
  <c r="I96" i="373"/>
  <c r="B64" i="373"/>
  <c r="B28" i="373"/>
  <c r="B108" i="373"/>
  <c r="I144" i="372"/>
  <c r="B144" i="372"/>
  <c r="I131" i="372"/>
  <c r="I128" i="372"/>
  <c r="B106" i="372"/>
  <c r="I96" i="372"/>
  <c r="B59" i="372"/>
  <c r="B108" i="372"/>
  <c r="I138" i="371"/>
  <c r="B138" i="371"/>
  <c r="I134" i="371"/>
  <c r="B131" i="371"/>
  <c r="B125" i="371"/>
  <c r="B106" i="371"/>
  <c r="I96" i="371"/>
  <c r="I93" i="371"/>
  <c r="I60" i="371"/>
  <c r="B108" i="371"/>
  <c r="I144" i="370"/>
  <c r="I134" i="370"/>
  <c r="B131" i="370"/>
  <c r="I96" i="370"/>
  <c r="I93" i="370"/>
  <c r="I60" i="370"/>
  <c r="B108" i="370"/>
  <c r="B144" i="369"/>
  <c r="B134" i="369"/>
  <c r="I134" i="369"/>
  <c r="B125" i="369"/>
  <c r="B106" i="369"/>
  <c r="I96" i="369"/>
  <c r="B108" i="369"/>
  <c r="I131" i="368"/>
  <c r="I96" i="368"/>
  <c r="I60" i="368"/>
  <c r="B108" i="368"/>
  <c r="I11" i="368"/>
  <c r="I144" i="367"/>
  <c r="I131" i="367"/>
  <c r="I96" i="367"/>
  <c r="B108" i="367"/>
  <c r="I131" i="366"/>
  <c r="B131" i="366"/>
  <c r="I96" i="366"/>
  <c r="B108" i="366"/>
  <c r="I144" i="365"/>
  <c r="I134" i="365"/>
  <c r="I131" i="365"/>
  <c r="B131" i="365"/>
  <c r="I128" i="365"/>
  <c r="B125" i="365"/>
  <c r="B106" i="365"/>
  <c r="I96" i="365"/>
  <c r="I63" i="365"/>
  <c r="B59" i="365"/>
  <c r="B108" i="365"/>
  <c r="B138" i="364"/>
  <c r="I128" i="364"/>
  <c r="I96" i="364"/>
  <c r="I93" i="364"/>
  <c r="I60" i="364"/>
  <c r="B108" i="364"/>
  <c r="I144" i="363"/>
  <c r="I134" i="363"/>
  <c r="B131" i="363"/>
  <c r="I96" i="363"/>
  <c r="B108" i="363"/>
  <c r="B134" i="362"/>
  <c r="I128" i="362"/>
  <c r="B128" i="362"/>
  <c r="I96" i="362"/>
  <c r="I63" i="362"/>
  <c r="B108" i="362"/>
  <c r="I128" i="361"/>
  <c r="I96" i="361"/>
  <c r="I60" i="361"/>
  <c r="B59" i="361"/>
  <c r="B108" i="361"/>
  <c r="I11" i="361"/>
  <c r="I16" i="361" s="1"/>
  <c r="I144" i="360"/>
  <c r="I131" i="360"/>
  <c r="B131" i="360"/>
  <c r="I96" i="360"/>
  <c r="I93" i="360"/>
  <c r="I60" i="360"/>
  <c r="B59" i="360"/>
  <c r="B28" i="360"/>
  <c r="B108" i="360"/>
  <c r="B138" i="359"/>
  <c r="I96" i="359"/>
  <c r="B28" i="359"/>
  <c r="B108" i="359"/>
  <c r="I11" i="359"/>
  <c r="I16" i="359" s="1"/>
  <c r="B128" i="358"/>
  <c r="B125" i="358"/>
  <c r="I96" i="358"/>
  <c r="B28" i="358"/>
  <c r="B26" i="358"/>
  <c r="B108" i="358"/>
  <c r="B144" i="357"/>
  <c r="I138" i="357"/>
  <c r="I137" i="357" s="1"/>
  <c r="B138" i="357"/>
  <c r="I134" i="357"/>
  <c r="B134" i="357"/>
  <c r="B131" i="357"/>
  <c r="B106" i="357"/>
  <c r="I96" i="357"/>
  <c r="I93" i="357"/>
  <c r="I60" i="357"/>
  <c r="B108" i="357"/>
  <c r="I144" i="356"/>
  <c r="I138" i="356"/>
  <c r="B125" i="356"/>
  <c r="I96" i="356"/>
  <c r="I93" i="356"/>
  <c r="B64" i="356"/>
  <c r="B108" i="356"/>
  <c r="I11" i="356"/>
  <c r="B138" i="355"/>
  <c r="B134" i="355"/>
  <c r="B128" i="355"/>
  <c r="B108" i="355"/>
  <c r="I96" i="355"/>
  <c r="B138" i="354"/>
  <c r="I138" i="354"/>
  <c r="I96" i="354"/>
  <c r="I60" i="354"/>
  <c r="B59" i="354"/>
  <c r="B108" i="354"/>
  <c r="I144" i="353"/>
  <c r="B144" i="353"/>
  <c r="I131" i="353"/>
  <c r="B128" i="353"/>
  <c r="B125" i="353"/>
  <c r="B106" i="353"/>
  <c r="I96" i="353"/>
  <c r="I93" i="353"/>
  <c r="I60" i="353"/>
  <c r="B108" i="353"/>
  <c r="B128" i="352"/>
  <c r="B125" i="352"/>
  <c r="B106" i="352"/>
  <c r="I96" i="352"/>
  <c r="B64" i="352"/>
  <c r="I63" i="352"/>
  <c r="B108" i="352"/>
  <c r="I11" i="352"/>
  <c r="I134" i="353" l="1"/>
  <c r="B144" i="358"/>
  <c r="I43" i="387"/>
  <c r="I134" i="354"/>
  <c r="I128" i="356"/>
  <c r="B106" i="368"/>
  <c r="I63" i="411"/>
  <c r="I144" i="358"/>
  <c r="I144" i="359"/>
  <c r="B106" i="381"/>
  <c r="I93" i="382"/>
  <c r="B125" i="398"/>
  <c r="I93" i="410"/>
  <c r="I134" i="364"/>
  <c r="B144" i="370"/>
  <c r="I11" i="382"/>
  <c r="B12" i="382" s="1"/>
  <c r="B64" i="394"/>
  <c r="B138" i="395"/>
  <c r="I11" i="410"/>
  <c r="I16" i="410" s="1"/>
  <c r="I144" i="410"/>
  <c r="B131" i="356"/>
  <c r="B59" i="364"/>
  <c r="I11" i="370"/>
  <c r="I16" i="370" s="1"/>
  <c r="B28" i="381"/>
  <c r="B42" i="390"/>
  <c r="B42" i="357"/>
  <c r="I63" i="363"/>
  <c r="B42" i="380"/>
  <c r="B28" i="400"/>
  <c r="B26" i="400" s="1"/>
  <c r="I93" i="401"/>
  <c r="B125" i="409"/>
  <c r="B131" i="389"/>
  <c r="B28" i="410"/>
  <c r="I144" i="361"/>
  <c r="I138" i="364"/>
  <c r="I137" i="364" s="1"/>
  <c r="B131" i="367"/>
  <c r="I128" i="368"/>
  <c r="B138" i="387"/>
  <c r="I128" i="409"/>
  <c r="I128" i="369"/>
  <c r="B64" i="375"/>
  <c r="B134" i="366"/>
  <c r="I128" i="370"/>
  <c r="I93" i="374"/>
  <c r="I93" i="385"/>
  <c r="B131" i="400"/>
  <c r="B144" i="354"/>
  <c r="I134" i="367"/>
  <c r="B64" i="376"/>
  <c r="B64" i="378"/>
  <c r="B59" i="380"/>
  <c r="I131" i="382"/>
  <c r="I134" i="390"/>
  <c r="B131" i="391"/>
  <c r="B28" i="394"/>
  <c r="I43" i="360"/>
  <c r="B144" i="386"/>
  <c r="I43" i="392"/>
  <c r="I11" i="403"/>
  <c r="B138" i="408"/>
  <c r="B134" i="409"/>
  <c r="I131" i="410"/>
  <c r="B28" i="412"/>
  <c r="B125" i="412"/>
  <c r="I63" i="356"/>
  <c r="B125" i="362"/>
  <c r="B106" i="363"/>
  <c r="I63" i="366"/>
  <c r="B125" i="373"/>
  <c r="I11" i="375"/>
  <c r="I16" i="375" s="1"/>
  <c r="B28" i="413"/>
  <c r="B42" i="361"/>
  <c r="B134" i="400"/>
  <c r="I144" i="404"/>
  <c r="B42" i="412"/>
  <c r="B125" i="363"/>
  <c r="B134" i="370"/>
  <c r="I128" i="373"/>
  <c r="B106" i="376"/>
  <c r="B144" i="378"/>
  <c r="B138" i="381"/>
  <c r="B28" i="385"/>
  <c r="B125" i="385"/>
  <c r="I144" i="387"/>
  <c r="B131" i="393"/>
  <c r="B106" i="396"/>
  <c r="I144" i="396"/>
  <c r="B59" i="400"/>
  <c r="B28" i="403"/>
  <c r="B64" i="408"/>
  <c r="B138" i="409"/>
  <c r="B12" i="352"/>
  <c r="B144" i="362"/>
  <c r="B138" i="358"/>
  <c r="B137" i="358" s="1"/>
  <c r="I144" i="377"/>
  <c r="I138" i="381"/>
  <c r="I137" i="381" s="1"/>
  <c r="B59" i="382"/>
  <c r="B144" i="388"/>
  <c r="I144" i="405"/>
  <c r="I93" i="406"/>
  <c r="I43" i="412"/>
  <c r="B144" i="352"/>
  <c r="B144" i="356"/>
  <c r="B128" i="363"/>
  <c r="I60" i="369"/>
  <c r="I138" i="369"/>
  <c r="I137" i="369" s="1"/>
  <c r="B128" i="374"/>
  <c r="B128" i="385"/>
  <c r="I144" i="388"/>
  <c r="I63" i="399"/>
  <c r="B131" i="412"/>
  <c r="I63" i="368"/>
  <c r="I144" i="378"/>
  <c r="B28" i="396"/>
  <c r="B125" i="396"/>
  <c r="B125" i="404"/>
  <c r="I134" i="355"/>
  <c r="B42" i="354"/>
  <c r="I63" i="358"/>
  <c r="I144" i="366"/>
  <c r="I63" i="381"/>
  <c r="B138" i="382"/>
  <c r="I63" i="391"/>
  <c r="B106" i="397"/>
  <c r="B106" i="406"/>
  <c r="B64" i="409"/>
  <c r="B59" i="352"/>
  <c r="I134" i="352"/>
  <c r="B131" i="353"/>
  <c r="B131" i="362"/>
  <c r="B28" i="365"/>
  <c r="I11" i="366"/>
  <c r="B144" i="367"/>
  <c r="B64" i="368"/>
  <c r="I134" i="372"/>
  <c r="B131" i="374"/>
  <c r="I134" i="383"/>
  <c r="I144" i="389"/>
  <c r="I144" i="398"/>
  <c r="I134" i="401"/>
  <c r="I43" i="403"/>
  <c r="I128" i="404"/>
  <c r="I43" i="354"/>
  <c r="I43" i="374"/>
  <c r="B64" i="382"/>
  <c r="B138" i="383"/>
  <c r="B28" i="406"/>
  <c r="B26" i="406" s="1"/>
  <c r="B64" i="354"/>
  <c r="B28" i="356"/>
  <c r="I137" i="383"/>
  <c r="B64" i="410"/>
  <c r="B131" i="413"/>
  <c r="I134" i="356"/>
  <c r="B138" i="352"/>
  <c r="I131" i="354"/>
  <c r="B138" i="361"/>
  <c r="I131" i="375"/>
  <c r="I128" i="377"/>
  <c r="I134" i="384"/>
  <c r="I60" i="393"/>
  <c r="B59" i="353"/>
  <c r="B134" i="353"/>
  <c r="I128" i="355"/>
  <c r="B128" i="365"/>
  <c r="B28" i="366"/>
  <c r="B106" i="367"/>
  <c r="I93" i="368"/>
  <c r="B134" i="373"/>
  <c r="B134" i="374"/>
  <c r="B131" i="375"/>
  <c r="I138" i="401"/>
  <c r="I131" i="404"/>
  <c r="I16" i="396"/>
  <c r="I93" i="355"/>
  <c r="B64" i="362"/>
  <c r="I131" i="370"/>
  <c r="B106" i="384"/>
  <c r="I43" i="389"/>
  <c r="I11" i="401"/>
  <c r="I16" i="401" s="1"/>
  <c r="I137" i="402"/>
  <c r="B59" i="409"/>
  <c r="B144" i="355"/>
  <c r="B134" i="363"/>
  <c r="B106" i="366"/>
  <c r="B144" i="373"/>
  <c r="B134" i="377"/>
  <c r="B131" i="378"/>
  <c r="B106" i="380"/>
  <c r="I11" i="381"/>
  <c r="I138" i="382"/>
  <c r="I131" i="383"/>
  <c r="I63" i="402"/>
  <c r="B42" i="405"/>
  <c r="B128" i="405"/>
  <c r="B64" i="407"/>
  <c r="I60" i="409"/>
  <c r="B134" i="414"/>
  <c r="I43" i="352"/>
  <c r="I43" i="358"/>
  <c r="B125" i="359"/>
  <c r="B26" i="360"/>
  <c r="B106" i="360"/>
  <c r="I93" i="361"/>
  <c r="B144" i="361"/>
  <c r="B59" i="363"/>
  <c r="B131" i="364"/>
  <c r="I43" i="371"/>
  <c r="I128" i="371"/>
  <c r="B125" i="372"/>
  <c r="B106" i="373"/>
  <c r="I144" i="373"/>
  <c r="B138" i="376"/>
  <c r="I134" i="377"/>
  <c r="I131" i="378"/>
  <c r="I63" i="382"/>
  <c r="I11" i="385"/>
  <c r="B144" i="385"/>
  <c r="B64" i="386"/>
  <c r="I60" i="387"/>
  <c r="I131" i="389"/>
  <c r="B144" i="391"/>
  <c r="I138" i="393"/>
  <c r="B138" i="398"/>
  <c r="B137" i="398" s="1"/>
  <c r="B131" i="399"/>
  <c r="I128" i="400"/>
  <c r="I60" i="403"/>
  <c r="B144" i="406"/>
  <c r="B144" i="407"/>
  <c r="I93" i="407"/>
  <c r="I144" i="407"/>
  <c r="I144" i="412"/>
  <c r="B138" i="414"/>
  <c r="B64" i="357"/>
  <c r="B128" i="359"/>
  <c r="I11" i="367"/>
  <c r="I16" i="367" s="1"/>
  <c r="I138" i="376"/>
  <c r="I137" i="376" s="1"/>
  <c r="I128" i="379"/>
  <c r="I144" i="381"/>
  <c r="B128" i="384"/>
  <c r="I144" i="385"/>
  <c r="I63" i="386"/>
  <c r="I131" i="395"/>
  <c r="B64" i="398"/>
  <c r="B59" i="399"/>
  <c r="I138" i="403"/>
  <c r="I137" i="403" s="1"/>
  <c r="I11" i="407"/>
  <c r="I138" i="409"/>
  <c r="I137" i="409" s="1"/>
  <c r="B42" i="411"/>
  <c r="B128" i="411"/>
  <c r="B26" i="412"/>
  <c r="B125" i="360"/>
  <c r="B106" i="361"/>
  <c r="I93" i="362"/>
  <c r="I60" i="363"/>
  <c r="B125" i="366"/>
  <c r="B59" i="378"/>
  <c r="B128" i="380"/>
  <c r="I138" i="387"/>
  <c r="B106" i="407"/>
  <c r="I128" i="411"/>
  <c r="I60" i="388"/>
  <c r="B28" i="391"/>
  <c r="I43" i="411"/>
  <c r="B125" i="355"/>
  <c r="B106" i="356"/>
  <c r="B134" i="358"/>
  <c r="I43" i="359"/>
  <c r="B128" i="366"/>
  <c r="B28" i="367"/>
  <c r="I144" i="368"/>
  <c r="B138" i="370"/>
  <c r="B137" i="370" s="1"/>
  <c r="I63" i="377"/>
  <c r="I138" i="377"/>
  <c r="I60" i="378"/>
  <c r="I43" i="380"/>
  <c r="B59" i="395"/>
  <c r="B128" i="396"/>
  <c r="I11" i="397"/>
  <c r="B134" i="399"/>
  <c r="I131" i="400"/>
  <c r="I11" i="362"/>
  <c r="I128" i="366"/>
  <c r="I123" i="366" s="1"/>
  <c r="B125" i="367"/>
  <c r="B134" i="371"/>
  <c r="B138" i="378"/>
  <c r="B137" i="378" s="1"/>
  <c r="I131" i="379"/>
  <c r="B125" i="391"/>
  <c r="I63" i="403"/>
  <c r="B134" i="410"/>
  <c r="I134" i="410"/>
  <c r="B134" i="365"/>
  <c r="B64" i="370"/>
  <c r="B64" i="377"/>
  <c r="I63" i="378"/>
  <c r="I128" i="381"/>
  <c r="I144" i="382"/>
  <c r="B138" i="389"/>
  <c r="I93" i="393"/>
  <c r="B144" i="393"/>
  <c r="I138" i="399"/>
  <c r="I137" i="399" s="1"/>
  <c r="I63" i="404"/>
  <c r="B134" i="405"/>
  <c r="I128" i="406"/>
  <c r="B131" i="411"/>
  <c r="I128" i="412"/>
  <c r="B64" i="363"/>
  <c r="B28" i="368"/>
  <c r="B59" i="371"/>
  <c r="B42" i="373"/>
  <c r="B125" i="374"/>
  <c r="I93" i="376"/>
  <c r="B28" i="382"/>
  <c r="B106" i="382"/>
  <c r="B131" i="390"/>
  <c r="B138" i="399"/>
  <c r="B59" i="405"/>
  <c r="B128" i="406"/>
  <c r="I93" i="409"/>
  <c r="I93" i="414"/>
  <c r="I60" i="358"/>
  <c r="I144" i="362"/>
  <c r="I93" i="363"/>
  <c r="I11" i="369"/>
  <c r="I16" i="369" s="1"/>
  <c r="I137" i="371"/>
  <c r="I11" i="376"/>
  <c r="I16" i="376" s="1"/>
  <c r="I138" i="389"/>
  <c r="I137" i="389" s="1"/>
  <c r="B125" i="397"/>
  <c r="I93" i="403"/>
  <c r="I63" i="410"/>
  <c r="B106" i="414"/>
  <c r="I138" i="358"/>
  <c r="B64" i="364"/>
  <c r="I60" i="405"/>
  <c r="I43" i="356"/>
  <c r="B28" i="357"/>
  <c r="I138" i="359"/>
  <c r="I137" i="359" s="1"/>
  <c r="B134" i="360"/>
  <c r="I131" i="361"/>
  <c r="I11" i="363"/>
  <c r="I138" i="365"/>
  <c r="B138" i="372"/>
  <c r="B137" i="372" s="1"/>
  <c r="I11" i="394"/>
  <c r="B128" i="397"/>
  <c r="B131" i="406"/>
  <c r="B131" i="407"/>
  <c r="I137" i="354"/>
  <c r="B131" i="355"/>
  <c r="B131" i="361"/>
  <c r="B59" i="366"/>
  <c r="B59" i="373"/>
  <c r="I138" i="379"/>
  <c r="I131" i="381"/>
  <c r="B28" i="398"/>
  <c r="B138" i="405"/>
  <c r="I131" i="406"/>
  <c r="B28" i="409"/>
  <c r="I128" i="354"/>
  <c r="B131" i="354"/>
  <c r="I137" i="415"/>
  <c r="I144" i="357"/>
  <c r="B64" i="365"/>
  <c r="I134" i="366"/>
  <c r="B64" i="371"/>
  <c r="I138" i="372"/>
  <c r="I137" i="372" s="1"/>
  <c r="I93" i="378"/>
  <c r="B106" i="394"/>
  <c r="I93" i="399"/>
  <c r="I138" i="400"/>
  <c r="I137" i="400" s="1"/>
  <c r="I63" i="354"/>
  <c r="B59" i="355"/>
  <c r="I131" i="356"/>
  <c r="I123" i="356" s="1"/>
  <c r="B64" i="359"/>
  <c r="B138" i="360"/>
  <c r="I134" i="361"/>
  <c r="B28" i="363"/>
  <c r="B138" i="366"/>
  <c r="B137" i="366" s="1"/>
  <c r="B123" i="366" s="1"/>
  <c r="I122" i="366" s="1"/>
  <c r="I63" i="371"/>
  <c r="B42" i="376"/>
  <c r="I60" i="380"/>
  <c r="I60" i="396"/>
  <c r="I43" i="402"/>
  <c r="B144" i="404"/>
  <c r="I63" i="405"/>
  <c r="B134" i="407"/>
  <c r="B128" i="414"/>
  <c r="B134" i="361"/>
  <c r="I11" i="364"/>
  <c r="B12" i="364" s="1"/>
  <c r="I138" i="366"/>
  <c r="I137" i="366" s="1"/>
  <c r="B134" i="367"/>
  <c r="B131" i="368"/>
  <c r="B106" i="370"/>
  <c r="I63" i="380"/>
  <c r="B64" i="384"/>
  <c r="I134" i="385"/>
  <c r="B42" i="387"/>
  <c r="B128" i="387"/>
  <c r="B106" i="388"/>
  <c r="B144" i="389"/>
  <c r="B64" i="390"/>
  <c r="B59" i="391"/>
  <c r="I134" i="391"/>
  <c r="B128" i="398"/>
  <c r="B106" i="399"/>
  <c r="B106" i="404"/>
  <c r="B131" i="408"/>
  <c r="I131" i="413"/>
  <c r="I11" i="415"/>
  <c r="I43" i="369"/>
  <c r="I43" i="376"/>
  <c r="B125" i="377"/>
  <c r="B144" i="383"/>
  <c r="I60" i="385"/>
  <c r="B134" i="385"/>
  <c r="I128" i="387"/>
  <c r="B28" i="388"/>
  <c r="I11" i="389"/>
  <c r="I63" i="390"/>
  <c r="I60" i="391"/>
  <c r="I131" i="392"/>
  <c r="B125" i="394"/>
  <c r="I138" i="396"/>
  <c r="I137" i="396" s="1"/>
  <c r="B131" i="397"/>
  <c r="B42" i="398"/>
  <c r="I131" i="401"/>
  <c r="B138" i="373"/>
  <c r="B28" i="399"/>
  <c r="B134" i="401"/>
  <c r="I63" i="355"/>
  <c r="I138" i="355"/>
  <c r="I137" i="355" s="1"/>
  <c r="I138" i="361"/>
  <c r="I137" i="361" s="1"/>
  <c r="B144" i="364"/>
  <c r="I60" i="367"/>
  <c r="I138" i="367"/>
  <c r="I137" i="367" s="1"/>
  <c r="B128" i="369"/>
  <c r="I11" i="371"/>
  <c r="I16" i="371" s="1"/>
  <c r="I134" i="374"/>
  <c r="I11" i="379"/>
  <c r="I16" i="379" s="1"/>
  <c r="I93" i="379"/>
  <c r="B28" i="353"/>
  <c r="B26" i="353" s="1"/>
  <c r="I128" i="357"/>
  <c r="I123" i="357" s="1"/>
  <c r="B59" i="362"/>
  <c r="B42" i="383"/>
  <c r="I43" i="409"/>
  <c r="I43" i="363"/>
  <c r="B28" i="364"/>
  <c r="B26" i="364" s="1"/>
  <c r="I93" i="365"/>
  <c r="B125" i="370"/>
  <c r="B42" i="377"/>
  <c r="B106" i="395"/>
  <c r="B106" i="405"/>
  <c r="B138" i="407"/>
  <c r="B131" i="409"/>
  <c r="I128" i="352"/>
  <c r="I11" i="354"/>
  <c r="B64" i="355"/>
  <c r="I131" i="357"/>
  <c r="I60" i="362"/>
  <c r="B128" i="370"/>
  <c r="I144" i="379"/>
  <c r="I43" i="383"/>
  <c r="I63" i="385"/>
  <c r="B59" i="392"/>
  <c r="I131" i="393"/>
  <c r="B125" i="399"/>
  <c r="B144" i="400"/>
  <c r="B64" i="401"/>
  <c r="B138" i="401"/>
  <c r="I60" i="407"/>
  <c r="B125" i="410"/>
  <c r="B64" i="412"/>
  <c r="B42" i="352"/>
  <c r="I137" i="356"/>
  <c r="I43" i="357"/>
  <c r="B64" i="360"/>
  <c r="I128" i="363"/>
  <c r="I123" i="363" s="1"/>
  <c r="B125" i="364"/>
  <c r="B131" i="369"/>
  <c r="B28" i="371"/>
  <c r="I11" i="372"/>
  <c r="I16" i="372" s="1"/>
  <c r="I60" i="374"/>
  <c r="B59" i="375"/>
  <c r="B42" i="378"/>
  <c r="I43" i="388"/>
  <c r="I11" i="390"/>
  <c r="I16" i="390" s="1"/>
  <c r="B131" i="394"/>
  <c r="B106" i="400"/>
  <c r="I137" i="401"/>
  <c r="B59" i="402"/>
  <c r="B42" i="410"/>
  <c r="I43" i="414"/>
  <c r="B42" i="415"/>
  <c r="B138" i="368"/>
  <c r="I43" i="370"/>
  <c r="B138" i="375"/>
  <c r="B131" i="377"/>
  <c r="I144" i="380"/>
  <c r="I128" i="383"/>
  <c r="I123" i="383" s="1"/>
  <c r="B138" i="386"/>
  <c r="I128" i="388"/>
  <c r="I123" i="388" s="1"/>
  <c r="B26" i="390"/>
  <c r="B106" i="390"/>
  <c r="B144" i="390"/>
  <c r="B138" i="392"/>
  <c r="B134" i="393"/>
  <c r="I131" i="394"/>
  <c r="B131" i="352"/>
  <c r="B59" i="357"/>
  <c r="I11" i="360"/>
  <c r="B12" i="360" s="1"/>
  <c r="I134" i="362"/>
  <c r="I131" i="363"/>
  <c r="B26" i="365"/>
  <c r="B144" i="366"/>
  <c r="I138" i="368"/>
  <c r="I137" i="368" s="1"/>
  <c r="B59" i="369"/>
  <c r="I93" i="373"/>
  <c r="I137" i="374"/>
  <c r="I131" i="377"/>
  <c r="I128" i="378"/>
  <c r="I138" i="386"/>
  <c r="B131" i="388"/>
  <c r="B28" i="390"/>
  <c r="I138" i="392"/>
  <c r="I137" i="392" s="1"/>
  <c r="B59" i="393"/>
  <c r="I43" i="394"/>
  <c r="I93" i="396"/>
  <c r="B134" i="398"/>
  <c r="B128" i="399"/>
  <c r="I60" i="402"/>
  <c r="B125" i="405"/>
  <c r="I43" i="410"/>
  <c r="I138" i="413"/>
  <c r="I137" i="413" s="1"/>
  <c r="B125" i="415"/>
  <c r="B137" i="406"/>
  <c r="I16" i="405"/>
  <c r="B26" i="395"/>
  <c r="B137" i="375"/>
  <c r="B137" i="386"/>
  <c r="B137" i="352"/>
  <c r="B12" i="397"/>
  <c r="B14" i="397" s="1"/>
  <c r="I16" i="397"/>
  <c r="B137" i="388"/>
  <c r="I16" i="398"/>
  <c r="B137" i="405"/>
  <c r="I128" i="359"/>
  <c r="I93" i="377"/>
  <c r="B137" i="377"/>
  <c r="I93" i="380"/>
  <c r="B64" i="385"/>
  <c r="I93" i="395"/>
  <c r="B42" i="366"/>
  <c r="B42" i="368"/>
  <c r="B128" i="373"/>
  <c r="I11" i="374"/>
  <c r="I144" i="352"/>
  <c r="B138" i="353"/>
  <c r="B28" i="355"/>
  <c r="B134" i="356"/>
  <c r="B42" i="364"/>
  <c r="B106" i="364"/>
  <c r="I63" i="372"/>
  <c r="B125" i="376"/>
  <c r="I134" i="381"/>
  <c r="I43" i="382"/>
  <c r="I11" i="387"/>
  <c r="B28" i="392"/>
  <c r="B28" i="397"/>
  <c r="B26" i="397" s="1"/>
  <c r="B26" i="399"/>
  <c r="I134" i="411"/>
  <c r="I11" i="413"/>
  <c r="I16" i="413" s="1"/>
  <c r="B138" i="413"/>
  <c r="B137" i="413" s="1"/>
  <c r="I138" i="353"/>
  <c r="I137" i="353" s="1"/>
  <c r="B128" i="357"/>
  <c r="B131" i="359"/>
  <c r="B28" i="362"/>
  <c r="I43" i="366"/>
  <c r="I43" i="368"/>
  <c r="B144" i="371"/>
  <c r="B106" i="377"/>
  <c r="B128" i="382"/>
  <c r="B128" i="386"/>
  <c r="I93" i="387"/>
  <c r="B125" i="389"/>
  <c r="B131" i="403"/>
  <c r="I93" i="405"/>
  <c r="B26" i="408"/>
  <c r="B59" i="414"/>
  <c r="B106" i="415"/>
  <c r="I11" i="353"/>
  <c r="B106" i="355"/>
  <c r="B138" i="356"/>
  <c r="I131" i="359"/>
  <c r="I123" i="359" s="1"/>
  <c r="I144" i="364"/>
  <c r="B125" i="368"/>
  <c r="I93" i="369"/>
  <c r="B42" i="371"/>
  <c r="I144" i="371"/>
  <c r="B144" i="374"/>
  <c r="I128" i="376"/>
  <c r="B28" i="377"/>
  <c r="B26" i="377" s="1"/>
  <c r="I128" i="382"/>
  <c r="B12" i="383"/>
  <c r="B16" i="383" s="1"/>
  <c r="B138" i="385"/>
  <c r="I128" i="386"/>
  <c r="B134" i="388"/>
  <c r="B42" i="389"/>
  <c r="B125" i="392"/>
  <c r="I60" i="398"/>
  <c r="I60" i="400"/>
  <c r="I43" i="401"/>
  <c r="I131" i="403"/>
  <c r="I123" i="403" s="1"/>
  <c r="B59" i="406"/>
  <c r="B42" i="407"/>
  <c r="B28" i="408"/>
  <c r="I63" i="409"/>
  <c r="B28" i="374"/>
  <c r="I144" i="355"/>
  <c r="I11" i="358"/>
  <c r="B64" i="358"/>
  <c r="B59" i="359"/>
  <c r="B128" i="368"/>
  <c r="B64" i="372"/>
  <c r="I138" i="375"/>
  <c r="I137" i="375" s="1"/>
  <c r="B131" i="376"/>
  <c r="I128" i="389"/>
  <c r="B42" i="392"/>
  <c r="I128" i="392"/>
  <c r="I93" i="402"/>
  <c r="B134" i="403"/>
  <c r="I43" i="404"/>
  <c r="B134" i="406"/>
  <c r="B123" i="406" s="1"/>
  <c r="I122" i="406" s="1"/>
  <c r="B128" i="407"/>
  <c r="I60" i="352"/>
  <c r="B134" i="354"/>
  <c r="B134" i="359"/>
  <c r="B64" i="361"/>
  <c r="B128" i="364"/>
  <c r="I11" i="365"/>
  <c r="B138" i="365"/>
  <c r="I60" i="373"/>
  <c r="B64" i="381"/>
  <c r="B64" i="383"/>
  <c r="I128" i="384"/>
  <c r="B59" i="386"/>
  <c r="B144" i="387"/>
  <c r="B128" i="392"/>
  <c r="I134" i="396"/>
  <c r="I63" i="398"/>
  <c r="I144" i="399"/>
  <c r="I134" i="403"/>
  <c r="B131" i="404"/>
  <c r="I134" i="406"/>
  <c r="I123" i="406" s="1"/>
  <c r="I144" i="408"/>
  <c r="B42" i="355"/>
  <c r="I93" i="358"/>
  <c r="I60" i="359"/>
  <c r="I134" i="359"/>
  <c r="B144" i="360"/>
  <c r="I63" i="361"/>
  <c r="I137" i="365"/>
  <c r="B28" i="369"/>
  <c r="I63" i="370"/>
  <c r="B128" i="371"/>
  <c r="I93" i="372"/>
  <c r="I63" i="373"/>
  <c r="B125" i="380"/>
  <c r="B64" i="388"/>
  <c r="B28" i="393"/>
  <c r="B42" i="395"/>
  <c r="B42" i="399"/>
  <c r="B42" i="408"/>
  <c r="B144" i="408"/>
  <c r="I138" i="363"/>
  <c r="I137" i="363" s="1"/>
  <c r="I93" i="367"/>
  <c r="B138" i="367"/>
  <c r="I138" i="370"/>
  <c r="I137" i="370" s="1"/>
  <c r="I93" i="375"/>
  <c r="I43" i="377"/>
  <c r="I11" i="378"/>
  <c r="B131" i="382"/>
  <c r="B28" i="383"/>
  <c r="I93" i="383"/>
  <c r="B106" i="385"/>
  <c r="I144" i="393"/>
  <c r="I63" i="394"/>
  <c r="B134" i="394"/>
  <c r="I63" i="396"/>
  <c r="B138" i="396"/>
  <c r="I138" i="398"/>
  <c r="I137" i="398" s="1"/>
  <c r="B138" i="403"/>
  <c r="B137" i="403" s="1"/>
  <c r="B64" i="406"/>
  <c r="B59" i="412"/>
  <c r="B42" i="413"/>
  <c r="B106" i="413"/>
  <c r="B138" i="363"/>
  <c r="B137" i="363" s="1"/>
  <c r="B123" i="363" s="1"/>
  <c r="I122" i="363" s="1"/>
  <c r="I63" i="388"/>
  <c r="I134" i="394"/>
  <c r="I43" i="408"/>
  <c r="I137" i="411"/>
  <c r="B26" i="367"/>
  <c r="I131" i="412"/>
  <c r="B134" i="352"/>
  <c r="I63" i="359"/>
  <c r="I60" i="366"/>
  <c r="I131" i="371"/>
  <c r="B28" i="372"/>
  <c r="I134" i="373"/>
  <c r="B28" i="375"/>
  <c r="B106" i="375"/>
  <c r="B59" i="376"/>
  <c r="I43" i="390"/>
  <c r="I93" i="400"/>
  <c r="B28" i="402"/>
  <c r="I43" i="405"/>
  <c r="B59" i="407"/>
  <c r="I134" i="407"/>
  <c r="I43" i="415"/>
  <c r="B26" i="363"/>
  <c r="I131" i="364"/>
  <c r="I123" i="364" s="1"/>
  <c r="I11" i="373"/>
  <c r="I16" i="373" s="1"/>
  <c r="I128" i="374"/>
  <c r="B128" i="377"/>
  <c r="B131" i="384"/>
  <c r="B42" i="385"/>
  <c r="I134" i="386"/>
  <c r="I11" i="388"/>
  <c r="I16" i="388" s="1"/>
  <c r="B64" i="391"/>
  <c r="I43" i="393"/>
  <c r="I93" i="398"/>
  <c r="B59" i="410"/>
  <c r="I11" i="411"/>
  <c r="I60" i="412"/>
  <c r="I43" i="353"/>
  <c r="I63" i="357"/>
  <c r="I128" i="360"/>
  <c r="B28" i="378"/>
  <c r="B26" i="378" s="1"/>
  <c r="B26" i="388"/>
  <c r="I93" i="388"/>
  <c r="B128" i="393"/>
  <c r="I128" i="397"/>
  <c r="I60" i="404"/>
  <c r="I138" i="406"/>
  <c r="I137" i="406" s="1"/>
  <c r="B26" i="411"/>
  <c r="B42" i="353"/>
  <c r="I134" i="368"/>
  <c r="I138" i="373"/>
  <c r="I137" i="373" s="1"/>
  <c r="I131" i="374"/>
  <c r="I144" i="375"/>
  <c r="I60" i="376"/>
  <c r="B64" i="379"/>
  <c r="I137" i="379"/>
  <c r="I43" i="385"/>
  <c r="I144" i="390"/>
  <c r="I43" i="399"/>
  <c r="B144" i="409"/>
  <c r="B131" i="410"/>
  <c r="I63" i="412"/>
  <c r="I131" i="355"/>
  <c r="B42" i="358"/>
  <c r="B128" i="360"/>
  <c r="B134" i="368"/>
  <c r="B42" i="372"/>
  <c r="B26" i="373"/>
  <c r="B42" i="375"/>
  <c r="I131" i="380"/>
  <c r="I63" i="389"/>
  <c r="I131" i="397"/>
  <c r="B106" i="398"/>
  <c r="B28" i="352"/>
  <c r="I93" i="352"/>
  <c r="I93" i="354"/>
  <c r="I60" i="355"/>
  <c r="I93" i="359"/>
  <c r="B28" i="361"/>
  <c r="B144" i="365"/>
  <c r="I16" i="406"/>
  <c r="I43" i="355"/>
  <c r="B28" i="354"/>
  <c r="B64" i="366"/>
  <c r="I43" i="372"/>
  <c r="I43" i="375"/>
  <c r="B125" i="375"/>
  <c r="I63" i="384"/>
  <c r="I128" i="385"/>
  <c r="I137" i="386"/>
  <c r="B131" i="387"/>
  <c r="B128" i="402"/>
  <c r="I63" i="407"/>
  <c r="B42" i="409"/>
  <c r="B106" i="411"/>
  <c r="I144" i="411"/>
  <c r="B138" i="412"/>
  <c r="I131" i="352"/>
  <c r="B42" i="363"/>
  <c r="B144" i="363"/>
  <c r="B137" i="364"/>
  <c r="I43" i="365"/>
  <c r="B28" i="370"/>
  <c r="B125" i="378"/>
  <c r="I11" i="386"/>
  <c r="B64" i="389"/>
  <c r="I11" i="391"/>
  <c r="I63" i="392"/>
  <c r="I128" i="402"/>
  <c r="B42" i="356"/>
  <c r="B128" i="356"/>
  <c r="B106" i="359"/>
  <c r="I131" i="362"/>
  <c r="I43" i="378"/>
  <c r="B138" i="384"/>
  <c r="B106" i="391"/>
  <c r="B64" i="392"/>
  <c r="I144" i="403"/>
  <c r="B64" i="404"/>
  <c r="I60" i="408"/>
  <c r="B134" i="408"/>
  <c r="I11" i="412"/>
  <c r="B16" i="352"/>
  <c r="I138" i="352"/>
  <c r="I137" i="352" s="1"/>
  <c r="I128" i="353"/>
  <c r="I123" i="353" s="1"/>
  <c r="B106" i="354"/>
  <c r="I11" i="357"/>
  <c r="I16" i="357" s="1"/>
  <c r="I128" i="358"/>
  <c r="B128" i="367"/>
  <c r="I128" i="375"/>
  <c r="I138" i="384"/>
  <c r="I137" i="384" s="1"/>
  <c r="B42" i="388"/>
  <c r="B125" i="388"/>
  <c r="I131" i="402"/>
  <c r="B42" i="403"/>
  <c r="B106" i="403"/>
  <c r="I134" i="408"/>
  <c r="B128" i="409"/>
  <c r="B125" i="411"/>
  <c r="B42" i="414"/>
  <c r="B134" i="415"/>
  <c r="B42" i="370"/>
  <c r="I134" i="380"/>
  <c r="I123" i="380" s="1"/>
  <c r="B26" i="386"/>
  <c r="I134" i="399"/>
  <c r="I123" i="399" s="1"/>
  <c r="I93" i="412"/>
  <c r="I134" i="415"/>
  <c r="I123" i="415" s="1"/>
  <c r="I63" i="364"/>
  <c r="B131" i="372"/>
  <c r="B128" i="378"/>
  <c r="B59" i="390"/>
  <c r="B42" i="394"/>
  <c r="B125" i="354"/>
  <c r="I144" i="354"/>
  <c r="B131" i="358"/>
  <c r="I43" i="361"/>
  <c r="I43" i="373"/>
  <c r="B138" i="374"/>
  <c r="B137" i="374" s="1"/>
  <c r="B144" i="376"/>
  <c r="B64" i="380"/>
  <c r="I138" i="380"/>
  <c r="I137" i="380" s="1"/>
  <c r="B26" i="384"/>
  <c r="I43" i="400"/>
  <c r="B137" i="408"/>
  <c r="B125" i="414"/>
  <c r="I131" i="358"/>
  <c r="I63" i="360"/>
  <c r="I93" i="366"/>
  <c r="B134" i="372"/>
  <c r="I63" i="374"/>
  <c r="B138" i="380"/>
  <c r="B137" i="380" s="1"/>
  <c r="B134" i="387"/>
  <c r="B134" i="395"/>
  <c r="I128" i="398"/>
  <c r="B134" i="402"/>
  <c r="I93" i="404"/>
  <c r="I137" i="410"/>
  <c r="B59" i="358"/>
  <c r="I134" i="360"/>
  <c r="I123" i="360" s="1"/>
  <c r="B42" i="396"/>
  <c r="I43" i="398"/>
  <c r="B12" i="399"/>
  <c r="B14" i="399" s="1"/>
  <c r="I131" i="409"/>
  <c r="B106" i="412"/>
  <c r="I63" i="413"/>
  <c r="I128" i="414"/>
  <c r="I123" i="414" s="1"/>
  <c r="I43" i="364"/>
  <c r="B128" i="361"/>
  <c r="B59" i="367"/>
  <c r="B28" i="376"/>
  <c r="B26" i="376" s="1"/>
  <c r="B137" i="387"/>
  <c r="I11" i="392"/>
  <c r="I43" i="396"/>
  <c r="B64" i="399"/>
  <c r="B64" i="405"/>
  <c r="B64" i="413"/>
  <c r="B106" i="358"/>
  <c r="I63" i="353"/>
  <c r="B128" i="354"/>
  <c r="I11" i="355"/>
  <c r="B12" i="355" s="1"/>
  <c r="B59" i="356"/>
  <c r="I134" i="358"/>
  <c r="B42" i="359"/>
  <c r="I138" i="362"/>
  <c r="I137" i="362" s="1"/>
  <c r="B64" i="374"/>
  <c r="I60" i="375"/>
  <c r="I11" i="380"/>
  <c r="B59" i="381"/>
  <c r="I60" i="383"/>
  <c r="B42" i="386"/>
  <c r="I144" i="386"/>
  <c r="I63" i="387"/>
  <c r="I131" i="390"/>
  <c r="B64" i="393"/>
  <c r="I43" i="406"/>
  <c r="I131" i="411"/>
  <c r="B64" i="353"/>
  <c r="I60" i="356"/>
  <c r="B125" i="357"/>
  <c r="I138" i="360"/>
  <c r="I137" i="360" s="1"/>
  <c r="I60" i="365"/>
  <c r="B144" i="368"/>
  <c r="B138" i="369"/>
  <c r="B137" i="369" s="1"/>
  <c r="I60" i="372"/>
  <c r="I137" i="377"/>
  <c r="B134" i="378"/>
  <c r="B42" i="379"/>
  <c r="B131" i="383"/>
  <c r="B64" i="387"/>
  <c r="B28" i="389"/>
  <c r="I43" i="391"/>
  <c r="I63" i="393"/>
  <c r="B138" i="393"/>
  <c r="B128" i="394"/>
  <c r="B138" i="397"/>
  <c r="B106" i="401"/>
  <c r="B138" i="402"/>
  <c r="B128" i="403"/>
  <c r="I138" i="405"/>
  <c r="I137" i="405" s="1"/>
  <c r="B42" i="406"/>
  <c r="B26" i="369"/>
  <c r="I16" i="356"/>
  <c r="B12" i="356"/>
  <c r="I16" i="363"/>
  <c r="B12" i="363"/>
  <c r="B137" i="359"/>
  <c r="B137" i="361"/>
  <c r="B26" i="356"/>
  <c r="I16" i="354"/>
  <c r="B12" i="354"/>
  <c r="B16" i="354" s="1"/>
  <c r="B26" i="352"/>
  <c r="B26" i="354"/>
  <c r="B137" i="368"/>
  <c r="I123" i="355"/>
  <c r="B26" i="357"/>
  <c r="B26" i="359"/>
  <c r="I16" i="368"/>
  <c r="B12" i="368"/>
  <c r="B16" i="364"/>
  <c r="B14" i="364"/>
  <c r="I26" i="364"/>
  <c r="B137" i="355"/>
  <c r="B26" i="366"/>
  <c r="B26" i="362"/>
  <c r="B137" i="353"/>
  <c r="I26" i="352"/>
  <c r="B14" i="352"/>
  <c r="B12" i="353"/>
  <c r="I16" i="353"/>
  <c r="B137" i="356"/>
  <c r="I16" i="358"/>
  <c r="B12" i="358"/>
  <c r="B137" i="354"/>
  <c r="B26" i="371"/>
  <c r="I16" i="364"/>
  <c r="B26" i="370"/>
  <c r="I16" i="378"/>
  <c r="B12" i="378"/>
  <c r="B16" i="378" s="1"/>
  <c r="I43" i="362"/>
  <c r="I128" i="367"/>
  <c r="I123" i="361"/>
  <c r="B134" i="364"/>
  <c r="B42" i="367"/>
  <c r="B26" i="375"/>
  <c r="B137" i="379"/>
  <c r="I43" i="367"/>
  <c r="B137" i="371"/>
  <c r="B128" i="372"/>
  <c r="B137" i="376"/>
  <c r="I63" i="369"/>
  <c r="B137" i="357"/>
  <c r="B59" i="368"/>
  <c r="B64" i="369"/>
  <c r="B123" i="375"/>
  <c r="I122" i="375" s="1"/>
  <c r="I123" i="385"/>
  <c r="B12" i="362"/>
  <c r="I26" i="382"/>
  <c r="B16" i="382"/>
  <c r="B14" i="382"/>
  <c r="I123" i="365"/>
  <c r="I123" i="375"/>
  <c r="B12" i="359"/>
  <c r="B12" i="361"/>
  <c r="I16" i="362"/>
  <c r="B26" i="379"/>
  <c r="B106" i="362"/>
  <c r="B42" i="369"/>
  <c r="I144" i="369"/>
  <c r="I16" i="366"/>
  <c r="B12" i="366"/>
  <c r="B16" i="366" s="1"/>
  <c r="B42" i="365"/>
  <c r="B12" i="367"/>
  <c r="B26" i="368"/>
  <c r="I131" i="369"/>
  <c r="B12" i="370"/>
  <c r="I123" i="381"/>
  <c r="B59" i="370"/>
  <c r="B123" i="370"/>
  <c r="I122" i="370" s="1"/>
  <c r="B12" i="372"/>
  <c r="I16" i="374"/>
  <c r="B12" i="374"/>
  <c r="B26" i="361"/>
  <c r="I123" i="370"/>
  <c r="I16" i="387"/>
  <c r="B12" i="387"/>
  <c r="B137" i="360"/>
  <c r="B137" i="367"/>
  <c r="B138" i="362"/>
  <c r="B26" i="374"/>
  <c r="I26" i="383"/>
  <c r="B14" i="383"/>
  <c r="B137" i="385"/>
  <c r="I16" i="352"/>
  <c r="B137" i="383"/>
  <c r="I137" i="358"/>
  <c r="B144" i="359"/>
  <c r="B64" i="367"/>
  <c r="B12" i="369"/>
  <c r="I123" i="371"/>
  <c r="I16" i="385"/>
  <c r="B12" i="385"/>
  <c r="B42" i="360"/>
  <c r="B125" i="361"/>
  <c r="B42" i="362"/>
  <c r="I63" i="367"/>
  <c r="B106" i="386"/>
  <c r="I43" i="379"/>
  <c r="B26" i="383"/>
  <c r="B12" i="379"/>
  <c r="B16" i="379" s="1"/>
  <c r="B137" i="396"/>
  <c r="B26" i="380"/>
  <c r="B134" i="381"/>
  <c r="B123" i="381" s="1"/>
  <c r="I122" i="381" s="1"/>
  <c r="B26" i="387"/>
  <c r="I123" i="373"/>
  <c r="I123" i="379"/>
  <c r="B26" i="385"/>
  <c r="B137" i="391"/>
  <c r="B137" i="394"/>
  <c r="B12" i="375"/>
  <c r="B16" i="375" s="1"/>
  <c r="I134" i="378"/>
  <c r="B137" i="384"/>
  <c r="I60" i="377"/>
  <c r="B137" i="381"/>
  <c r="I16" i="382"/>
  <c r="I137" i="382"/>
  <c r="B137" i="382"/>
  <c r="B12" i="391"/>
  <c r="I16" i="391"/>
  <c r="B137" i="392"/>
  <c r="B123" i="392" s="1"/>
  <c r="I122" i="392" s="1"/>
  <c r="I144" i="376"/>
  <c r="B42" i="384"/>
  <c r="I43" i="386"/>
  <c r="B144" i="379"/>
  <c r="B128" i="389"/>
  <c r="B131" i="379"/>
  <c r="I43" i="384"/>
  <c r="B26" i="391"/>
  <c r="I131" i="376"/>
  <c r="I43" i="381"/>
  <c r="I123" i="398"/>
  <c r="B12" i="377"/>
  <c r="I123" i="396"/>
  <c r="B42" i="382"/>
  <c r="I137" i="387"/>
  <c r="B12" i="371"/>
  <c r="I123" i="384"/>
  <c r="B42" i="391"/>
  <c r="B12" i="381"/>
  <c r="B16" i="381" s="1"/>
  <c r="B16" i="387"/>
  <c r="I123" i="391"/>
  <c r="B26" i="392"/>
  <c r="I134" i="376"/>
  <c r="I63" i="379"/>
  <c r="B12" i="386"/>
  <c r="I131" i="386"/>
  <c r="B12" i="384"/>
  <c r="B16" i="385"/>
  <c r="I16" i="383"/>
  <c r="B59" i="387"/>
  <c r="B123" i="388"/>
  <c r="I122" i="388" s="1"/>
  <c r="I16" i="381"/>
  <c r="B137" i="390"/>
  <c r="I16" i="377"/>
  <c r="B59" i="385"/>
  <c r="B26" i="381"/>
  <c r="B134" i="383"/>
  <c r="I16" i="386"/>
  <c r="I16" i="389"/>
  <c r="B12" i="389"/>
  <c r="I123" i="392"/>
  <c r="B137" i="389"/>
  <c r="B42" i="397"/>
  <c r="B64" i="395"/>
  <c r="I43" i="397"/>
  <c r="I123" i="402"/>
  <c r="B123" i="405"/>
  <c r="B42" i="393"/>
  <c r="I63" i="395"/>
  <c r="B131" i="402"/>
  <c r="I16" i="409"/>
  <c r="B12" i="409"/>
  <c r="B137" i="414"/>
  <c r="B144" i="397"/>
  <c r="I144" i="397"/>
  <c r="B137" i="399"/>
  <c r="B12" i="411"/>
  <c r="I16" i="411"/>
  <c r="I16" i="414"/>
  <c r="B12" i="414"/>
  <c r="B26" i="409"/>
  <c r="I128" i="395"/>
  <c r="B42" i="400"/>
  <c r="B106" i="392"/>
  <c r="B12" i="393"/>
  <c r="B16" i="393" s="1"/>
  <c r="I128" i="393"/>
  <c r="I43" i="395"/>
  <c r="B137" i="404"/>
  <c r="B137" i="407"/>
  <c r="I123" i="408"/>
  <c r="B26" i="414"/>
  <c r="B12" i="392"/>
  <c r="B12" i="398"/>
  <c r="B137" i="402"/>
  <c r="B12" i="404"/>
  <c r="I16" i="404"/>
  <c r="B137" i="412"/>
  <c r="I123" i="413"/>
  <c r="B64" i="402"/>
  <c r="I16" i="394"/>
  <c r="B59" i="398"/>
  <c r="B12" i="402"/>
  <c r="I16" i="402"/>
  <c r="B16" i="396"/>
  <c r="B12" i="394"/>
  <c r="B16" i="394" s="1"/>
  <c r="B128" i="400"/>
  <c r="B59" i="403"/>
  <c r="B12" i="390"/>
  <c r="B59" i="396"/>
  <c r="I123" i="400"/>
  <c r="B12" i="396"/>
  <c r="B137" i="415"/>
  <c r="I26" i="397"/>
  <c r="I16" i="407"/>
  <c r="B12" i="407"/>
  <c r="B12" i="395"/>
  <c r="B26" i="394"/>
  <c r="B26" i="398"/>
  <c r="B123" i="398"/>
  <c r="I122" i="398" s="1"/>
  <c r="B26" i="402"/>
  <c r="B42" i="404"/>
  <c r="B26" i="407"/>
  <c r="I16" i="415"/>
  <c r="B12" i="415"/>
  <c r="B28" i="401"/>
  <c r="I16" i="408"/>
  <c r="B12" i="408"/>
  <c r="B16" i="408" s="1"/>
  <c r="B12" i="400"/>
  <c r="B26" i="396"/>
  <c r="I63" i="400"/>
  <c r="B12" i="413"/>
  <c r="I16" i="395"/>
  <c r="I63" i="397"/>
  <c r="B42" i="402"/>
  <c r="B64" i="397"/>
  <c r="B64" i="400"/>
  <c r="B137" i="401"/>
  <c r="I16" i="403"/>
  <c r="B12" i="403"/>
  <c r="B16" i="403" s="1"/>
  <c r="B137" i="393"/>
  <c r="I123" i="404"/>
  <c r="B26" i="413"/>
  <c r="I137" i="393"/>
  <c r="I123" i="407"/>
  <c r="B137" i="409"/>
  <c r="B26" i="403"/>
  <c r="B26" i="405"/>
  <c r="I123" i="412"/>
  <c r="B26" i="415"/>
  <c r="I123" i="410"/>
  <c r="B137" i="410"/>
  <c r="B26" i="404"/>
  <c r="B12" i="405"/>
  <c r="B12" i="410"/>
  <c r="B12" i="401"/>
  <c r="B137" i="395"/>
  <c r="B137" i="411"/>
  <c r="B12" i="406"/>
  <c r="B26" i="410"/>
  <c r="B12" i="357" l="1"/>
  <c r="B16" i="357" s="1"/>
  <c r="B123" i="378"/>
  <c r="B16" i="397"/>
  <c r="B123" i="380"/>
  <c r="I122" i="380" s="1"/>
  <c r="I16" i="360"/>
  <c r="B123" i="368"/>
  <c r="I122" i="368" s="1"/>
  <c r="I123" i="401"/>
  <c r="B26" i="382"/>
  <c r="B123" i="395"/>
  <c r="I122" i="395" s="1"/>
  <c r="B123" i="352"/>
  <c r="I122" i="352" s="1"/>
  <c r="B123" i="412"/>
  <c r="I122" i="412" s="1"/>
  <c r="B26" i="389"/>
  <c r="I123" i="405"/>
  <c r="I122" i="405"/>
  <c r="I123" i="374"/>
  <c r="B123" i="354"/>
  <c r="I122" i="354" s="1"/>
  <c r="B123" i="408"/>
  <c r="I122" i="408" s="1"/>
  <c r="B123" i="386"/>
  <c r="I122" i="386" s="1"/>
  <c r="B12" i="380"/>
  <c r="B16" i="380" s="1"/>
  <c r="B12" i="376"/>
  <c r="I123" i="368"/>
  <c r="B137" i="373"/>
  <c r="B123" i="384"/>
  <c r="I122" i="384" s="1"/>
  <c r="B123" i="376"/>
  <c r="I122" i="376" s="1"/>
  <c r="B123" i="385"/>
  <c r="I122" i="385" s="1"/>
  <c r="B123" i="401"/>
  <c r="I122" i="401" s="1"/>
  <c r="B123" i="396"/>
  <c r="I122" i="396" s="1"/>
  <c r="I123" i="352"/>
  <c r="B123" i="364"/>
  <c r="I122" i="364" s="1"/>
  <c r="I123" i="397"/>
  <c r="B123" i="382"/>
  <c r="I122" i="382" s="1"/>
  <c r="I123" i="362"/>
  <c r="B123" i="355"/>
  <c r="I122" i="355" s="1"/>
  <c r="I123" i="382"/>
  <c r="B137" i="397"/>
  <c r="I16" i="412"/>
  <c r="I123" i="389"/>
  <c r="B123" i="358"/>
  <c r="B123" i="377"/>
  <c r="I122" i="377" s="1"/>
  <c r="I16" i="365"/>
  <c r="B16" i="399"/>
  <c r="I26" i="399"/>
  <c r="B123" i="391"/>
  <c r="I122" i="391" s="1"/>
  <c r="B137" i="365"/>
  <c r="B12" i="412"/>
  <c r="B16" i="412" s="1"/>
  <c r="B123" i="387"/>
  <c r="B12" i="388"/>
  <c r="B16" i="388" s="1"/>
  <c r="B12" i="365"/>
  <c r="I26" i="365" s="1"/>
  <c r="I123" i="377"/>
  <c r="I123" i="354"/>
  <c r="I16" i="392"/>
  <c r="B26" i="393"/>
  <c r="B123" i="371"/>
  <c r="I122" i="371" s="1"/>
  <c r="I123" i="390"/>
  <c r="I123" i="372"/>
  <c r="B123" i="407"/>
  <c r="I122" i="407" s="1"/>
  <c r="I123" i="394"/>
  <c r="B123" i="409"/>
  <c r="I122" i="409" s="1"/>
  <c r="I16" i="355"/>
  <c r="I123" i="411"/>
  <c r="B123" i="404"/>
  <c r="I122" i="404" s="1"/>
  <c r="B123" i="399"/>
  <c r="I122" i="399" s="1"/>
  <c r="I16" i="380"/>
  <c r="B12" i="373"/>
  <c r="I26" i="373" s="1"/>
  <c r="B26" i="372"/>
  <c r="B26" i="355"/>
  <c r="I123" i="409"/>
  <c r="I26" i="390"/>
  <c r="B14" i="390"/>
  <c r="B16" i="404"/>
  <c r="B14" i="404"/>
  <c r="I26" i="404"/>
  <c r="B123" i="393"/>
  <c r="I122" i="393" s="1"/>
  <c r="B14" i="369"/>
  <c r="I26" i="369"/>
  <c r="B16" i="369"/>
  <c r="I26" i="359"/>
  <c r="B14" i="359"/>
  <c r="I35" i="364"/>
  <c r="I26" i="395"/>
  <c r="B16" i="395"/>
  <c r="B14" i="395"/>
  <c r="I26" i="401"/>
  <c r="B14" i="401"/>
  <c r="B123" i="403"/>
  <c r="I122" i="403" s="1"/>
  <c r="B16" i="415"/>
  <c r="B14" i="415"/>
  <c r="I26" i="415"/>
  <c r="B123" i="379"/>
  <c r="I122" i="379" s="1"/>
  <c r="I26" i="410"/>
  <c r="B14" i="410"/>
  <c r="B123" i="415"/>
  <c r="I122" i="415" s="1"/>
  <c r="B14" i="386"/>
  <c r="B16" i="386"/>
  <c r="I26" i="386"/>
  <c r="I26" i="370"/>
  <c r="B14" i="370"/>
  <c r="I26" i="391"/>
  <c r="B16" i="391"/>
  <c r="B14" i="391"/>
  <c r="B123" i="397"/>
  <c r="I122" i="397" s="1"/>
  <c r="I123" i="369"/>
  <c r="B123" i="357"/>
  <c r="I122" i="357" s="1"/>
  <c r="I26" i="398"/>
  <c r="B14" i="398"/>
  <c r="I26" i="414"/>
  <c r="B14" i="414"/>
  <c r="B16" i="370"/>
  <c r="I26" i="368"/>
  <c r="B14" i="368"/>
  <c r="I26" i="407"/>
  <c r="B14" i="407"/>
  <c r="I26" i="394"/>
  <c r="B14" i="394"/>
  <c r="B123" i="400"/>
  <c r="I122" i="400" s="1"/>
  <c r="I26" i="409"/>
  <c r="B16" i="409"/>
  <c r="B14" i="409"/>
  <c r="I26" i="387"/>
  <c r="B14" i="387"/>
  <c r="I26" i="405"/>
  <c r="B14" i="405"/>
  <c r="B123" i="413"/>
  <c r="I122" i="413" s="1"/>
  <c r="I123" i="367"/>
  <c r="B14" i="413"/>
  <c r="I26" i="413"/>
  <c r="B16" i="413"/>
  <c r="I26" i="392"/>
  <c r="B14" i="392"/>
  <c r="I35" i="382"/>
  <c r="I26" i="360"/>
  <c r="B16" i="360"/>
  <c r="B14" i="360"/>
  <c r="I35" i="397"/>
  <c r="I26" i="411"/>
  <c r="B16" i="411"/>
  <c r="B14" i="411"/>
  <c r="B123" i="390"/>
  <c r="I122" i="390" s="1"/>
  <c r="I26" i="353"/>
  <c r="B16" i="353"/>
  <c r="B14" i="353"/>
  <c r="B16" i="365"/>
  <c r="B14" i="365"/>
  <c r="B26" i="401"/>
  <c r="I26" i="367"/>
  <c r="B16" i="367"/>
  <c r="B14" i="367"/>
  <c r="B16" i="410"/>
  <c r="B16" i="377"/>
  <c r="B14" i="377"/>
  <c r="I26" i="377"/>
  <c r="B123" i="389"/>
  <c r="I122" i="389" s="1"/>
  <c r="B14" i="355"/>
  <c r="I26" i="355"/>
  <c r="B16" i="355"/>
  <c r="B123" i="356"/>
  <c r="I122" i="356" s="1"/>
  <c r="I26" i="363"/>
  <c r="B14" i="363"/>
  <c r="B16" i="407"/>
  <c r="B123" i="367"/>
  <c r="I122" i="367" s="1"/>
  <c r="I123" i="386"/>
  <c r="I26" i="378"/>
  <c r="B14" i="378"/>
  <c r="I35" i="352"/>
  <c r="B123" i="369"/>
  <c r="I122" i="369" s="1"/>
  <c r="I26" i="403"/>
  <c r="B14" i="403"/>
  <c r="I26" i="396"/>
  <c r="B14" i="396"/>
  <c r="B123" i="411"/>
  <c r="I122" i="411" s="1"/>
  <c r="B14" i="381"/>
  <c r="I26" i="381"/>
  <c r="B123" i="394"/>
  <c r="I122" i="394" s="1"/>
  <c r="I26" i="374"/>
  <c r="B16" i="374"/>
  <c r="B14" i="374"/>
  <c r="B16" i="368"/>
  <c r="B123" i="353"/>
  <c r="I122" i="353" s="1"/>
  <c r="B16" i="390"/>
  <c r="B123" i="361"/>
  <c r="I122" i="361" s="1"/>
  <c r="B16" i="363"/>
  <c r="B14" i="406"/>
  <c r="I26" i="406"/>
  <c r="B16" i="406"/>
  <c r="B123" i="414"/>
  <c r="I122" i="414" s="1"/>
  <c r="B16" i="414"/>
  <c r="B16" i="392"/>
  <c r="B123" i="410"/>
  <c r="I122" i="410" s="1"/>
  <c r="B123" i="402"/>
  <c r="I122" i="402" s="1"/>
  <c r="I35" i="383"/>
  <c r="B14" i="362"/>
  <c r="I26" i="362"/>
  <c r="B16" i="362"/>
  <c r="B14" i="356"/>
  <c r="I26" i="356"/>
  <c r="I26" i="389"/>
  <c r="B14" i="389"/>
  <c r="B16" i="389"/>
  <c r="B14" i="385"/>
  <c r="I26" i="385"/>
  <c r="I123" i="376"/>
  <c r="B16" i="405"/>
  <c r="I123" i="393"/>
  <c r="I123" i="358"/>
  <c r="B16" i="359"/>
  <c r="I26" i="393"/>
  <c r="B14" i="393"/>
  <c r="I26" i="358"/>
  <c r="B16" i="358"/>
  <c r="B14" i="358"/>
  <c r="I26" i="400"/>
  <c r="B14" i="400"/>
  <c r="B16" i="400"/>
  <c r="B16" i="401"/>
  <c r="I122" i="387"/>
  <c r="I26" i="372"/>
  <c r="B16" i="372"/>
  <c r="B14" i="372"/>
  <c r="I122" i="378"/>
  <c r="I123" i="387"/>
  <c r="B14" i="357"/>
  <c r="I26" i="357"/>
  <c r="B14" i="402"/>
  <c r="I26" i="402"/>
  <c r="B16" i="402"/>
  <c r="B16" i="371"/>
  <c r="B14" i="371"/>
  <c r="I26" i="371"/>
  <c r="B137" i="362"/>
  <c r="I26" i="366"/>
  <c r="B14" i="366"/>
  <c r="I123" i="378"/>
  <c r="B16" i="356"/>
  <c r="B123" i="383"/>
  <c r="I122" i="383" s="1"/>
  <c r="B123" i="360"/>
  <c r="I122" i="360" s="1"/>
  <c r="I122" i="358"/>
  <c r="B14" i="408"/>
  <c r="I26" i="408"/>
  <c r="B16" i="398"/>
  <c r="B14" i="384"/>
  <c r="I26" i="384"/>
  <c r="B16" i="384"/>
  <c r="I26" i="375"/>
  <c r="B14" i="375"/>
  <c r="I26" i="379"/>
  <c r="B14" i="379"/>
  <c r="I123" i="395"/>
  <c r="B123" i="359"/>
  <c r="I122" i="359" s="1"/>
  <c r="B14" i="361"/>
  <c r="I26" i="361"/>
  <c r="B16" i="361"/>
  <c r="B123" i="372"/>
  <c r="I122" i="372" s="1"/>
  <c r="B123" i="374"/>
  <c r="I122" i="374" s="1"/>
  <c r="I26" i="354"/>
  <c r="B14" i="354"/>
  <c r="B14" i="380" l="1"/>
  <c r="I26" i="380"/>
  <c r="B123" i="373"/>
  <c r="I122" i="373" s="1"/>
  <c r="I26" i="376"/>
  <c r="I35" i="376" s="1"/>
  <c r="B16" i="376"/>
  <c r="B14" i="376"/>
  <c r="I26" i="388"/>
  <c r="B14" i="388"/>
  <c r="B16" i="373"/>
  <c r="B123" i="365"/>
  <c r="I122" i="365" s="1"/>
  <c r="I35" i="399"/>
  <c r="B14" i="412"/>
  <c r="I26" i="412"/>
  <c r="I35" i="412" s="1"/>
  <c r="B14" i="373"/>
  <c r="I35" i="396"/>
  <c r="I35" i="377"/>
  <c r="I35" i="353"/>
  <c r="I35" i="368"/>
  <c r="I35" i="405"/>
  <c r="I35" i="415"/>
  <c r="I35" i="403"/>
  <c r="B33" i="352"/>
  <c r="I35" i="395"/>
  <c r="I35" i="378"/>
  <c r="I35" i="388"/>
  <c r="I35" i="387"/>
  <c r="I35" i="370"/>
  <c r="B33" i="364"/>
  <c r="B123" i="362"/>
  <c r="I122" i="362" s="1"/>
  <c r="I35" i="386"/>
  <c r="I35" i="367"/>
  <c r="I35" i="411"/>
  <c r="I35" i="359"/>
  <c r="I35" i="414"/>
  <c r="I35" i="375"/>
  <c r="B33" i="383"/>
  <c r="B33" i="397"/>
  <c r="I35" i="369"/>
  <c r="I35" i="371"/>
  <c r="I35" i="384"/>
  <c r="I35" i="392"/>
  <c r="I35" i="398"/>
  <c r="I35" i="366"/>
  <c r="I35" i="362"/>
  <c r="I35" i="361"/>
  <c r="I35" i="358"/>
  <c r="I35" i="363"/>
  <c r="I35" i="413"/>
  <c r="I35" i="400"/>
  <c r="I35" i="360"/>
  <c r="I35" i="410"/>
  <c r="I35" i="379"/>
  <c r="I35" i="374"/>
  <c r="I35" i="373"/>
  <c r="I35" i="404"/>
  <c r="I35" i="408"/>
  <c r="I35" i="409"/>
  <c r="I35" i="401"/>
  <c r="I35" i="402"/>
  <c r="B33" i="382"/>
  <c r="I35" i="381"/>
  <c r="I35" i="355"/>
  <c r="I35" i="389"/>
  <c r="I35" i="380"/>
  <c r="I35" i="365"/>
  <c r="I35" i="394"/>
  <c r="I35" i="356"/>
  <c r="I35" i="357"/>
  <c r="I35" i="393"/>
  <c r="I35" i="385"/>
  <c r="I35" i="390"/>
  <c r="I35" i="406"/>
  <c r="I35" i="391"/>
  <c r="I35" i="372"/>
  <c r="I35" i="354"/>
  <c r="I35" i="407"/>
  <c r="B33" i="376" l="1"/>
  <c r="B33" i="399"/>
  <c r="B33" i="406"/>
  <c r="B33" i="408"/>
  <c r="B33" i="414"/>
  <c r="B33" i="395"/>
  <c r="I42" i="352"/>
  <c r="I52" i="352" s="1"/>
  <c r="B35" i="352"/>
  <c r="B33" i="409"/>
  <c r="B33" i="367"/>
  <c r="B33" i="403"/>
  <c r="B33" i="415"/>
  <c r="B33" i="386"/>
  <c r="B33" i="405"/>
  <c r="B33" i="407"/>
  <c r="B33" i="371"/>
  <c r="B33" i="373"/>
  <c r="I42" i="364"/>
  <c r="I52" i="364" s="1"/>
  <c r="B35" i="364"/>
  <c r="B33" i="392"/>
  <c r="B33" i="370"/>
  <c r="B33" i="384"/>
  <c r="B33" i="412"/>
  <c r="B33" i="369"/>
  <c r="B33" i="363"/>
  <c r="B33" i="355"/>
  <c r="B33" i="368"/>
  <c r="B33" i="362"/>
  <c r="B33" i="358"/>
  <c r="B33" i="381"/>
  <c r="B33" i="357"/>
  <c r="B33" i="356"/>
  <c r="B33" i="366"/>
  <c r="I42" i="397"/>
  <c r="I52" i="397" s="1"/>
  <c r="B35" i="397"/>
  <c r="B33" i="353"/>
  <c r="B33" i="411"/>
  <c r="I42" i="382"/>
  <c r="I52" i="382" s="1"/>
  <c r="B35" i="382"/>
  <c r="B33" i="374"/>
  <c r="B33" i="379"/>
  <c r="B33" i="387"/>
  <c r="B33" i="402"/>
  <c r="I42" i="383"/>
  <c r="I52" i="383" s="1"/>
  <c r="B35" i="383"/>
  <c r="B33" i="400"/>
  <c r="B33" i="389"/>
  <c r="B33" i="354"/>
  <c r="B33" i="394"/>
  <c r="B33" i="401"/>
  <c r="B33" i="410"/>
  <c r="B33" i="377"/>
  <c r="B33" i="365"/>
  <c r="B33" i="398"/>
  <c r="B33" i="380"/>
  <c r="B33" i="385"/>
  <c r="B33" i="404"/>
  <c r="B33" i="393"/>
  <c r="B33" i="372"/>
  <c r="B33" i="375"/>
  <c r="B33" i="388"/>
  <c r="B33" i="396"/>
  <c r="B33" i="359"/>
  <c r="B33" i="360"/>
  <c r="B33" i="378"/>
  <c r="B33" i="361"/>
  <c r="B33" i="391"/>
  <c r="B33" i="413"/>
  <c r="B33" i="390"/>
  <c r="B35" i="376" l="1"/>
  <c r="I42" i="376"/>
  <c r="I52" i="376" s="1"/>
  <c r="B35" i="399"/>
  <c r="I42" i="399"/>
  <c r="I52" i="399" s="1"/>
  <c r="I42" i="358"/>
  <c r="I52" i="358" s="1"/>
  <c r="B35" i="358"/>
  <c r="I42" i="393"/>
  <c r="I52" i="393" s="1"/>
  <c r="B35" i="393"/>
  <c r="I42" i="368"/>
  <c r="I52" i="368" s="1"/>
  <c r="B35" i="368"/>
  <c r="I42" i="377"/>
  <c r="I52" i="377" s="1"/>
  <c r="B35" i="377"/>
  <c r="I42" i="385"/>
  <c r="I52" i="385" s="1"/>
  <c r="B35" i="385"/>
  <c r="I42" i="374"/>
  <c r="I52" i="374" s="1"/>
  <c r="B35" i="374"/>
  <c r="I42" i="367"/>
  <c r="I52" i="367" s="1"/>
  <c r="B35" i="367"/>
  <c r="I42" i="371"/>
  <c r="I52" i="371" s="1"/>
  <c r="B35" i="371"/>
  <c r="I42" i="362"/>
  <c r="I52" i="362" s="1"/>
  <c r="B35" i="362"/>
  <c r="I42" i="353"/>
  <c r="I52" i="353" s="1"/>
  <c r="B35" i="353"/>
  <c r="I42" i="379"/>
  <c r="I52" i="379" s="1"/>
  <c r="B35" i="379"/>
  <c r="I42" i="391"/>
  <c r="I52" i="391" s="1"/>
  <c r="B35" i="391"/>
  <c r="I42" i="386"/>
  <c r="I52" i="386" s="1"/>
  <c r="B35" i="386"/>
  <c r="I42" i="372"/>
  <c r="I52" i="372" s="1"/>
  <c r="B35" i="372"/>
  <c r="I42" i="413"/>
  <c r="I52" i="413" s="1"/>
  <c r="B35" i="413"/>
  <c r="I42" i="398"/>
  <c r="I52" i="398" s="1"/>
  <c r="B35" i="398"/>
  <c r="I42" i="365"/>
  <c r="I52" i="365" s="1"/>
  <c r="B35" i="365"/>
  <c r="I42" i="369"/>
  <c r="I52" i="369" s="1"/>
  <c r="B35" i="369"/>
  <c r="I42" i="370"/>
  <c r="I52" i="370" s="1"/>
  <c r="B35" i="370"/>
  <c r="B49" i="352"/>
  <c r="I42" i="407"/>
  <c r="I52" i="407" s="1"/>
  <c r="B35" i="407"/>
  <c r="I42" i="409"/>
  <c r="I52" i="409" s="1"/>
  <c r="B35" i="409"/>
  <c r="I42" i="360"/>
  <c r="I52" i="360" s="1"/>
  <c r="B35" i="360"/>
  <c r="I42" i="354"/>
  <c r="I52" i="354" s="1"/>
  <c r="B35" i="354"/>
  <c r="I42" i="366"/>
  <c r="I52" i="366" s="1"/>
  <c r="B35" i="366"/>
  <c r="I42" i="395"/>
  <c r="I52" i="395" s="1"/>
  <c r="B35" i="395"/>
  <c r="I42" i="373"/>
  <c r="I52" i="373" s="1"/>
  <c r="B35" i="373"/>
  <c r="I42" i="401"/>
  <c r="I52" i="401" s="1"/>
  <c r="B35" i="401"/>
  <c r="B49" i="382"/>
  <c r="I42" i="361"/>
  <c r="I52" i="361" s="1"/>
  <c r="B35" i="361"/>
  <c r="I42" i="412"/>
  <c r="I52" i="412" s="1"/>
  <c r="B35" i="412"/>
  <c r="I42" i="384"/>
  <c r="I52" i="384" s="1"/>
  <c r="B35" i="384"/>
  <c r="I42" i="392"/>
  <c r="I52" i="392" s="1"/>
  <c r="B35" i="392"/>
  <c r="I42" i="414"/>
  <c r="I52" i="414" s="1"/>
  <c r="B35" i="414"/>
  <c r="B49" i="383"/>
  <c r="I42" i="402"/>
  <c r="I52" i="402" s="1"/>
  <c r="B35" i="402"/>
  <c r="I42" i="387"/>
  <c r="I52" i="387" s="1"/>
  <c r="B35" i="387"/>
  <c r="I42" i="403"/>
  <c r="I52" i="403" s="1"/>
  <c r="B35" i="403"/>
  <c r="I42" i="378"/>
  <c r="I52" i="378" s="1"/>
  <c r="B35" i="378"/>
  <c r="I42" i="389"/>
  <c r="I52" i="389" s="1"/>
  <c r="B35" i="389"/>
  <c r="I42" i="396"/>
  <c r="I52" i="396" s="1"/>
  <c r="B35" i="396"/>
  <c r="I42" i="356"/>
  <c r="I52" i="356" s="1"/>
  <c r="B35" i="356"/>
  <c r="I42" i="405"/>
  <c r="I52" i="405" s="1"/>
  <c r="B35" i="405"/>
  <c r="I42" i="411"/>
  <c r="I52" i="411" s="1"/>
  <c r="B35" i="411"/>
  <c r="I42" i="394"/>
  <c r="I52" i="394" s="1"/>
  <c r="B35" i="394"/>
  <c r="I42" i="388"/>
  <c r="I52" i="388" s="1"/>
  <c r="B35" i="388"/>
  <c r="I42" i="400"/>
  <c r="I52" i="400" s="1"/>
  <c r="B35" i="400"/>
  <c r="I42" i="408"/>
  <c r="I52" i="408" s="1"/>
  <c r="B35" i="408"/>
  <c r="I42" i="415"/>
  <c r="I52" i="415" s="1"/>
  <c r="B35" i="415"/>
  <c r="I42" i="410"/>
  <c r="I52" i="410" s="1"/>
  <c r="B35" i="410"/>
  <c r="I42" i="359"/>
  <c r="I52" i="359" s="1"/>
  <c r="B35" i="359"/>
  <c r="I42" i="404"/>
  <c r="I52" i="404" s="1"/>
  <c r="B35" i="404"/>
  <c r="I42" i="355"/>
  <c r="I52" i="355" s="1"/>
  <c r="B35" i="355"/>
  <c r="I42" i="363"/>
  <c r="I52" i="363" s="1"/>
  <c r="B35" i="363"/>
  <c r="I42" i="375"/>
  <c r="I52" i="375" s="1"/>
  <c r="B35" i="375"/>
  <c r="I42" i="357"/>
  <c r="I52" i="357" s="1"/>
  <c r="B35" i="357"/>
  <c r="B49" i="364"/>
  <c r="I42" i="406"/>
  <c r="I52" i="406" s="1"/>
  <c r="B35" i="406"/>
  <c r="I42" i="390"/>
  <c r="I52" i="390" s="1"/>
  <c r="B35" i="390"/>
  <c r="I42" i="380"/>
  <c r="I52" i="380" s="1"/>
  <c r="B35" i="380"/>
  <c r="B49" i="397"/>
  <c r="I42" i="381"/>
  <c r="I52" i="381" s="1"/>
  <c r="B35" i="381"/>
  <c r="B49" i="376" l="1"/>
  <c r="B49" i="399"/>
  <c r="B49" i="401"/>
  <c r="B49" i="369"/>
  <c r="B49" i="406"/>
  <c r="B49" i="373"/>
  <c r="B49" i="398"/>
  <c r="B49" i="371"/>
  <c r="B49" i="372"/>
  <c r="B49" i="367"/>
  <c r="B49" i="386"/>
  <c r="B49" i="366"/>
  <c r="B49" i="374"/>
  <c r="B49" i="402"/>
  <c r="B49" i="385"/>
  <c r="B49" i="365"/>
  <c r="B49" i="354"/>
  <c r="B49" i="353"/>
  <c r="B49" i="394"/>
  <c r="B49" i="360"/>
  <c r="B49" i="384"/>
  <c r="B49" i="400"/>
  <c r="B49" i="405"/>
  <c r="B49" i="356"/>
  <c r="B49" i="413"/>
  <c r="B49" i="381"/>
  <c r="B49" i="407"/>
  <c r="B49" i="391"/>
  <c r="B49" i="377"/>
  <c r="B49" i="355"/>
  <c r="B49" i="409"/>
  <c r="B49" i="359"/>
  <c r="B49" i="396"/>
  <c r="B49" i="368"/>
  <c r="B49" i="408"/>
  <c r="B49" i="387"/>
  <c r="B49" i="395"/>
  <c r="B49" i="361"/>
  <c r="B49" i="362"/>
  <c r="B49" i="357"/>
  <c r="B49" i="363"/>
  <c r="B49" i="404"/>
  <c r="I59" i="352"/>
  <c r="I70" i="352" s="1"/>
  <c r="B52" i="352"/>
  <c r="B49" i="403"/>
  <c r="I59" i="397"/>
  <c r="I70" i="397" s="1"/>
  <c r="B52" i="397"/>
  <c r="B49" i="380"/>
  <c r="B49" i="389"/>
  <c r="I59" i="382"/>
  <c r="I70" i="382" s="1"/>
  <c r="B52" i="382"/>
  <c r="I59" i="383"/>
  <c r="I70" i="383" s="1"/>
  <c r="B52" i="383"/>
  <c r="B49" i="392"/>
  <c r="B49" i="410"/>
  <c r="B49" i="370"/>
  <c r="B49" i="393"/>
  <c r="B49" i="375"/>
  <c r="I59" i="364"/>
  <c r="I70" i="364" s="1"/>
  <c r="B52" i="364"/>
  <c r="B49" i="388"/>
  <c r="B49" i="414"/>
  <c r="B49" i="378"/>
  <c r="B49" i="358"/>
  <c r="B49" i="411"/>
  <c r="B49" i="412"/>
  <c r="B49" i="390"/>
  <c r="B49" i="415"/>
  <c r="B49" i="379"/>
  <c r="I59" i="376" l="1"/>
  <c r="I70" i="376" s="1"/>
  <c r="B52" i="376"/>
  <c r="I59" i="399"/>
  <c r="I70" i="399" s="1"/>
  <c r="B52" i="399"/>
  <c r="I59" i="365"/>
  <c r="I70" i="365" s="1"/>
  <c r="B52" i="365"/>
  <c r="I59" i="372"/>
  <c r="I70" i="372" s="1"/>
  <c r="B52" i="372"/>
  <c r="I59" i="371"/>
  <c r="I70" i="371" s="1"/>
  <c r="B52" i="371"/>
  <c r="I59" i="400"/>
  <c r="I70" i="400" s="1"/>
  <c r="B52" i="400"/>
  <c r="I59" i="385"/>
  <c r="I70" i="385" s="1"/>
  <c r="B52" i="385"/>
  <c r="I59" i="402"/>
  <c r="I70" i="402" s="1"/>
  <c r="B52" i="402"/>
  <c r="I59" i="398"/>
  <c r="I70" i="398" s="1"/>
  <c r="B52" i="398"/>
  <c r="I59" i="377"/>
  <c r="I70" i="377" s="1"/>
  <c r="B52" i="377"/>
  <c r="I59" i="374"/>
  <c r="I70" i="374" s="1"/>
  <c r="B52" i="374"/>
  <c r="I59" i="373"/>
  <c r="I70" i="373" s="1"/>
  <c r="B52" i="373"/>
  <c r="I59" i="415"/>
  <c r="I70" i="415" s="1"/>
  <c r="B52" i="415"/>
  <c r="I59" i="359"/>
  <c r="I70" i="359" s="1"/>
  <c r="B52" i="359"/>
  <c r="I59" i="406"/>
  <c r="I70" i="406" s="1"/>
  <c r="B52" i="406"/>
  <c r="I59" i="381"/>
  <c r="I70" i="381" s="1"/>
  <c r="B52" i="381"/>
  <c r="I59" i="360"/>
  <c r="I70" i="360" s="1"/>
  <c r="B52" i="360"/>
  <c r="I59" i="366"/>
  <c r="I70" i="366" s="1"/>
  <c r="B52" i="366"/>
  <c r="I59" i="404"/>
  <c r="I70" i="404" s="1"/>
  <c r="B52" i="404"/>
  <c r="I59" i="386"/>
  <c r="I70" i="386" s="1"/>
  <c r="B52" i="386"/>
  <c r="I59" i="384"/>
  <c r="I70" i="384" s="1"/>
  <c r="B52" i="384"/>
  <c r="I59" i="407"/>
  <c r="I70" i="407" s="1"/>
  <c r="B52" i="407"/>
  <c r="I59" i="361"/>
  <c r="I70" i="361" s="1"/>
  <c r="B52" i="361"/>
  <c r="I59" i="413"/>
  <c r="I70" i="413" s="1"/>
  <c r="B52" i="413"/>
  <c r="I59" i="357"/>
  <c r="I70" i="357" s="1"/>
  <c r="B52" i="357"/>
  <c r="B68" i="382"/>
  <c r="I59" i="388"/>
  <c r="I70" i="388" s="1"/>
  <c r="B52" i="388"/>
  <c r="I59" i="394"/>
  <c r="I70" i="394" s="1"/>
  <c r="B52" i="394"/>
  <c r="I59" i="409"/>
  <c r="I70" i="409" s="1"/>
  <c r="B52" i="409"/>
  <c r="I59" i="391"/>
  <c r="I70" i="391" s="1"/>
  <c r="B52" i="391"/>
  <c r="I59" i="395"/>
  <c r="I70" i="395" s="1"/>
  <c r="B52" i="395"/>
  <c r="I59" i="353"/>
  <c r="I70" i="353" s="1"/>
  <c r="B52" i="353"/>
  <c r="I59" i="369"/>
  <c r="I70" i="369" s="1"/>
  <c r="B52" i="369"/>
  <c r="I59" i="396"/>
  <c r="I70" i="396" s="1"/>
  <c r="B52" i="396"/>
  <c r="B68" i="364"/>
  <c r="I59" i="358"/>
  <c r="I70" i="358" s="1"/>
  <c r="B52" i="358"/>
  <c r="I59" i="378"/>
  <c r="I70" i="378" s="1"/>
  <c r="B52" i="378"/>
  <c r="I59" i="414"/>
  <c r="I70" i="414" s="1"/>
  <c r="B52" i="414"/>
  <c r="I59" i="410"/>
  <c r="I70" i="410" s="1"/>
  <c r="B52" i="410"/>
  <c r="I59" i="387"/>
  <c r="I70" i="387" s="1"/>
  <c r="B52" i="387"/>
  <c r="I59" i="354"/>
  <c r="I70" i="354" s="1"/>
  <c r="B52" i="354"/>
  <c r="I59" i="389"/>
  <c r="I70" i="389" s="1"/>
  <c r="B52" i="389"/>
  <c r="B68" i="397"/>
  <c r="B52" i="390"/>
  <c r="I59" i="390"/>
  <c r="I70" i="390" s="1"/>
  <c r="I59" i="370"/>
  <c r="I70" i="370" s="1"/>
  <c r="B52" i="370"/>
  <c r="I59" i="411"/>
  <c r="I70" i="411" s="1"/>
  <c r="B52" i="411"/>
  <c r="B68" i="352"/>
  <c r="I59" i="356"/>
  <c r="I70" i="356" s="1"/>
  <c r="B52" i="356"/>
  <c r="I59" i="367"/>
  <c r="I70" i="367" s="1"/>
  <c r="B52" i="367"/>
  <c r="I59" i="401"/>
  <c r="I70" i="401" s="1"/>
  <c r="B52" i="401"/>
  <c r="I59" i="363"/>
  <c r="I70" i="363" s="1"/>
  <c r="B52" i="363"/>
  <c r="I59" i="362"/>
  <c r="I70" i="362" s="1"/>
  <c r="B52" i="362"/>
  <c r="I59" i="393"/>
  <c r="I70" i="393" s="1"/>
  <c r="B52" i="393"/>
  <c r="I59" i="392"/>
  <c r="I70" i="392" s="1"/>
  <c r="B52" i="392"/>
  <c r="I59" i="408"/>
  <c r="I70" i="408" s="1"/>
  <c r="B52" i="408"/>
  <c r="I59" i="380"/>
  <c r="I70" i="380" s="1"/>
  <c r="B52" i="380"/>
  <c r="I59" i="403"/>
  <c r="I70" i="403" s="1"/>
  <c r="B52" i="403"/>
  <c r="I59" i="355"/>
  <c r="I70" i="355" s="1"/>
  <c r="B52" i="355"/>
  <c r="I59" i="405"/>
  <c r="I70" i="405" s="1"/>
  <c r="B52" i="405"/>
  <c r="I59" i="368"/>
  <c r="I70" i="368" s="1"/>
  <c r="B52" i="368"/>
  <c r="I59" i="375"/>
  <c r="I70" i="375" s="1"/>
  <c r="B52" i="375"/>
  <c r="I59" i="379"/>
  <c r="I70" i="379" s="1"/>
  <c r="B52" i="379"/>
  <c r="I59" i="412"/>
  <c r="I70" i="412" s="1"/>
  <c r="B52" i="412"/>
  <c r="B68" i="383"/>
  <c r="B68" i="376" l="1"/>
  <c r="B68" i="399"/>
  <c r="B68" i="415"/>
  <c r="B68" i="369"/>
  <c r="B68" i="373"/>
  <c r="B68" i="407"/>
  <c r="B68" i="353"/>
  <c r="B68" i="354"/>
  <c r="B68" i="375"/>
  <c r="B68" i="401"/>
  <c r="B68" i="379"/>
  <c r="B68" i="393"/>
  <c r="B68" i="398"/>
  <c r="B68" i="402"/>
  <c r="B68" i="362"/>
  <c r="B68" i="386"/>
  <c r="B68" i="395"/>
  <c r="I77" i="352"/>
  <c r="B70" i="352"/>
  <c r="B68" i="385"/>
  <c r="B68" i="396"/>
  <c r="B68" i="410"/>
  <c r="B68" i="394"/>
  <c r="B68" i="414"/>
  <c r="B68" i="388"/>
  <c r="B68" i="391"/>
  <c r="B68" i="360"/>
  <c r="B68" i="363"/>
  <c r="B68" i="387"/>
  <c r="B68" i="367"/>
  <c r="B68" i="400"/>
  <c r="B68" i="361"/>
  <c r="B68" i="356"/>
  <c r="B68" i="378"/>
  <c r="I77" i="382"/>
  <c r="B70" i="382"/>
  <c r="B68" i="381"/>
  <c r="B68" i="371"/>
  <c r="B68" i="355"/>
  <c r="I77" i="383"/>
  <c r="B70" i="383"/>
  <c r="B68" i="370"/>
  <c r="B68" i="384"/>
  <c r="B68" i="405"/>
  <c r="B68" i="412"/>
  <c r="B68" i="408"/>
  <c r="B68" i="390"/>
  <c r="B68" i="358"/>
  <c r="B68" i="357"/>
  <c r="B68" i="406"/>
  <c r="B68" i="366"/>
  <c r="B68" i="389"/>
  <c r="B68" i="368"/>
  <c r="B68" i="374"/>
  <c r="B68" i="372"/>
  <c r="B68" i="404"/>
  <c r="B68" i="403"/>
  <c r="I77" i="364"/>
  <c r="B70" i="364"/>
  <c r="B68" i="359"/>
  <c r="B68" i="411"/>
  <c r="B68" i="392"/>
  <c r="B68" i="413"/>
  <c r="B68" i="377"/>
  <c r="B68" i="409"/>
  <c r="B68" i="380"/>
  <c r="I77" i="397"/>
  <c r="B70" i="397"/>
  <c r="B68" i="365"/>
  <c r="B70" i="376" l="1"/>
  <c r="I77" i="376"/>
  <c r="B70" i="399"/>
  <c r="I77" i="399"/>
  <c r="I77" i="388"/>
  <c r="B70" i="388"/>
  <c r="I77" i="354"/>
  <c r="B70" i="354"/>
  <c r="I77" i="414"/>
  <c r="B70" i="414"/>
  <c r="I77" i="362"/>
  <c r="B70" i="362"/>
  <c r="I77" i="353"/>
  <c r="B70" i="353"/>
  <c r="I77" i="394"/>
  <c r="B70" i="394"/>
  <c r="I77" i="402"/>
  <c r="B70" i="402"/>
  <c r="I77" i="410"/>
  <c r="B70" i="410"/>
  <c r="I77" i="398"/>
  <c r="B70" i="398"/>
  <c r="I77" i="407"/>
  <c r="B70" i="407"/>
  <c r="I77" i="360"/>
  <c r="B70" i="360"/>
  <c r="I77" i="393"/>
  <c r="B70" i="393"/>
  <c r="I77" i="385"/>
  <c r="B70" i="385"/>
  <c r="I77" i="387"/>
  <c r="B70" i="387"/>
  <c r="I77" i="377"/>
  <c r="B70" i="377"/>
  <c r="I82" i="382"/>
  <c r="I77" i="392"/>
  <c r="B70" i="392"/>
  <c r="I77" i="373"/>
  <c r="B70" i="373"/>
  <c r="I77" i="381"/>
  <c r="B70" i="381"/>
  <c r="I77" i="413"/>
  <c r="B70" i="413"/>
  <c r="I77" i="396"/>
  <c r="B70" i="396"/>
  <c r="I77" i="408"/>
  <c r="B70" i="408"/>
  <c r="I77" i="368"/>
  <c r="B70" i="368"/>
  <c r="I77" i="361"/>
  <c r="B70" i="361"/>
  <c r="I77" i="391"/>
  <c r="B70" i="391"/>
  <c r="I77" i="403"/>
  <c r="B70" i="403"/>
  <c r="I82" i="352"/>
  <c r="I77" i="379"/>
  <c r="B70" i="379"/>
  <c r="I77" i="389"/>
  <c r="B70" i="389"/>
  <c r="I77" i="405"/>
  <c r="B70" i="405"/>
  <c r="I77" i="371"/>
  <c r="B70" i="371"/>
  <c r="I77" i="400"/>
  <c r="B70" i="400"/>
  <c r="I77" i="369"/>
  <c r="B70" i="369"/>
  <c r="I77" i="409"/>
  <c r="B70" i="409"/>
  <c r="I77" i="363"/>
  <c r="B70" i="363"/>
  <c r="I77" i="411"/>
  <c r="B70" i="411"/>
  <c r="I77" i="395"/>
  <c r="B70" i="395"/>
  <c r="I77" i="378"/>
  <c r="B70" i="378"/>
  <c r="I77" i="355"/>
  <c r="B70" i="355"/>
  <c r="I77" i="357"/>
  <c r="B70" i="357"/>
  <c r="I77" i="358"/>
  <c r="B70" i="358"/>
  <c r="I77" i="359"/>
  <c r="B70" i="359"/>
  <c r="I77" i="401"/>
  <c r="B70" i="401"/>
  <c r="I77" i="390"/>
  <c r="B70" i="390"/>
  <c r="I77" i="356"/>
  <c r="B70" i="356"/>
  <c r="I77" i="384"/>
  <c r="B70" i="384"/>
  <c r="I77" i="372"/>
  <c r="B70" i="372"/>
  <c r="I77" i="374"/>
  <c r="B70" i="374"/>
  <c r="I77" i="366"/>
  <c r="B70" i="366"/>
  <c r="I77" i="406"/>
  <c r="B70" i="406"/>
  <c r="I77" i="386"/>
  <c r="B70" i="386"/>
  <c r="I77" i="375"/>
  <c r="B70" i="375"/>
  <c r="I77" i="404"/>
  <c r="B70" i="404"/>
  <c r="I77" i="370"/>
  <c r="B70" i="370"/>
  <c r="I82" i="383"/>
  <c r="I77" i="365"/>
  <c r="B70" i="365"/>
  <c r="I77" i="412"/>
  <c r="B70" i="412"/>
  <c r="I82" i="397"/>
  <c r="I82" i="364"/>
  <c r="I77" i="380"/>
  <c r="B70" i="380"/>
  <c r="I77" i="367"/>
  <c r="B70" i="367"/>
  <c r="I77" i="415"/>
  <c r="B70" i="415"/>
  <c r="I82" i="376" l="1"/>
  <c r="B79" i="376" s="1"/>
  <c r="I82" i="399"/>
  <c r="B79" i="399" s="1"/>
  <c r="I82" i="360"/>
  <c r="I82" i="396"/>
  <c r="I82" i="405"/>
  <c r="I82" i="357"/>
  <c r="I82" i="367"/>
  <c r="B82" i="376"/>
  <c r="B80" i="376"/>
  <c r="I92" i="376" s="1"/>
  <c r="I99" i="376" s="1"/>
  <c r="I82" i="402"/>
  <c r="I82" i="380"/>
  <c r="I82" i="374"/>
  <c r="I82" i="403"/>
  <c r="I82" i="392"/>
  <c r="I82" i="394"/>
  <c r="I82" i="379"/>
  <c r="B79" i="382"/>
  <c r="I82" i="389"/>
  <c r="I82" i="353"/>
  <c r="I82" i="411"/>
  <c r="I82" i="356"/>
  <c r="I82" i="406"/>
  <c r="I82" i="413"/>
  <c r="I82" i="355"/>
  <c r="I82" i="378"/>
  <c r="I82" i="373"/>
  <c r="B79" i="383"/>
  <c r="I82" i="370"/>
  <c r="I82" i="377"/>
  <c r="I82" i="362"/>
  <c r="I82" i="381"/>
  <c r="I82" i="384"/>
  <c r="I82" i="387"/>
  <c r="B79" i="364"/>
  <c r="B79" i="352"/>
  <c r="I82" i="391"/>
  <c r="I82" i="375"/>
  <c r="I82" i="401"/>
  <c r="I82" i="369"/>
  <c r="I82" i="414"/>
  <c r="B79" i="397"/>
  <c r="I82" i="412"/>
  <c r="I82" i="404"/>
  <c r="I82" i="386"/>
  <c r="I82" i="385"/>
  <c r="I82" i="372"/>
  <c r="I82" i="395"/>
  <c r="I82" i="368"/>
  <c r="I82" i="354"/>
  <c r="I82" i="366"/>
  <c r="I82" i="407"/>
  <c r="I82" i="409"/>
  <c r="I82" i="415"/>
  <c r="I82" i="359"/>
  <c r="I82" i="400"/>
  <c r="I82" i="410"/>
  <c r="I82" i="361"/>
  <c r="I82" i="408"/>
  <c r="I82" i="393"/>
  <c r="I82" i="358"/>
  <c r="I82" i="398"/>
  <c r="I82" i="365"/>
  <c r="I82" i="363"/>
  <c r="I82" i="390"/>
  <c r="I82" i="371"/>
  <c r="I82" i="388"/>
  <c r="B82" i="399" l="1"/>
  <c r="B80" i="399"/>
  <c r="I92" i="399" s="1"/>
  <c r="I99" i="399" s="1"/>
  <c r="B79" i="406"/>
  <c r="B79" i="374"/>
  <c r="B79" i="380"/>
  <c r="B79" i="402"/>
  <c r="B79" i="353"/>
  <c r="B92" i="376"/>
  <c r="B79" i="358"/>
  <c r="B79" i="370"/>
  <c r="B82" i="364"/>
  <c r="B80" i="364"/>
  <c r="I92" i="364" s="1"/>
  <c r="I99" i="364" s="1"/>
  <c r="B79" i="411"/>
  <c r="B79" i="387"/>
  <c r="B79" i="389"/>
  <c r="B79" i="404"/>
  <c r="B79" i="354"/>
  <c r="B82" i="383"/>
  <c r="B80" i="383"/>
  <c r="I92" i="383" s="1"/>
  <c r="I99" i="383" s="1"/>
  <c r="B79" i="367"/>
  <c r="B79" i="384"/>
  <c r="B80" i="382"/>
  <c r="I92" i="382" s="1"/>
  <c r="I99" i="382" s="1"/>
  <c r="B82" i="382"/>
  <c r="B79" i="398"/>
  <c r="B79" i="407"/>
  <c r="B82" i="352"/>
  <c r="B80" i="352"/>
  <c r="I92" i="352" s="1"/>
  <c r="I99" i="352" s="1"/>
  <c r="B79" i="368"/>
  <c r="B79" i="410"/>
  <c r="B79" i="372"/>
  <c r="B79" i="414"/>
  <c r="B79" i="357"/>
  <c r="B79" i="373"/>
  <c r="B79" i="379"/>
  <c r="B79" i="405"/>
  <c r="B79" i="388"/>
  <c r="B79" i="395"/>
  <c r="B79" i="378"/>
  <c r="B79" i="381"/>
  <c r="B79" i="408"/>
  <c r="B79" i="361"/>
  <c r="B79" i="356"/>
  <c r="B79" i="366"/>
  <c r="B79" i="396"/>
  <c r="B79" i="409"/>
  <c r="B79" i="391"/>
  <c r="B79" i="393"/>
  <c r="B79" i="377"/>
  <c r="B79" i="400"/>
  <c r="B79" i="369"/>
  <c r="B79" i="394"/>
  <c r="B79" i="385"/>
  <c r="B79" i="359"/>
  <c r="B79" i="365"/>
  <c r="B79" i="415"/>
  <c r="B79" i="401"/>
  <c r="B79" i="355"/>
  <c r="B79" i="371"/>
  <c r="B79" i="363"/>
  <c r="B79" i="386"/>
  <c r="B79" i="360"/>
  <c r="B79" i="413"/>
  <c r="B79" i="392"/>
  <c r="B79" i="362"/>
  <c r="B79" i="412"/>
  <c r="B80" i="397"/>
  <c r="I92" i="397" s="1"/>
  <c r="I99" i="397" s="1"/>
  <c r="B82" i="397"/>
  <c r="B79" i="390"/>
  <c r="B79" i="375"/>
  <c r="B79" i="403"/>
  <c r="B92" i="399" l="1"/>
  <c r="B80" i="377"/>
  <c r="I92" i="377" s="1"/>
  <c r="I99" i="377" s="1"/>
  <c r="B82" i="377"/>
  <c r="B82" i="387"/>
  <c r="B80" i="387"/>
  <c r="I92" i="387" s="1"/>
  <c r="I99" i="387" s="1"/>
  <c r="B80" i="393"/>
  <c r="I92" i="393" s="1"/>
  <c r="I99" i="393" s="1"/>
  <c r="B82" i="393"/>
  <c r="B80" i="357"/>
  <c r="I92" i="357" s="1"/>
  <c r="I99" i="357" s="1"/>
  <c r="B82" i="357"/>
  <c r="B92" i="352"/>
  <c r="B80" i="389"/>
  <c r="I92" i="389" s="1"/>
  <c r="I99" i="389" s="1"/>
  <c r="B82" i="389"/>
  <c r="B80" i="396"/>
  <c r="I92" i="396" s="1"/>
  <c r="I99" i="396" s="1"/>
  <c r="B82" i="396"/>
  <c r="B82" i="370"/>
  <c r="B80" i="370"/>
  <c r="I92" i="370" s="1"/>
  <c r="I99" i="370" s="1"/>
  <c r="B80" i="356"/>
  <c r="I92" i="356" s="1"/>
  <c r="I99" i="356" s="1"/>
  <c r="B82" i="356"/>
  <c r="B82" i="403"/>
  <c r="B80" i="403"/>
  <c r="I92" i="403" s="1"/>
  <c r="I99" i="403" s="1"/>
  <c r="B82" i="408"/>
  <c r="B80" i="408"/>
  <c r="I92" i="408" s="1"/>
  <c r="I99" i="408" s="1"/>
  <c r="B92" i="382"/>
  <c r="B80" i="353"/>
  <c r="I92" i="353" s="1"/>
  <c r="I99" i="353" s="1"/>
  <c r="B82" i="353"/>
  <c r="B82" i="373"/>
  <c r="B80" i="373"/>
  <c r="I92" i="373" s="1"/>
  <c r="I99" i="373" s="1"/>
  <c r="B80" i="360"/>
  <c r="I92" i="360" s="1"/>
  <c r="I99" i="360" s="1"/>
  <c r="B82" i="360"/>
  <c r="B80" i="386"/>
  <c r="I92" i="386" s="1"/>
  <c r="I99" i="386" s="1"/>
  <c r="B82" i="386"/>
  <c r="B80" i="368"/>
  <c r="I92" i="368" s="1"/>
  <c r="I99" i="368" s="1"/>
  <c r="B82" i="368"/>
  <c r="B82" i="375"/>
  <c r="B80" i="375"/>
  <c r="I92" i="375" s="1"/>
  <c r="I99" i="375" s="1"/>
  <c r="I108" i="376"/>
  <c r="I115" i="376" s="1"/>
  <c r="B99" i="376"/>
  <c r="B80" i="384"/>
  <c r="I92" i="384" s="1"/>
  <c r="I99" i="384" s="1"/>
  <c r="B82" i="384"/>
  <c r="B80" i="402"/>
  <c r="I92" i="402" s="1"/>
  <c r="I99" i="402" s="1"/>
  <c r="B82" i="402"/>
  <c r="B92" i="364"/>
  <c r="B80" i="381"/>
  <c r="I92" i="381" s="1"/>
  <c r="I99" i="381" s="1"/>
  <c r="B82" i="381"/>
  <c r="B80" i="363"/>
  <c r="I92" i="363" s="1"/>
  <c r="I99" i="363" s="1"/>
  <c r="B82" i="363"/>
  <c r="B82" i="371"/>
  <c r="B80" i="371"/>
  <c r="I92" i="371" s="1"/>
  <c r="I99" i="371" s="1"/>
  <c r="B80" i="415"/>
  <c r="I92" i="415" s="1"/>
  <c r="I99" i="415" s="1"/>
  <c r="B82" i="415"/>
  <c r="B82" i="365"/>
  <c r="B80" i="365"/>
  <c r="I92" i="365" s="1"/>
  <c r="I99" i="365" s="1"/>
  <c r="B80" i="409"/>
  <c r="I92" i="409" s="1"/>
  <c r="I99" i="409" s="1"/>
  <c r="B82" i="409"/>
  <c r="B82" i="410"/>
  <c r="B80" i="410"/>
  <c r="I92" i="410" s="1"/>
  <c r="I99" i="410" s="1"/>
  <c r="B80" i="355"/>
  <c r="I92" i="355" s="1"/>
  <c r="I99" i="355" s="1"/>
  <c r="B82" i="355"/>
  <c r="B82" i="359"/>
  <c r="B80" i="359"/>
  <c r="I92" i="359" s="1"/>
  <c r="I99" i="359" s="1"/>
  <c r="B82" i="378"/>
  <c r="B80" i="378"/>
  <c r="I92" i="378" s="1"/>
  <c r="I99" i="378" s="1"/>
  <c r="B80" i="385"/>
  <c r="I92" i="385" s="1"/>
  <c r="I99" i="385" s="1"/>
  <c r="B82" i="385"/>
  <c r="B80" i="388"/>
  <c r="I92" i="388" s="1"/>
  <c r="I99" i="388" s="1"/>
  <c r="B82" i="388"/>
  <c r="B80" i="367"/>
  <c r="I92" i="367" s="1"/>
  <c r="I99" i="367" s="1"/>
  <c r="B82" i="367"/>
  <c r="B80" i="380"/>
  <c r="I92" i="380" s="1"/>
  <c r="I99" i="380" s="1"/>
  <c r="B82" i="380"/>
  <c r="B80" i="358"/>
  <c r="I92" i="358" s="1"/>
  <c r="I99" i="358" s="1"/>
  <c r="B82" i="358"/>
  <c r="B82" i="390"/>
  <c r="B80" i="390"/>
  <c r="I92" i="390" s="1"/>
  <c r="I99" i="390" s="1"/>
  <c r="B92" i="397"/>
  <c r="B82" i="394"/>
  <c r="B80" i="394"/>
  <c r="I92" i="394" s="1"/>
  <c r="I99" i="394" s="1"/>
  <c r="B82" i="369"/>
  <c r="B80" i="369"/>
  <c r="I92" i="369" s="1"/>
  <c r="I99" i="369" s="1"/>
  <c r="B80" i="374"/>
  <c r="I92" i="374" s="1"/>
  <c r="I99" i="374" s="1"/>
  <c r="B82" i="374"/>
  <c r="B80" i="404"/>
  <c r="I92" i="404" s="1"/>
  <c r="I99" i="404" s="1"/>
  <c r="B82" i="404"/>
  <c r="B80" i="372"/>
  <c r="I92" i="372" s="1"/>
  <c r="I99" i="372" s="1"/>
  <c r="B82" i="372"/>
  <c r="B80" i="401"/>
  <c r="I92" i="401" s="1"/>
  <c r="I99" i="401" s="1"/>
  <c r="B82" i="401"/>
  <c r="B80" i="407"/>
  <c r="I92" i="407" s="1"/>
  <c r="I99" i="407" s="1"/>
  <c r="B82" i="407"/>
  <c r="B80" i="398"/>
  <c r="I92" i="398" s="1"/>
  <c r="I99" i="398" s="1"/>
  <c r="B82" i="398"/>
  <c r="B80" i="354"/>
  <c r="I92" i="354" s="1"/>
  <c r="I99" i="354" s="1"/>
  <c r="B82" i="354"/>
  <c r="B80" i="391"/>
  <c r="I92" i="391" s="1"/>
  <c r="I99" i="391" s="1"/>
  <c r="B82" i="391"/>
  <c r="B80" i="411"/>
  <c r="I92" i="411" s="1"/>
  <c r="I99" i="411" s="1"/>
  <c r="B82" i="411"/>
  <c r="B82" i="361"/>
  <c r="B80" i="361"/>
  <c r="I92" i="361" s="1"/>
  <c r="I99" i="361" s="1"/>
  <c r="B80" i="395"/>
  <c r="I92" i="395" s="1"/>
  <c r="I99" i="395" s="1"/>
  <c r="B82" i="395"/>
  <c r="B80" i="412"/>
  <c r="I92" i="412" s="1"/>
  <c r="I99" i="412" s="1"/>
  <c r="B82" i="412"/>
  <c r="B80" i="392"/>
  <c r="I92" i="392" s="1"/>
  <c r="I99" i="392" s="1"/>
  <c r="B82" i="392"/>
  <c r="B82" i="400"/>
  <c r="B80" i="400"/>
  <c r="I92" i="400" s="1"/>
  <c r="I99" i="400" s="1"/>
  <c r="B82" i="405"/>
  <c r="B80" i="405"/>
  <c r="I92" i="405" s="1"/>
  <c r="I99" i="405" s="1"/>
  <c r="B92" i="383"/>
  <c r="B82" i="406"/>
  <c r="B80" i="406"/>
  <c r="I92" i="406" s="1"/>
  <c r="I99" i="406" s="1"/>
  <c r="B80" i="414"/>
  <c r="I92" i="414" s="1"/>
  <c r="I99" i="414" s="1"/>
  <c r="B82" i="414"/>
  <c r="B82" i="366"/>
  <c r="B80" i="366"/>
  <c r="I92" i="366" s="1"/>
  <c r="I99" i="366" s="1"/>
  <c r="B80" i="362"/>
  <c r="I92" i="362" s="1"/>
  <c r="I99" i="362" s="1"/>
  <c r="B82" i="362"/>
  <c r="B80" i="413"/>
  <c r="I92" i="413" s="1"/>
  <c r="I99" i="413" s="1"/>
  <c r="B82" i="413"/>
  <c r="B82" i="379"/>
  <c r="B80" i="379"/>
  <c r="I92" i="379" s="1"/>
  <c r="I99" i="379" s="1"/>
  <c r="B99" i="399" l="1"/>
  <c r="I108" i="399"/>
  <c r="I115" i="399" s="1"/>
  <c r="B113" i="399" s="1"/>
  <c r="B92" i="384"/>
  <c r="B92" i="356"/>
  <c r="B92" i="410"/>
  <c r="B113" i="376"/>
  <c r="B92" i="362"/>
  <c r="B92" i="396"/>
  <c r="B92" i="386"/>
  <c r="B92" i="389"/>
  <c r="I108" i="352"/>
  <c r="I115" i="352" s="1"/>
  <c r="B99" i="352"/>
  <c r="B92" i="409"/>
  <c r="B92" i="373"/>
  <c r="B92" i="355"/>
  <c r="B92" i="365"/>
  <c r="B92" i="394"/>
  <c r="B92" i="390"/>
  <c r="B92" i="405"/>
  <c r="B92" i="353"/>
  <c r="B92" i="357"/>
  <c r="B92" i="366"/>
  <c r="I108" i="383"/>
  <c r="I115" i="383" s="1"/>
  <c r="B99" i="383"/>
  <c r="B92" i="363"/>
  <c r="B92" i="415"/>
  <c r="B92" i="368"/>
  <c r="I108" i="382"/>
  <c r="I115" i="382" s="1"/>
  <c r="B99" i="382"/>
  <c r="B92" i="393"/>
  <c r="B92" i="406"/>
  <c r="B92" i="388"/>
  <c r="B92" i="385"/>
  <c r="B92" i="381"/>
  <c r="B92" i="380"/>
  <c r="B92" i="378"/>
  <c r="I108" i="364"/>
  <c r="I115" i="364" s="1"/>
  <c r="B99" i="364"/>
  <c r="B99" i="397"/>
  <c r="I108" i="397"/>
  <c r="I115" i="397" s="1"/>
  <c r="B92" i="391"/>
  <c r="B92" i="400"/>
  <c r="B92" i="408"/>
  <c r="B92" i="411"/>
  <c r="B92" i="360"/>
  <c r="B92" i="392"/>
  <c r="B92" i="379"/>
  <c r="B92" i="374"/>
  <c r="B92" i="387"/>
  <c r="B92" i="370"/>
  <c r="B92" i="414"/>
  <c r="B92" i="358"/>
  <c r="B92" i="401"/>
  <c r="B92" i="372"/>
  <c r="B92" i="412"/>
  <c r="B92" i="359"/>
  <c r="B92" i="403"/>
  <c r="B92" i="375"/>
  <c r="B115" i="399"/>
  <c r="B92" i="371"/>
  <c r="B92" i="395"/>
  <c r="B92" i="369"/>
  <c r="B92" i="354"/>
  <c r="B92" i="404"/>
  <c r="B92" i="402"/>
  <c r="B92" i="398"/>
  <c r="B92" i="407"/>
  <c r="B92" i="367"/>
  <c r="B92" i="413"/>
  <c r="B92" i="361"/>
  <c r="B92" i="377"/>
  <c r="B99" i="413" l="1"/>
  <c r="I108" i="413"/>
  <c r="I115" i="413" s="1"/>
  <c r="I108" i="389"/>
  <c r="I115" i="389" s="1"/>
  <c r="B99" i="389"/>
  <c r="B113" i="383"/>
  <c r="I108" i="394"/>
  <c r="I115" i="394" s="1"/>
  <c r="B99" i="394"/>
  <c r="B99" i="386"/>
  <c r="I108" i="386"/>
  <c r="I115" i="386" s="1"/>
  <c r="I108" i="366"/>
  <c r="I115" i="366" s="1"/>
  <c r="B99" i="366"/>
  <c r="I108" i="396"/>
  <c r="I115" i="396" s="1"/>
  <c r="B99" i="396"/>
  <c r="I108" i="357"/>
  <c r="I115" i="357" s="1"/>
  <c r="B99" i="357"/>
  <c r="I108" i="392"/>
  <c r="I115" i="392" s="1"/>
  <c r="B99" i="392"/>
  <c r="B113" i="364"/>
  <c r="I108" i="398"/>
  <c r="I115" i="398" s="1"/>
  <c r="B99" i="398"/>
  <c r="I108" i="401"/>
  <c r="I115" i="401" s="1"/>
  <c r="B99" i="401"/>
  <c r="I108" i="405"/>
  <c r="I115" i="405" s="1"/>
  <c r="B99" i="405"/>
  <c r="B99" i="365"/>
  <c r="I108" i="365"/>
  <c r="I115" i="365" s="1"/>
  <c r="B113" i="397"/>
  <c r="I108" i="402"/>
  <c r="I115" i="402" s="1"/>
  <c r="B99" i="402"/>
  <c r="B99" i="355"/>
  <c r="I108" i="355"/>
  <c r="I115" i="355" s="1"/>
  <c r="I108" i="362"/>
  <c r="I115" i="362" s="1"/>
  <c r="B99" i="362"/>
  <c r="B99" i="367"/>
  <c r="I108" i="367"/>
  <c r="I115" i="367" s="1"/>
  <c r="I108" i="371"/>
  <c r="I115" i="371" s="1"/>
  <c r="B99" i="371"/>
  <c r="I108" i="403"/>
  <c r="I115" i="403" s="1"/>
  <c r="B99" i="403"/>
  <c r="B99" i="374"/>
  <c r="I108" i="374"/>
  <c r="I115" i="374" s="1"/>
  <c r="I108" i="360"/>
  <c r="I115" i="360" s="1"/>
  <c r="B99" i="360"/>
  <c r="I108" i="393"/>
  <c r="I115" i="393" s="1"/>
  <c r="B99" i="393"/>
  <c r="I108" i="372"/>
  <c r="I115" i="372" s="1"/>
  <c r="B99" i="372"/>
  <c r="B99" i="380"/>
  <c r="I108" i="380"/>
  <c r="I115" i="380" s="1"/>
  <c r="I108" i="391"/>
  <c r="I115" i="391" s="1"/>
  <c r="B99" i="391"/>
  <c r="I108" i="378"/>
  <c r="I115" i="378" s="1"/>
  <c r="B99" i="378"/>
  <c r="B115" i="376"/>
  <c r="I108" i="412"/>
  <c r="I115" i="412" s="1"/>
  <c r="B99" i="412"/>
  <c r="I108" i="390"/>
  <c r="I115" i="390" s="1"/>
  <c r="B99" i="390"/>
  <c r="I108" i="373"/>
  <c r="I115" i="373" s="1"/>
  <c r="B99" i="373"/>
  <c r="I108" i="410"/>
  <c r="I115" i="410" s="1"/>
  <c r="B99" i="410"/>
  <c r="I108" i="400"/>
  <c r="I115" i="400" s="1"/>
  <c r="B99" i="400"/>
  <c r="I108" i="379"/>
  <c r="I115" i="379" s="1"/>
  <c r="B99" i="379"/>
  <c r="I108" i="368"/>
  <c r="I115" i="368" s="1"/>
  <c r="B99" i="368"/>
  <c r="I108" i="414"/>
  <c r="I115" i="414" s="1"/>
  <c r="B99" i="414"/>
  <c r="I108" i="406"/>
  <c r="I115" i="406" s="1"/>
  <c r="B99" i="406"/>
  <c r="B99" i="369"/>
  <c r="I108" i="369"/>
  <c r="I115" i="369" s="1"/>
  <c r="I108" i="381"/>
  <c r="I115" i="381" s="1"/>
  <c r="B99" i="381"/>
  <c r="B99" i="411"/>
  <c r="I108" i="411"/>
  <c r="I115" i="411" s="1"/>
  <c r="I108" i="359"/>
  <c r="I115" i="359" s="1"/>
  <c r="B99" i="359"/>
  <c r="B113" i="382"/>
  <c r="I108" i="370"/>
  <c r="I115" i="370" s="1"/>
  <c r="B99" i="370"/>
  <c r="I108" i="409"/>
  <c r="I115" i="409" s="1"/>
  <c r="B99" i="409"/>
  <c r="B99" i="353"/>
  <c r="I108" i="353"/>
  <c r="I115" i="353" s="1"/>
  <c r="I108" i="415"/>
  <c r="I115" i="415" s="1"/>
  <c r="B99" i="415"/>
  <c r="I108" i="408"/>
  <c r="I115" i="408" s="1"/>
  <c r="B99" i="408"/>
  <c r="I108" i="356"/>
  <c r="I115" i="356" s="1"/>
  <c r="B99" i="356"/>
  <c r="I108" i="361"/>
  <c r="I115" i="361" s="1"/>
  <c r="B99" i="361"/>
  <c r="I108" i="375"/>
  <c r="I115" i="375" s="1"/>
  <c r="B99" i="375"/>
  <c r="I108" i="385"/>
  <c r="I115" i="385" s="1"/>
  <c r="B99" i="385"/>
  <c r="I108" i="354"/>
  <c r="I115" i="354" s="1"/>
  <c r="B99" i="354"/>
  <c r="I108" i="407"/>
  <c r="I115" i="407" s="1"/>
  <c r="B99" i="407"/>
  <c r="I108" i="358"/>
  <c r="I115" i="358" s="1"/>
  <c r="B99" i="358"/>
  <c r="B99" i="404"/>
  <c r="I108" i="404"/>
  <c r="I115" i="404" s="1"/>
  <c r="B99" i="387"/>
  <c r="I108" i="387"/>
  <c r="I115" i="387" s="1"/>
  <c r="I108" i="363"/>
  <c r="I115" i="363" s="1"/>
  <c r="B99" i="363"/>
  <c r="B113" i="352"/>
  <c r="B99" i="384"/>
  <c r="I108" i="384"/>
  <c r="I115" i="384" s="1"/>
  <c r="B99" i="395"/>
  <c r="I108" i="395"/>
  <c r="I115" i="395" s="1"/>
  <c r="I108" i="377"/>
  <c r="I115" i="377" s="1"/>
  <c r="B99" i="377"/>
  <c r="I108" i="388"/>
  <c r="I115" i="388" s="1"/>
  <c r="B99" i="388"/>
  <c r="B113" i="388" l="1"/>
  <c r="B113" i="412"/>
  <c r="B113" i="370"/>
  <c r="B113" i="390"/>
  <c r="B113" i="357"/>
  <c r="B113" i="377"/>
  <c r="B113" i="363"/>
  <c r="B113" i="396"/>
  <c r="B115" i="352"/>
  <c r="B113" i="359"/>
  <c r="B113" i="381"/>
  <c r="B113" i="366"/>
  <c r="B113" i="386"/>
  <c r="B113" i="408"/>
  <c r="B113" i="415"/>
  <c r="B113" i="384"/>
  <c r="B113" i="392"/>
  <c r="B115" i="397"/>
  <c r="B113" i="398"/>
  <c r="B113" i="387"/>
  <c r="B113" i="354"/>
  <c r="B113" i="365"/>
  <c r="B113" i="385"/>
  <c r="B113" i="371"/>
  <c r="B113" i="394"/>
  <c r="B113" i="373"/>
  <c r="B113" i="378"/>
  <c r="B113" i="375"/>
  <c r="B113" i="379"/>
  <c r="B113" i="367"/>
  <c r="B113" i="374"/>
  <c r="B115" i="383"/>
  <c r="B113" i="353"/>
  <c r="B113" i="395"/>
  <c r="B113" i="391"/>
  <c r="B113" i="369"/>
  <c r="B113" i="360"/>
  <c r="B113" i="361"/>
  <c r="B113" i="400"/>
  <c r="B113" i="402"/>
  <c r="B113" i="409"/>
  <c r="B115" i="382"/>
  <c r="B115" i="364"/>
  <c r="B113" i="372"/>
  <c r="B113" i="358"/>
  <c r="B113" i="407"/>
  <c r="B113" i="403"/>
  <c r="B113" i="362"/>
  <c r="B113" i="389"/>
  <c r="B113" i="401"/>
  <c r="B113" i="380"/>
  <c r="B113" i="356"/>
  <c r="B113" i="410"/>
  <c r="B113" i="355"/>
  <c r="B113" i="413"/>
  <c r="B113" i="405"/>
  <c r="B113" i="411"/>
  <c r="B113" i="404"/>
  <c r="B113" i="393"/>
  <c r="B113" i="406"/>
  <c r="B113" i="414"/>
  <c r="B113" i="368"/>
  <c r="B115" i="415" l="1"/>
  <c r="B115" i="406"/>
  <c r="B115" i="402"/>
  <c r="B115" i="375"/>
  <c r="B115" i="386"/>
  <c r="B115" i="373"/>
  <c r="B115" i="372"/>
  <c r="B115" i="404"/>
  <c r="B115" i="377"/>
  <c r="B115" i="355"/>
  <c r="B115" i="410"/>
  <c r="B115" i="381"/>
  <c r="B115" i="394"/>
  <c r="B115" i="357"/>
  <c r="B115" i="414"/>
  <c r="B115" i="379"/>
  <c r="B115" i="361"/>
  <c r="B115" i="387"/>
  <c r="B115" i="367"/>
  <c r="B115" i="359"/>
  <c r="B115" i="400"/>
  <c r="B115" i="354"/>
  <c r="B115" i="398"/>
  <c r="B115" i="411"/>
  <c r="B115" i="390"/>
  <c r="B115" i="363"/>
  <c r="B115" i="395"/>
  <c r="B115" i="370"/>
  <c r="B115" i="413"/>
  <c r="B115" i="385"/>
  <c r="B115" i="353"/>
  <c r="B115" i="366"/>
  <c r="B115" i="405"/>
  <c r="B115" i="371"/>
  <c r="B115" i="356"/>
  <c r="B115" i="391"/>
  <c r="B115" i="412"/>
  <c r="B115" i="408"/>
  <c r="B115" i="365"/>
  <c r="B115" i="369"/>
  <c r="B115" i="389"/>
  <c r="B115" i="403"/>
  <c r="B115" i="392"/>
  <c r="B115" i="358"/>
  <c r="B115" i="393"/>
  <c r="B115" i="378"/>
  <c r="B115" i="409"/>
  <c r="B115" i="380"/>
  <c r="B115" i="401"/>
  <c r="B115" i="362"/>
  <c r="B115" i="388"/>
  <c r="B115" i="374"/>
  <c r="B115" i="396"/>
  <c r="B115" i="360"/>
  <c r="B115" i="368"/>
  <c r="B115" i="407"/>
  <c r="B115" i="384"/>
  <c r="I144" i="351" l="1"/>
  <c r="B144" i="351"/>
  <c r="I138" i="351"/>
  <c r="I137" i="351" s="1"/>
  <c r="B138" i="351"/>
  <c r="B134" i="351"/>
  <c r="I131" i="351"/>
  <c r="B131" i="351"/>
  <c r="B106" i="351"/>
  <c r="I96" i="351"/>
  <c r="I93" i="351"/>
  <c r="I63" i="351"/>
  <c r="B64" i="351"/>
  <c r="I60" i="351"/>
  <c r="B59" i="351"/>
  <c r="B28" i="351"/>
  <c r="B108" i="351"/>
  <c r="I11" i="351"/>
  <c r="B144" i="350"/>
  <c r="I144" i="350"/>
  <c r="B138" i="350"/>
  <c r="I138" i="350"/>
  <c r="I134" i="350"/>
  <c r="B131" i="350"/>
  <c r="I128" i="350"/>
  <c r="B128" i="350"/>
  <c r="B125" i="350"/>
  <c r="I96" i="350"/>
  <c r="I93" i="350"/>
  <c r="I63" i="350"/>
  <c r="B64" i="350"/>
  <c r="I60" i="350"/>
  <c r="B28" i="350"/>
  <c r="B108" i="350"/>
  <c r="I144" i="349"/>
  <c r="B144" i="349"/>
  <c r="I138" i="349"/>
  <c r="I137" i="349" s="1"/>
  <c r="B138" i="349"/>
  <c r="B137" i="349" s="1"/>
  <c r="I134" i="349"/>
  <c r="I131" i="349"/>
  <c r="I128" i="349"/>
  <c r="B128" i="349"/>
  <c r="B125" i="349"/>
  <c r="B106" i="349"/>
  <c r="I96" i="349"/>
  <c r="I93" i="349"/>
  <c r="I60" i="349"/>
  <c r="B59" i="349"/>
  <c r="B108" i="349"/>
  <c r="I11" i="349"/>
  <c r="I144" i="348"/>
  <c r="I138" i="348"/>
  <c r="I137" i="348" s="1"/>
  <c r="B138" i="348"/>
  <c r="B134" i="348"/>
  <c r="I134" i="348"/>
  <c r="B131" i="348"/>
  <c r="I131" i="348"/>
  <c r="I128" i="348"/>
  <c r="B125" i="348"/>
  <c r="B106" i="348"/>
  <c r="I96" i="348"/>
  <c r="B64" i="348"/>
  <c r="I43" i="348"/>
  <c r="B42" i="348"/>
  <c r="B108" i="348"/>
  <c r="I11" i="348"/>
  <c r="I144" i="347"/>
  <c r="B144" i="347"/>
  <c r="I138" i="347"/>
  <c r="I137" i="347" s="1"/>
  <c r="B138" i="347"/>
  <c r="B137" i="347"/>
  <c r="I134" i="347"/>
  <c r="B134" i="347"/>
  <c r="B131" i="347"/>
  <c r="I128" i="347"/>
  <c r="B128" i="347"/>
  <c r="B106" i="347"/>
  <c r="I96" i="347"/>
  <c r="I93" i="347"/>
  <c r="B64" i="347"/>
  <c r="I63" i="347"/>
  <c r="B59" i="347"/>
  <c r="B28" i="347"/>
  <c r="B108" i="347"/>
  <c r="I144" i="346"/>
  <c r="B138" i="346"/>
  <c r="I138" i="346"/>
  <c r="I137" i="346" s="1"/>
  <c r="I134" i="346"/>
  <c r="B134" i="346"/>
  <c r="I131" i="346"/>
  <c r="I128" i="346"/>
  <c r="B125" i="346"/>
  <c r="B106" i="346"/>
  <c r="I96" i="346"/>
  <c r="I93" i="346"/>
  <c r="I63" i="346"/>
  <c r="I43" i="346"/>
  <c r="B28" i="346"/>
  <c r="B108" i="346"/>
  <c r="I134" i="345"/>
  <c r="B131" i="345"/>
  <c r="I131" i="345"/>
  <c r="B125" i="345"/>
  <c r="B106" i="345"/>
  <c r="I96" i="345"/>
  <c r="I93" i="345"/>
  <c r="I63" i="345"/>
  <c r="I60" i="345"/>
  <c r="B59" i="345"/>
  <c r="B28" i="345"/>
  <c r="B108" i="345"/>
  <c r="B138" i="344"/>
  <c r="I134" i="344"/>
  <c r="B134" i="344"/>
  <c r="B131" i="344"/>
  <c r="I131" i="344"/>
  <c r="I128" i="344"/>
  <c r="B128" i="344"/>
  <c r="B106" i="344"/>
  <c r="I96" i="344"/>
  <c r="I93" i="344"/>
  <c r="B64" i="344"/>
  <c r="I63" i="344"/>
  <c r="B59" i="344"/>
  <c r="I43" i="344"/>
  <c r="B42" i="344"/>
  <c r="B108" i="344"/>
  <c r="I11" i="344"/>
  <c r="I16" i="344" s="1"/>
  <c r="B138" i="343"/>
  <c r="I134" i="343"/>
  <c r="B134" i="343"/>
  <c r="B125" i="343"/>
  <c r="B106" i="343"/>
  <c r="I96" i="343"/>
  <c r="I63" i="343"/>
  <c r="I60" i="343"/>
  <c r="B59" i="343"/>
  <c r="B108" i="343"/>
  <c r="I138" i="342"/>
  <c r="I137" i="342" s="1"/>
  <c r="B138" i="342"/>
  <c r="B137" i="342" s="1"/>
  <c r="I131" i="342"/>
  <c r="B131" i="342"/>
  <c r="I128" i="342"/>
  <c r="B128" i="342"/>
  <c r="B125" i="342"/>
  <c r="B106" i="342"/>
  <c r="I96" i="342"/>
  <c r="I93" i="342"/>
  <c r="I60" i="342"/>
  <c r="I43" i="342"/>
  <c r="B28" i="342"/>
  <c r="B108" i="342"/>
  <c r="I11" i="342"/>
  <c r="B125" i="347" l="1"/>
  <c r="I93" i="348"/>
  <c r="B134" i="350"/>
  <c r="B128" i="351"/>
  <c r="I128" i="351"/>
  <c r="I138" i="345"/>
  <c r="I131" i="347"/>
  <c r="B128" i="343"/>
  <c r="I144" i="344"/>
  <c r="B128" i="348"/>
  <c r="I134" i="342"/>
  <c r="B125" i="344"/>
  <c r="B123" i="344" s="1"/>
  <c r="I122" i="344" s="1"/>
  <c r="B64" i="346"/>
  <c r="I93" i="343"/>
  <c r="I131" i="343"/>
  <c r="I123" i="343" s="1"/>
  <c r="I60" i="347"/>
  <c r="B106" i="350"/>
  <c r="B59" i="342"/>
  <c r="B144" i="344"/>
  <c r="B131" i="349"/>
  <c r="I43" i="345"/>
  <c r="B26" i="342"/>
  <c r="I138" i="343"/>
  <c r="I137" i="343" s="1"/>
  <c r="I128" i="345"/>
  <c r="I123" i="345" s="1"/>
  <c r="I63" i="348"/>
  <c r="I11" i="347"/>
  <c r="I16" i="347" s="1"/>
  <c r="I60" i="344"/>
  <c r="B42" i="346"/>
  <c r="I131" i="350"/>
  <c r="I123" i="350" s="1"/>
  <c r="I144" i="342"/>
  <c r="I123" i="342" s="1"/>
  <c r="B128" i="346"/>
  <c r="B123" i="346" s="1"/>
  <c r="I122" i="346" s="1"/>
  <c r="B125" i="351"/>
  <c r="I16" i="349"/>
  <c r="B137" i="348"/>
  <c r="B137" i="344"/>
  <c r="I128" i="343"/>
  <c r="B28" i="344"/>
  <c r="I144" i="345"/>
  <c r="B26" i="350"/>
  <c r="B131" i="343"/>
  <c r="I138" i="344"/>
  <c r="I137" i="344" s="1"/>
  <c r="I11" i="346"/>
  <c r="B128" i="345"/>
  <c r="B28" i="348"/>
  <c r="B26" i="348" s="1"/>
  <c r="B64" i="342"/>
  <c r="B144" i="348"/>
  <c r="B134" i="349"/>
  <c r="B42" i="350"/>
  <c r="B144" i="346"/>
  <c r="B64" i="349"/>
  <c r="I43" i="350"/>
  <c r="I134" i="351"/>
  <c r="I63" i="349"/>
  <c r="B144" i="342"/>
  <c r="B134" i="345"/>
  <c r="B42" i="342"/>
  <c r="I11" i="345"/>
  <c r="I16" i="345" s="1"/>
  <c r="B64" i="345"/>
  <c r="B59" i="348"/>
  <c r="B28" i="349"/>
  <c r="B26" i="349" s="1"/>
  <c r="B59" i="350"/>
  <c r="I11" i="343"/>
  <c r="B12" i="343" s="1"/>
  <c r="B26" i="347"/>
  <c r="B144" i="343"/>
  <c r="B26" i="345"/>
  <c r="B138" i="345"/>
  <c r="I144" i="343"/>
  <c r="B131" i="346"/>
  <c r="I60" i="348"/>
  <c r="B28" i="343"/>
  <c r="B59" i="346"/>
  <c r="I137" i="345"/>
  <c r="I137" i="350"/>
  <c r="B42" i="351"/>
  <c r="I43" i="351"/>
  <c r="I60" i="346"/>
  <c r="I43" i="347"/>
  <c r="B42" i="343"/>
  <c r="B42" i="347"/>
  <c r="B42" i="349"/>
  <c r="B64" i="343"/>
  <c r="B134" i="342"/>
  <c r="B42" i="345"/>
  <c r="I43" i="349"/>
  <c r="I63" i="342"/>
  <c r="I43" i="343"/>
  <c r="B144" i="345"/>
  <c r="I11" i="350"/>
  <c r="I16" i="350" s="1"/>
  <c r="B26" i="344"/>
  <c r="I123" i="347"/>
  <c r="I16" i="348"/>
  <c r="B12" i="348"/>
  <c r="B137" i="346"/>
  <c r="I123" i="344"/>
  <c r="I123" i="349"/>
  <c r="B12" i="342"/>
  <c r="I16" i="342"/>
  <c r="B26" i="346"/>
  <c r="I16" i="351"/>
  <c r="B12" i="351"/>
  <c r="B26" i="351"/>
  <c r="B137" i="345"/>
  <c r="B137" i="350"/>
  <c r="B123" i="347"/>
  <c r="I122" i="347" s="1"/>
  <c r="B137" i="343"/>
  <c r="I123" i="348"/>
  <c r="I123" i="346"/>
  <c r="I123" i="351"/>
  <c r="B137" i="351"/>
  <c r="B12" i="344"/>
  <c r="B12" i="349"/>
  <c r="I16" i="343" l="1"/>
  <c r="B123" i="349"/>
  <c r="I122" i="349" s="1"/>
  <c r="B123" i="342"/>
  <c r="I122" i="342" s="1"/>
  <c r="B12" i="347"/>
  <c r="B12" i="346"/>
  <c r="I26" i="346" s="1"/>
  <c r="I16" i="346"/>
  <c r="B12" i="350"/>
  <c r="B12" i="345"/>
  <c r="I26" i="345" s="1"/>
  <c r="B123" i="343"/>
  <c r="I122" i="343" s="1"/>
  <c r="B26" i="343"/>
  <c r="B123" i="348"/>
  <c r="I122" i="348" s="1"/>
  <c r="B14" i="349"/>
  <c r="I26" i="349"/>
  <c r="B16" i="349"/>
  <c r="I26" i="347"/>
  <c r="B16" i="347"/>
  <c r="B14" i="347"/>
  <c r="B14" i="342"/>
  <c r="B16" i="342"/>
  <c r="I26" i="342"/>
  <c r="B123" i="345"/>
  <c r="I122" i="345" s="1"/>
  <c r="B14" i="344"/>
  <c r="I26" i="344"/>
  <c r="B14" i="346"/>
  <c r="B16" i="344"/>
  <c r="B14" i="351"/>
  <c r="I26" i="351"/>
  <c r="I26" i="350"/>
  <c r="B16" i="350"/>
  <c r="B14" i="350"/>
  <c r="I26" i="343"/>
  <c r="B14" i="343"/>
  <c r="B16" i="343"/>
  <c r="B16" i="351"/>
  <c r="B123" i="351"/>
  <c r="I122" i="351" s="1"/>
  <c r="I26" i="348"/>
  <c r="B14" i="348"/>
  <c r="B123" i="350"/>
  <c r="I122" i="350" s="1"/>
  <c r="B16" i="348"/>
  <c r="B16" i="345" l="1"/>
  <c r="B16" i="346"/>
  <c r="B14" i="345"/>
  <c r="I35" i="342"/>
  <c r="I35" i="343"/>
  <c r="I35" i="344"/>
  <c r="I35" i="348"/>
  <c r="I35" i="347"/>
  <c r="I35" i="350"/>
  <c r="I35" i="345"/>
  <c r="I35" i="351"/>
  <c r="I35" i="349"/>
  <c r="I35" i="346"/>
  <c r="B33" i="346" l="1"/>
  <c r="B33" i="344"/>
  <c r="B33" i="343"/>
  <c r="B33" i="350"/>
  <c r="B33" i="351"/>
  <c r="B33" i="347"/>
  <c r="B33" i="345"/>
  <c r="B33" i="349"/>
  <c r="B33" i="342"/>
  <c r="B33" i="348"/>
  <c r="I42" i="349" l="1"/>
  <c r="I52" i="349" s="1"/>
  <c r="B35" i="349"/>
  <c r="I42" i="343"/>
  <c r="I52" i="343" s="1"/>
  <c r="B35" i="343"/>
  <c r="I42" i="348"/>
  <c r="I52" i="348" s="1"/>
  <c r="B35" i="348"/>
  <c r="I42" i="342"/>
  <c r="I52" i="342" s="1"/>
  <c r="B35" i="342"/>
  <c r="I42" i="347"/>
  <c r="I52" i="347" s="1"/>
  <c r="B35" i="347"/>
  <c r="I42" i="350"/>
  <c r="I52" i="350" s="1"/>
  <c r="B35" i="350"/>
  <c r="I42" i="346"/>
  <c r="I52" i="346" s="1"/>
  <c r="B35" i="346"/>
  <c r="I42" i="345"/>
  <c r="I52" i="345" s="1"/>
  <c r="B35" i="345"/>
  <c r="I42" i="351"/>
  <c r="I52" i="351" s="1"/>
  <c r="B35" i="351"/>
  <c r="I42" i="344"/>
  <c r="I52" i="344" s="1"/>
  <c r="B35" i="344"/>
  <c r="B49" i="344" l="1"/>
  <c r="B49" i="346"/>
  <c r="B49" i="347"/>
  <c r="B49" i="345"/>
  <c r="B49" i="350"/>
  <c r="B49" i="342"/>
  <c r="B49" i="348"/>
  <c r="B49" i="351"/>
  <c r="B49" i="343"/>
  <c r="B49" i="349"/>
  <c r="I59" i="347" l="1"/>
  <c r="I70" i="347" s="1"/>
  <c r="B52" i="347"/>
  <c r="I59" i="342"/>
  <c r="I70" i="342" s="1"/>
  <c r="B52" i="342"/>
  <c r="I59" i="350"/>
  <c r="I70" i="350" s="1"/>
  <c r="B52" i="350"/>
  <c r="I59" i="348"/>
  <c r="I70" i="348" s="1"/>
  <c r="B52" i="348"/>
  <c r="I59" i="349"/>
  <c r="I70" i="349" s="1"/>
  <c r="B52" i="349"/>
  <c r="I59" i="351"/>
  <c r="I70" i="351" s="1"/>
  <c r="B52" i="351"/>
  <c r="I59" i="346"/>
  <c r="I70" i="346" s="1"/>
  <c r="B52" i="346"/>
  <c r="I59" i="345"/>
  <c r="I70" i="345" s="1"/>
  <c r="B52" i="345"/>
  <c r="I59" i="344"/>
  <c r="I70" i="344" s="1"/>
  <c r="B52" i="344"/>
  <c r="I59" i="343"/>
  <c r="I70" i="343" s="1"/>
  <c r="B52" i="343"/>
  <c r="B68" i="345" l="1"/>
  <c r="B68" i="342"/>
  <c r="B68" i="344"/>
  <c r="B68" i="346"/>
  <c r="B68" i="349"/>
  <c r="B68" i="343"/>
  <c r="B68" i="348"/>
  <c r="B68" i="350"/>
  <c r="B68" i="351"/>
  <c r="B68" i="347"/>
  <c r="I77" i="346" l="1"/>
  <c r="B70" i="346"/>
  <c r="I77" i="348"/>
  <c r="B70" i="348"/>
  <c r="I77" i="351"/>
  <c r="B70" i="351"/>
  <c r="I77" i="343"/>
  <c r="B70" i="343"/>
  <c r="I77" i="347"/>
  <c r="B70" i="347"/>
  <c r="I77" i="345"/>
  <c r="B70" i="345"/>
  <c r="I77" i="349"/>
  <c r="B70" i="349"/>
  <c r="I77" i="342"/>
  <c r="B70" i="342"/>
  <c r="I77" i="350"/>
  <c r="B70" i="350"/>
  <c r="I77" i="344"/>
  <c r="B70" i="344"/>
  <c r="I82" i="350" l="1"/>
  <c r="I82" i="345"/>
  <c r="I82" i="344"/>
  <c r="I82" i="342"/>
  <c r="I82" i="343"/>
  <c r="I82" i="347"/>
  <c r="I82" i="351"/>
  <c r="I82" i="349"/>
  <c r="I82" i="348"/>
  <c r="I82" i="346"/>
  <c r="B79" i="349" l="1"/>
  <c r="B79" i="351"/>
  <c r="B79" i="347"/>
  <c r="B79" i="344"/>
  <c r="B79" i="350"/>
  <c r="B79" i="342"/>
  <c r="B79" i="345"/>
  <c r="B79" i="343"/>
  <c r="B79" i="346"/>
  <c r="B79" i="348"/>
  <c r="B80" i="345" l="1"/>
  <c r="I92" i="345" s="1"/>
  <c r="I99" i="345" s="1"/>
  <c r="B82" i="345"/>
  <c r="B80" i="348"/>
  <c r="I92" i="348" s="1"/>
  <c r="I99" i="348" s="1"/>
  <c r="B82" i="348"/>
  <c r="B82" i="346"/>
  <c r="B80" i="346"/>
  <c r="I92" i="346" s="1"/>
  <c r="I99" i="346" s="1"/>
  <c r="B82" i="342"/>
  <c r="B80" i="342"/>
  <c r="I92" i="342" s="1"/>
  <c r="I99" i="342" s="1"/>
  <c r="B80" i="343"/>
  <c r="I92" i="343" s="1"/>
  <c r="I99" i="343" s="1"/>
  <c r="B82" i="343"/>
  <c r="B80" i="350"/>
  <c r="I92" i="350" s="1"/>
  <c r="I99" i="350" s="1"/>
  <c r="B82" i="350"/>
  <c r="B82" i="349"/>
  <c r="B80" i="349"/>
  <c r="I92" i="349" s="1"/>
  <c r="I99" i="349" s="1"/>
  <c r="B80" i="344"/>
  <c r="I92" i="344" s="1"/>
  <c r="I99" i="344" s="1"/>
  <c r="B82" i="344"/>
  <c r="B80" i="347"/>
  <c r="I92" i="347" s="1"/>
  <c r="I99" i="347" s="1"/>
  <c r="B82" i="347"/>
  <c r="B80" i="351"/>
  <c r="I92" i="351" s="1"/>
  <c r="I99" i="351" s="1"/>
  <c r="B82" i="351"/>
  <c r="B92" i="347" l="1"/>
  <c r="B92" i="349"/>
  <c r="B92" i="350"/>
  <c r="B92" i="342"/>
  <c r="B92" i="351"/>
  <c r="B92" i="346"/>
  <c r="B92" i="348"/>
  <c r="B92" i="344"/>
  <c r="B92" i="343"/>
  <c r="B92" i="345"/>
  <c r="I108" i="351" l="1"/>
  <c r="I115" i="351" s="1"/>
  <c r="B99" i="351"/>
  <c r="I108" i="350"/>
  <c r="I115" i="350" s="1"/>
  <c r="B99" i="350"/>
  <c r="I108" i="345"/>
  <c r="I115" i="345" s="1"/>
  <c r="B99" i="345"/>
  <c r="B99" i="349"/>
  <c r="I108" i="349"/>
  <c r="I115" i="349" s="1"/>
  <c r="I108" i="348"/>
  <c r="I115" i="348" s="1"/>
  <c r="B99" i="348"/>
  <c r="I108" i="346"/>
  <c r="I115" i="346" s="1"/>
  <c r="B99" i="346"/>
  <c r="I108" i="342"/>
  <c r="I115" i="342" s="1"/>
  <c r="B99" i="342"/>
  <c r="I108" i="344"/>
  <c r="I115" i="344" s="1"/>
  <c r="B99" i="344"/>
  <c r="B99" i="347"/>
  <c r="I108" i="347"/>
  <c r="I115" i="347" s="1"/>
  <c r="I108" i="343"/>
  <c r="I115" i="343" s="1"/>
  <c r="B99" i="343"/>
  <c r="B113" i="344" l="1"/>
  <c r="B113" i="347"/>
  <c r="B113" i="345"/>
  <c r="B113" i="342"/>
  <c r="B113" i="349"/>
  <c r="B113" i="350"/>
  <c r="B113" i="346"/>
  <c r="B113" i="343"/>
  <c r="B113" i="348"/>
  <c r="B113" i="351"/>
  <c r="B115" i="351" l="1"/>
  <c r="B115" i="349"/>
  <c r="B115" i="350"/>
  <c r="B115" i="348"/>
  <c r="B115" i="346"/>
  <c r="B115" i="342"/>
  <c r="B115" i="343"/>
  <c r="B115" i="345"/>
  <c r="B115" i="347"/>
  <c r="B115" i="344"/>
  <c r="B144" i="341" l="1"/>
  <c r="I144" i="341"/>
  <c r="I138" i="341"/>
  <c r="I137" i="341" s="1"/>
  <c r="B138" i="341"/>
  <c r="I134" i="341"/>
  <c r="I131" i="341"/>
  <c r="B131" i="341"/>
  <c r="I128" i="341"/>
  <c r="B128" i="341"/>
  <c r="B125" i="341"/>
  <c r="B106" i="341"/>
  <c r="I96" i="341"/>
  <c r="I93" i="341"/>
  <c r="B64" i="341"/>
  <c r="I63" i="341"/>
  <c r="I60" i="341"/>
  <c r="B28" i="341"/>
  <c r="B108" i="341"/>
  <c r="I11" i="341"/>
  <c r="B144" i="340"/>
  <c r="I144" i="340"/>
  <c r="I138" i="340"/>
  <c r="I137" i="340" s="1"/>
  <c r="I134" i="340"/>
  <c r="I131" i="340"/>
  <c r="B131" i="340"/>
  <c r="I128" i="340"/>
  <c r="B128" i="340"/>
  <c r="B125" i="340"/>
  <c r="B106" i="340"/>
  <c r="I96" i="340"/>
  <c r="I93" i="340"/>
  <c r="I63" i="340"/>
  <c r="B59" i="340"/>
  <c r="B28" i="340"/>
  <c r="B108" i="340"/>
  <c r="I11" i="340"/>
  <c r="I16" i="340" s="1"/>
  <c r="B144" i="339"/>
  <c r="I138" i="339"/>
  <c r="I137" i="339" s="1"/>
  <c r="B138" i="339"/>
  <c r="B137" i="339" s="1"/>
  <c r="B134" i="339"/>
  <c r="I134" i="339"/>
  <c r="B128" i="339"/>
  <c r="B125" i="339"/>
  <c r="B106" i="339"/>
  <c r="I96" i="339"/>
  <c r="I93" i="339"/>
  <c r="B64" i="339"/>
  <c r="I60" i="339"/>
  <c r="B59" i="339"/>
  <c r="B28" i="339"/>
  <c r="B108" i="339"/>
  <c r="I11" i="339"/>
  <c r="I16" i="339" s="1"/>
  <c r="I144" i="338"/>
  <c r="I138" i="338"/>
  <c r="I137" i="338" s="1"/>
  <c r="I134" i="338"/>
  <c r="B134" i="338"/>
  <c r="B131" i="338"/>
  <c r="I128" i="338"/>
  <c r="B128" i="338"/>
  <c r="B125" i="338"/>
  <c r="B106" i="338"/>
  <c r="I96" i="338"/>
  <c r="I93" i="338"/>
  <c r="B64" i="338"/>
  <c r="I63" i="338"/>
  <c r="I60" i="338"/>
  <c r="B59" i="338"/>
  <c r="I43" i="338"/>
  <c r="B28" i="338"/>
  <c r="I11" i="338"/>
  <c r="B108" i="338"/>
  <c r="B138" i="337"/>
  <c r="B134" i="337"/>
  <c r="I134" i="337"/>
  <c r="I128" i="337"/>
  <c r="I96" i="337"/>
  <c r="B64" i="337"/>
  <c r="I60" i="337"/>
  <c r="B59" i="337"/>
  <c r="I43" i="337"/>
  <c r="B28" i="337"/>
  <c r="B26" i="337" s="1"/>
  <c r="B108" i="337"/>
  <c r="I11" i="337"/>
  <c r="B144" i="336"/>
  <c r="I138" i="336"/>
  <c r="B138" i="336"/>
  <c r="B134" i="336"/>
  <c r="B131" i="336"/>
  <c r="B128" i="336"/>
  <c r="I128" i="336"/>
  <c r="B125" i="336"/>
  <c r="I96" i="336"/>
  <c r="I93" i="336"/>
  <c r="I63" i="336"/>
  <c r="I60" i="336"/>
  <c r="B59" i="336"/>
  <c r="B42" i="336"/>
  <c r="B28" i="336"/>
  <c r="B108" i="336"/>
  <c r="I11" i="336"/>
  <c r="I16" i="336" s="1"/>
  <c r="B144" i="338" l="1"/>
  <c r="B134" i="340"/>
  <c r="I60" i="340"/>
  <c r="B128" i="337"/>
  <c r="I138" i="337"/>
  <c r="I137" i="337" s="1"/>
  <c r="B131" i="337"/>
  <c r="I131" i="337"/>
  <c r="I43" i="340"/>
  <c r="I128" i="339"/>
  <c r="B64" i="340"/>
  <c r="B131" i="339"/>
  <c r="B12" i="340"/>
  <c r="I26" i="340" s="1"/>
  <c r="I35" i="340" s="1"/>
  <c r="B59" i="341"/>
  <c r="I131" i="339"/>
  <c r="B26" i="340"/>
  <c r="B134" i="341"/>
  <c r="B12" i="339"/>
  <c r="B16" i="339" s="1"/>
  <c r="B42" i="340"/>
  <c r="I43" i="336"/>
  <c r="I144" i="336"/>
  <c r="I93" i="337"/>
  <c r="I131" i="338"/>
  <c r="B106" i="336"/>
  <c r="B106" i="337"/>
  <c r="B144" i="337"/>
  <c r="I144" i="337"/>
  <c r="I131" i="336"/>
  <c r="B42" i="337"/>
  <c r="I63" i="339"/>
  <c r="B125" i="337"/>
  <c r="B123" i="337" s="1"/>
  <c r="I122" i="337" s="1"/>
  <c r="I134" i="336"/>
  <c r="B42" i="339"/>
  <c r="I43" i="341"/>
  <c r="I137" i="336"/>
  <c r="B138" i="338"/>
  <c r="B137" i="338" s="1"/>
  <c r="I43" i="339"/>
  <c r="B26" i="336"/>
  <c r="I63" i="337"/>
  <c r="B64" i="336"/>
  <c r="I144" i="339"/>
  <c r="B42" i="338"/>
  <c r="B138" i="340"/>
  <c r="B137" i="340" s="1"/>
  <c r="B42" i="341"/>
  <c r="B137" i="337"/>
  <c r="I16" i="341"/>
  <c r="B12" i="341"/>
  <c r="B16" i="341" s="1"/>
  <c r="B12" i="337"/>
  <c r="I16" i="337"/>
  <c r="I123" i="340"/>
  <c r="B26" i="339"/>
  <c r="I123" i="339"/>
  <c r="B123" i="339"/>
  <c r="I122" i="339" s="1"/>
  <c r="I123" i="341"/>
  <c r="B26" i="338"/>
  <c r="B26" i="341"/>
  <c r="B137" i="336"/>
  <c r="B137" i="341"/>
  <c r="B14" i="340"/>
  <c r="B12" i="338"/>
  <c r="B16" i="338" s="1"/>
  <c r="B12" i="336"/>
  <c r="B16" i="336" s="1"/>
  <c r="I16" i="338"/>
  <c r="I123" i="336" l="1"/>
  <c r="I123" i="337"/>
  <c r="B16" i="340"/>
  <c r="I123" i="338"/>
  <c r="B14" i="339"/>
  <c r="I26" i="339"/>
  <c r="B123" i="336"/>
  <c r="I122" i="336" s="1"/>
  <c r="B16" i="337"/>
  <c r="I26" i="337"/>
  <c r="B14" i="337"/>
  <c r="B123" i="338"/>
  <c r="I122" i="338" s="1"/>
  <c r="B14" i="341"/>
  <c r="I26" i="341"/>
  <c r="B123" i="340"/>
  <c r="I122" i="340" s="1"/>
  <c r="I26" i="336"/>
  <c r="B14" i="336"/>
  <c r="B33" i="340"/>
  <c r="B123" i="341"/>
  <c r="I122" i="341" s="1"/>
  <c r="I26" i="338"/>
  <c r="B14" i="338"/>
  <c r="I35" i="339" l="1"/>
  <c r="B33" i="339" s="1"/>
  <c r="I42" i="340"/>
  <c r="I52" i="340" s="1"/>
  <c r="B35" i="340"/>
  <c r="I35" i="341"/>
  <c r="I35" i="336"/>
  <c r="I35" i="337"/>
  <c r="I35" i="338"/>
  <c r="B35" i="339" l="1"/>
  <c r="I42" i="339"/>
  <c r="I52" i="339" s="1"/>
  <c r="B33" i="337"/>
  <c r="B33" i="341"/>
  <c r="B33" i="338"/>
  <c r="B49" i="340"/>
  <c r="B33" i="336"/>
  <c r="B49" i="339" l="1"/>
  <c r="I42" i="336"/>
  <c r="I52" i="336" s="1"/>
  <c r="B35" i="336"/>
  <c r="I59" i="340"/>
  <c r="I70" i="340" s="1"/>
  <c r="B52" i="340"/>
  <c r="I42" i="338"/>
  <c r="I52" i="338" s="1"/>
  <c r="B35" i="338"/>
  <c r="I42" i="341"/>
  <c r="I52" i="341" s="1"/>
  <c r="B35" i="341"/>
  <c r="I42" i="337"/>
  <c r="I52" i="337" s="1"/>
  <c r="B35" i="337"/>
  <c r="I59" i="339" l="1"/>
  <c r="I70" i="339" s="1"/>
  <c r="B52" i="339"/>
  <c r="B49" i="341"/>
  <c r="B49" i="337"/>
  <c r="B68" i="340"/>
  <c r="B49" i="338"/>
  <c r="B49" i="336"/>
  <c r="B68" i="339" l="1"/>
  <c r="I59" i="336"/>
  <c r="I70" i="336" s="1"/>
  <c r="B52" i="336"/>
  <c r="I77" i="340"/>
  <c r="B70" i="340"/>
  <c r="I59" i="337"/>
  <c r="I70" i="337" s="1"/>
  <c r="B52" i="337"/>
  <c r="I59" i="341"/>
  <c r="I70" i="341" s="1"/>
  <c r="B52" i="341"/>
  <c r="I59" i="338"/>
  <c r="I70" i="338" s="1"/>
  <c r="B52" i="338"/>
  <c r="B70" i="339" l="1"/>
  <c r="I77" i="339"/>
  <c r="I82" i="339" s="1"/>
  <c r="B68" i="338"/>
  <c r="B68" i="337"/>
  <c r="B68" i="341"/>
  <c r="I82" i="340"/>
  <c r="B68" i="336"/>
  <c r="B79" i="339"/>
  <c r="I77" i="341" l="1"/>
  <c r="B70" i="341"/>
  <c r="B79" i="340"/>
  <c r="B80" i="339"/>
  <c r="I92" i="339" s="1"/>
  <c r="I99" i="339" s="1"/>
  <c r="B82" i="339"/>
  <c r="I77" i="336"/>
  <c r="B70" i="336"/>
  <c r="I77" i="338"/>
  <c r="B70" i="338"/>
  <c r="I77" i="337"/>
  <c r="B70" i="337"/>
  <c r="I82" i="337" l="1"/>
  <c r="I82" i="336"/>
  <c r="I82" i="338"/>
  <c r="B92" i="339"/>
  <c r="B82" i="340"/>
  <c r="B80" i="340"/>
  <c r="I92" i="340" s="1"/>
  <c r="I99" i="340" s="1"/>
  <c r="I82" i="341"/>
  <c r="B99" i="339" l="1"/>
  <c r="I108" i="339"/>
  <c r="I115" i="339" s="1"/>
  <c r="B92" i="340"/>
  <c r="B79" i="338"/>
  <c r="B79" i="336"/>
  <c r="B79" i="337"/>
  <c r="B79" i="341"/>
  <c r="B80" i="341" l="1"/>
  <c r="I92" i="341" s="1"/>
  <c r="I99" i="341" s="1"/>
  <c r="B82" i="341"/>
  <c r="B82" i="336"/>
  <c r="B80" i="336"/>
  <c r="I92" i="336" s="1"/>
  <c r="I99" i="336" s="1"/>
  <c r="B113" i="339"/>
  <c r="B80" i="337"/>
  <c r="I92" i="337" s="1"/>
  <c r="I99" i="337" s="1"/>
  <c r="B82" i="337"/>
  <c r="B80" i="338"/>
  <c r="I92" i="338" s="1"/>
  <c r="I99" i="338" s="1"/>
  <c r="B82" i="338"/>
  <c r="I108" i="340"/>
  <c r="I115" i="340" s="1"/>
  <c r="B99" i="340"/>
  <c r="B92" i="336" l="1"/>
  <c r="B115" i="339"/>
  <c r="B113" i="340"/>
  <c r="B92" i="337"/>
  <c r="B92" i="338"/>
  <c r="B92" i="341"/>
  <c r="B115" i="340" l="1"/>
  <c r="I108" i="336"/>
  <c r="I115" i="336" s="1"/>
  <c r="B99" i="336"/>
  <c r="B99" i="338"/>
  <c r="I108" i="338"/>
  <c r="I115" i="338" s="1"/>
  <c r="B99" i="337"/>
  <c r="I108" i="337"/>
  <c r="I115" i="337" s="1"/>
  <c r="I108" i="341"/>
  <c r="I115" i="341" s="1"/>
  <c r="B99" i="341"/>
  <c r="B113" i="337" l="1"/>
  <c r="B113" i="336"/>
  <c r="B113" i="341"/>
  <c r="B113" i="338"/>
  <c r="B115" i="338" l="1"/>
  <c r="B115" i="341"/>
  <c r="B115" i="337"/>
  <c r="B115" i="336"/>
  <c r="I144" i="335" l="1"/>
  <c r="B144" i="335"/>
  <c r="I134" i="335"/>
  <c r="I131" i="335"/>
  <c r="B131" i="335"/>
  <c r="I128" i="335"/>
  <c r="B125" i="335"/>
  <c r="I96" i="335"/>
  <c r="I93" i="335"/>
  <c r="I60" i="335"/>
  <c r="B108" i="335"/>
  <c r="B144" i="334"/>
  <c r="I144" i="334"/>
  <c r="I138" i="334"/>
  <c r="I137" i="334" s="1"/>
  <c r="I134" i="334"/>
  <c r="B134" i="334"/>
  <c r="I131" i="334"/>
  <c r="B131" i="334"/>
  <c r="I128" i="334"/>
  <c r="B125" i="334"/>
  <c r="B106" i="334"/>
  <c r="I96" i="334"/>
  <c r="I93" i="334"/>
  <c r="I63" i="334"/>
  <c r="I60" i="334"/>
  <c r="I43" i="334"/>
  <c r="B28" i="334"/>
  <c r="B108" i="334"/>
  <c r="I11" i="334"/>
  <c r="I144" i="333"/>
  <c r="I138" i="333"/>
  <c r="I137" i="333" s="1"/>
  <c r="B138" i="333"/>
  <c r="B137" i="333"/>
  <c r="I134" i="333"/>
  <c r="I131" i="333"/>
  <c r="I128" i="333"/>
  <c r="B128" i="333"/>
  <c r="B125" i="333"/>
  <c r="I96" i="333"/>
  <c r="I93" i="333"/>
  <c r="B59" i="333"/>
  <c r="I60" i="333"/>
  <c r="B28" i="333"/>
  <c r="I11" i="333"/>
  <c r="B108" i="333"/>
  <c r="I144" i="332"/>
  <c r="I138" i="332"/>
  <c r="I134" i="332"/>
  <c r="I131" i="332"/>
  <c r="B131" i="332"/>
  <c r="I128" i="332"/>
  <c r="B128" i="332"/>
  <c r="B125" i="332"/>
  <c r="B106" i="332"/>
  <c r="I96" i="332"/>
  <c r="B64" i="332"/>
  <c r="B59" i="332"/>
  <c r="B42" i="332"/>
  <c r="B108" i="332"/>
  <c r="I11" i="332"/>
  <c r="I144" i="331"/>
  <c r="B138" i="331"/>
  <c r="B137" i="331" s="1"/>
  <c r="I138" i="331"/>
  <c r="I137" i="331" s="1"/>
  <c r="B134" i="331"/>
  <c r="I131" i="331"/>
  <c r="B128" i="331"/>
  <c r="B125" i="331"/>
  <c r="B106" i="331"/>
  <c r="I96" i="331"/>
  <c r="I93" i="331"/>
  <c r="I63" i="331"/>
  <c r="I60" i="331"/>
  <c r="B59" i="331"/>
  <c r="B108" i="331"/>
  <c r="I11" i="331"/>
  <c r="I138" i="330"/>
  <c r="I137" i="330" s="1"/>
  <c r="B131" i="330"/>
  <c r="I131" i="330"/>
  <c r="B125" i="330"/>
  <c r="B106" i="330"/>
  <c r="I96" i="330"/>
  <c r="I93" i="330"/>
  <c r="I60" i="330"/>
  <c r="B28" i="330"/>
  <c r="B108" i="330"/>
  <c r="I11" i="330"/>
  <c r="B144" i="329"/>
  <c r="I138" i="329"/>
  <c r="I137" i="329" s="1"/>
  <c r="B138" i="329"/>
  <c r="B131" i="329"/>
  <c r="I128" i="329"/>
  <c r="B128" i="329"/>
  <c r="B125" i="329"/>
  <c r="B106" i="329"/>
  <c r="I96" i="329"/>
  <c r="I63" i="329"/>
  <c r="I60" i="329"/>
  <c r="B59" i="329"/>
  <c r="B28" i="329"/>
  <c r="B108" i="329"/>
  <c r="I11" i="329"/>
  <c r="I144" i="328"/>
  <c r="B144" i="328"/>
  <c r="I138" i="328"/>
  <c r="I137" i="328" s="1"/>
  <c r="I134" i="328"/>
  <c r="B134" i="328"/>
  <c r="I131" i="328"/>
  <c r="B131" i="328"/>
  <c r="I128" i="328"/>
  <c r="B128" i="328"/>
  <c r="I96" i="328"/>
  <c r="B64" i="328"/>
  <c r="I63" i="328"/>
  <c r="B59" i="328"/>
  <c r="B108" i="328"/>
  <c r="I11" i="328"/>
  <c r="I16" i="328" s="1"/>
  <c r="B144" i="327"/>
  <c r="I138" i="327"/>
  <c r="B134" i="327"/>
  <c r="I134" i="327"/>
  <c r="B131" i="327"/>
  <c r="B125" i="327"/>
  <c r="B106" i="327"/>
  <c r="I96" i="327"/>
  <c r="I93" i="327"/>
  <c r="B59" i="327"/>
  <c r="B108" i="327"/>
  <c r="I11" i="327"/>
  <c r="I138" i="326"/>
  <c r="I137" i="326" s="1"/>
  <c r="B138" i="326"/>
  <c r="I134" i="326"/>
  <c r="I131" i="326"/>
  <c r="I128" i="326"/>
  <c r="I96" i="326"/>
  <c r="I93" i="326"/>
  <c r="I63" i="326"/>
  <c r="B28" i="326"/>
  <c r="B108" i="326"/>
  <c r="I144" i="325"/>
  <c r="B128" i="325"/>
  <c r="B106" i="325"/>
  <c r="I96" i="325"/>
  <c r="I93" i="325"/>
  <c r="B64" i="325"/>
  <c r="I63" i="325"/>
  <c r="I60" i="325"/>
  <c r="B59" i="325"/>
  <c r="B42" i="325"/>
  <c r="B28" i="325"/>
  <c r="B108" i="325"/>
  <c r="I144" i="324"/>
  <c r="I138" i="324"/>
  <c r="I137" i="324" s="1"/>
  <c r="B138" i="324"/>
  <c r="B134" i="324"/>
  <c r="I134" i="324"/>
  <c r="I131" i="324"/>
  <c r="I128" i="324"/>
  <c r="B125" i="324"/>
  <c r="B106" i="324"/>
  <c r="I96" i="324"/>
  <c r="I93" i="324"/>
  <c r="I60" i="324"/>
  <c r="B59" i="324"/>
  <c r="I43" i="324"/>
  <c r="B108" i="324"/>
  <c r="B144" i="323"/>
  <c r="B138" i="323"/>
  <c r="B134" i="323"/>
  <c r="B131" i="323"/>
  <c r="I131" i="323"/>
  <c r="I128" i="323"/>
  <c r="B106" i="323"/>
  <c r="I96" i="323"/>
  <c r="I93" i="323"/>
  <c r="I60" i="323"/>
  <c r="B59" i="323"/>
  <c r="B108" i="323"/>
  <c r="I138" i="322"/>
  <c r="I137" i="322" s="1"/>
  <c r="B134" i="322"/>
  <c r="B131" i="322"/>
  <c r="B125" i="322"/>
  <c r="B106" i="322"/>
  <c r="I96" i="322"/>
  <c r="I63" i="322"/>
  <c r="B64" i="322"/>
  <c r="B59" i="322"/>
  <c r="B108" i="322"/>
  <c r="I144" i="321"/>
  <c r="I138" i="321"/>
  <c r="I131" i="321"/>
  <c r="I128" i="321"/>
  <c r="B128" i="321"/>
  <c r="B106" i="321"/>
  <c r="I96" i="321"/>
  <c r="I93" i="321"/>
  <c r="B64" i="321"/>
  <c r="I60" i="321"/>
  <c r="B59" i="321"/>
  <c r="I43" i="321"/>
  <c r="I11" i="321"/>
  <c r="B108" i="321"/>
  <c r="B144" i="320"/>
  <c r="I144" i="320"/>
  <c r="I138" i="320"/>
  <c r="I134" i="320"/>
  <c r="B134" i="320"/>
  <c r="B128" i="320"/>
  <c r="I128" i="320"/>
  <c r="B125" i="320"/>
  <c r="I96" i="320"/>
  <c r="I93" i="320"/>
  <c r="I43" i="320"/>
  <c r="B28" i="320"/>
  <c r="B108" i="320"/>
  <c r="B144" i="319"/>
  <c r="I134" i="319"/>
  <c r="B134" i="319"/>
  <c r="B131" i="319"/>
  <c r="B128" i="319"/>
  <c r="B106" i="319"/>
  <c r="I96" i="319"/>
  <c r="I93" i="319"/>
  <c r="B64" i="319"/>
  <c r="I63" i="319"/>
  <c r="B28" i="319"/>
  <c r="B108" i="319"/>
  <c r="B144" i="318"/>
  <c r="I144" i="318"/>
  <c r="I138" i="318"/>
  <c r="I134" i="318"/>
  <c r="B134" i="318"/>
  <c r="I131" i="318"/>
  <c r="B131" i="318"/>
  <c r="I128" i="318"/>
  <c r="B125" i="318"/>
  <c r="B106" i="318"/>
  <c r="I96" i="318"/>
  <c r="B64" i="318"/>
  <c r="B28" i="318"/>
  <c r="B108" i="318"/>
  <c r="I11" i="318"/>
  <c r="B144" i="317"/>
  <c r="B138" i="317"/>
  <c r="I134" i="317"/>
  <c r="B134" i="317"/>
  <c r="I128" i="317"/>
  <c r="B125" i="317"/>
  <c r="I96" i="317"/>
  <c r="B64" i="317"/>
  <c r="B28" i="317"/>
  <c r="B108" i="317"/>
  <c r="I138" i="316"/>
  <c r="I128" i="316"/>
  <c r="I96" i="316"/>
  <c r="B108" i="316"/>
  <c r="I134" i="315"/>
  <c r="I131" i="315"/>
  <c r="I96" i="315"/>
  <c r="B64" i="315"/>
  <c r="I60" i="315"/>
  <c r="B59" i="315"/>
  <c r="B108" i="315"/>
  <c r="I138" i="314"/>
  <c r="I131" i="314"/>
  <c r="I128" i="314"/>
  <c r="B128" i="314"/>
  <c r="I96" i="314"/>
  <c r="B64" i="314"/>
  <c r="B59" i="314"/>
  <c r="B28" i="314"/>
  <c r="B108" i="314"/>
  <c r="I11" i="314"/>
  <c r="I63" i="321" l="1"/>
  <c r="I60" i="328"/>
  <c r="I93" i="332"/>
  <c r="B106" i="320"/>
  <c r="I60" i="317"/>
  <c r="B125" i="319"/>
  <c r="B26" i="320"/>
  <c r="B144" i="321"/>
  <c r="B128" i="335"/>
  <c r="B134" i="330"/>
  <c r="B144" i="332"/>
  <c r="B64" i="323"/>
  <c r="B28" i="332"/>
  <c r="I128" i="319"/>
  <c r="I123" i="319" s="1"/>
  <c r="B59" i="334"/>
  <c r="B106" i="314"/>
  <c r="I11" i="315"/>
  <c r="B12" i="315" s="1"/>
  <c r="I144" i="315"/>
  <c r="B138" i="318"/>
  <c r="B42" i="319"/>
  <c r="B42" i="320"/>
  <c r="I11" i="322"/>
  <c r="I93" i="322"/>
  <c r="I131" i="325"/>
  <c r="I123" i="325" s="1"/>
  <c r="B28" i="327"/>
  <c r="B26" i="327" s="1"/>
  <c r="I144" i="322"/>
  <c r="B59" i="319"/>
  <c r="I131" i="320"/>
  <c r="I123" i="320" s="1"/>
  <c r="B28" i="322"/>
  <c r="B26" i="322" s="1"/>
  <c r="B42" i="327"/>
  <c r="I93" i="329"/>
  <c r="B64" i="330"/>
  <c r="B59" i="335"/>
  <c r="B64" i="334"/>
  <c r="B64" i="324"/>
  <c r="I134" i="325"/>
  <c r="B125" i="328"/>
  <c r="I144" i="329"/>
  <c r="I144" i="323"/>
  <c r="I138" i="325"/>
  <c r="I137" i="325" s="1"/>
  <c r="B134" i="326"/>
  <c r="I131" i="327"/>
  <c r="I144" i="314"/>
  <c r="I93" i="318"/>
  <c r="B138" i="325"/>
  <c r="B42" i="328"/>
  <c r="B28" i="321"/>
  <c r="B59" i="326"/>
  <c r="I43" i="328"/>
  <c r="I144" i="330"/>
  <c r="B125" i="323"/>
  <c r="I43" i="323"/>
  <c r="B134" i="332"/>
  <c r="I43" i="333"/>
  <c r="I11" i="319"/>
  <c r="I16" i="319" s="1"/>
  <c r="I137" i="320"/>
  <c r="B28" i="324"/>
  <c r="B26" i="324" s="1"/>
  <c r="B64" i="326"/>
  <c r="I60" i="327"/>
  <c r="B42" i="330"/>
  <c r="B106" i="315"/>
  <c r="I137" i="314"/>
  <c r="I137" i="321"/>
  <c r="I137" i="327"/>
  <c r="B42" i="334"/>
  <c r="B134" i="316"/>
  <c r="B26" i="319"/>
  <c r="I134" i="322"/>
  <c r="I11" i="325"/>
  <c r="I63" i="327"/>
  <c r="I131" i="329"/>
  <c r="I43" i="330"/>
  <c r="B128" i="330"/>
  <c r="I43" i="318"/>
  <c r="B128" i="324"/>
  <c r="I128" i="330"/>
  <c r="I123" i="330" s="1"/>
  <c r="I16" i="333"/>
  <c r="I16" i="325"/>
  <c r="B42" i="322"/>
  <c r="B42" i="329"/>
  <c r="B128" i="316"/>
  <c r="I43" i="322"/>
  <c r="B128" i="322"/>
  <c r="I11" i="323"/>
  <c r="I16" i="323" s="1"/>
  <c r="B134" i="321"/>
  <c r="I128" i="322"/>
  <c r="I123" i="322" s="1"/>
  <c r="B131" i="324"/>
  <c r="I144" i="327"/>
  <c r="B138" i="330"/>
  <c r="B137" i="330" s="1"/>
  <c r="I43" i="316"/>
  <c r="B26" i="318"/>
  <c r="I134" i="321"/>
  <c r="I123" i="321" s="1"/>
  <c r="B28" i="323"/>
  <c r="I60" i="326"/>
  <c r="B138" i="332"/>
  <c r="B42" i="333"/>
  <c r="B144" i="333"/>
  <c r="B26" i="330"/>
  <c r="I137" i="332"/>
  <c r="I60" i="319"/>
  <c r="I131" i="319"/>
  <c r="I131" i="322"/>
  <c r="I43" i="327"/>
  <c r="B128" i="327"/>
  <c r="B138" i="321"/>
  <c r="B42" i="323"/>
  <c r="I93" i="328"/>
  <c r="B138" i="328"/>
  <c r="I43" i="329"/>
  <c r="B131" i="331"/>
  <c r="B144" i="325"/>
  <c r="I128" i="327"/>
  <c r="I123" i="327" s="1"/>
  <c r="B138" i="334"/>
  <c r="B137" i="334" s="1"/>
  <c r="B28" i="328"/>
  <c r="B26" i="328" s="1"/>
  <c r="B106" i="328"/>
  <c r="B26" i="334"/>
  <c r="B138" i="316"/>
  <c r="B64" i="331"/>
  <c r="I43" i="332"/>
  <c r="B128" i="318"/>
  <c r="B138" i="319"/>
  <c r="B131" i="320"/>
  <c r="B128" i="323"/>
  <c r="I11" i="324"/>
  <c r="B12" i="324" s="1"/>
  <c r="B125" i="325"/>
  <c r="B123" i="325" s="1"/>
  <c r="I122" i="325" s="1"/>
  <c r="B134" i="329"/>
  <c r="B144" i="330"/>
  <c r="I134" i="331"/>
  <c r="B134" i="335"/>
  <c r="I138" i="319"/>
  <c r="I137" i="319" s="1"/>
  <c r="I60" i="322"/>
  <c r="B137" i="324"/>
  <c r="I43" i="325"/>
  <c r="I11" i="326"/>
  <c r="I134" i="329"/>
  <c r="I123" i="329" s="1"/>
  <c r="B131" i="333"/>
  <c r="I93" i="314"/>
  <c r="I138" i="317"/>
  <c r="I137" i="317" s="1"/>
  <c r="B59" i="320"/>
  <c r="B42" i="321"/>
  <c r="B138" i="322"/>
  <c r="B26" i="326"/>
  <c r="B134" i="333"/>
  <c r="I128" i="325"/>
  <c r="B64" i="329"/>
  <c r="I63" i="333"/>
  <c r="I93" i="315"/>
  <c r="B131" i="325"/>
  <c r="I60" i="314"/>
  <c r="I134" i="316"/>
  <c r="I60" i="318"/>
  <c r="I144" i="326"/>
  <c r="B138" i="327"/>
  <c r="B137" i="327" s="1"/>
  <c r="I63" i="320"/>
  <c r="B28" i="331"/>
  <c r="B64" i="335"/>
  <c r="B144" i="316"/>
  <c r="B138" i="320"/>
  <c r="B137" i="320" s="1"/>
  <c r="B125" i="321"/>
  <c r="B125" i="326"/>
  <c r="B64" i="327"/>
  <c r="B59" i="330"/>
  <c r="I123" i="334"/>
  <c r="I144" i="316"/>
  <c r="I144" i="319"/>
  <c r="I63" i="323"/>
  <c r="B42" i="324"/>
  <c r="B134" i="325"/>
  <c r="B26" i="329"/>
  <c r="I60" i="332"/>
  <c r="B26" i="333"/>
  <c r="B128" i="334"/>
  <c r="B106" i="316"/>
  <c r="I43" i="319"/>
  <c r="I134" i="323"/>
  <c r="I144" i="317"/>
  <c r="I63" i="318"/>
  <c r="B64" i="320"/>
  <c r="I43" i="326"/>
  <c r="B128" i="326"/>
  <c r="B42" i="331"/>
  <c r="I43" i="314"/>
  <c r="B42" i="326"/>
  <c r="I134" i="330"/>
  <c r="I43" i="331"/>
  <c r="B128" i="315"/>
  <c r="I11" i="320"/>
  <c r="I16" i="320" s="1"/>
  <c r="I138" i="323"/>
  <c r="I137" i="323" s="1"/>
  <c r="B144" i="324"/>
  <c r="I63" i="330"/>
  <c r="I63" i="332"/>
  <c r="B106" i="333"/>
  <c r="B131" i="321"/>
  <c r="B144" i="331"/>
  <c r="I93" i="317"/>
  <c r="I11" i="335"/>
  <c r="I16" i="335" s="1"/>
  <c r="B106" i="317"/>
  <c r="B131" i="316"/>
  <c r="I131" i="316"/>
  <c r="I63" i="314"/>
  <c r="I138" i="315"/>
  <c r="I137" i="315" s="1"/>
  <c r="B42" i="335"/>
  <c r="B42" i="316"/>
  <c r="I60" i="316"/>
  <c r="I137" i="316"/>
  <c r="B59" i="317"/>
  <c r="B138" i="314"/>
  <c r="B42" i="314"/>
  <c r="B144" i="315"/>
  <c r="I63" i="335"/>
  <c r="I93" i="316"/>
  <c r="B131" i="315"/>
  <c r="B125" i="315"/>
  <c r="I11" i="316"/>
  <c r="B12" i="316" s="1"/>
  <c r="B16" i="316" s="1"/>
  <c r="B137" i="316"/>
  <c r="B131" i="317"/>
  <c r="B12" i="314"/>
  <c r="B14" i="314" s="1"/>
  <c r="I131" i="317"/>
  <c r="I123" i="317" s="1"/>
  <c r="I43" i="335"/>
  <c r="B144" i="314"/>
  <c r="B125" i="316"/>
  <c r="B123" i="316" s="1"/>
  <c r="I63" i="317"/>
  <c r="B138" i="315"/>
  <c r="B125" i="314"/>
  <c r="I11" i="317"/>
  <c r="B12" i="317" s="1"/>
  <c r="B59" i="316"/>
  <c r="B26" i="317"/>
  <c r="B28" i="315"/>
  <c r="B26" i="315" s="1"/>
  <c r="B134" i="315"/>
  <c r="B42" i="317"/>
  <c r="B131" i="314"/>
  <c r="B64" i="316"/>
  <c r="I63" i="316"/>
  <c r="I43" i="317"/>
  <c r="B28" i="335"/>
  <c r="B134" i="314"/>
  <c r="B138" i="335"/>
  <c r="I134" i="314"/>
  <c r="B128" i="317"/>
  <c r="B106" i="335"/>
  <c r="I138" i="335"/>
  <c r="I137" i="335" s="1"/>
  <c r="B42" i="318"/>
  <c r="I63" i="324"/>
  <c r="I123" i="328"/>
  <c r="B26" i="325"/>
  <c r="B137" i="322"/>
  <c r="I16" i="330"/>
  <c r="B12" i="330"/>
  <c r="B16" i="330" s="1"/>
  <c r="B123" i="331"/>
  <c r="I122" i="331" s="1"/>
  <c r="B28" i="316"/>
  <c r="I123" i="323"/>
  <c r="B12" i="322"/>
  <c r="I16" i="322"/>
  <c r="I128" i="331"/>
  <c r="I16" i="332"/>
  <c r="B12" i="332"/>
  <c r="B16" i="332" s="1"/>
  <c r="B12" i="326"/>
  <c r="I16" i="326"/>
  <c r="B137" i="328"/>
  <c r="B59" i="318"/>
  <c r="B144" i="322"/>
  <c r="B26" i="332"/>
  <c r="I16" i="315"/>
  <c r="B137" i="335"/>
  <c r="B106" i="326"/>
  <c r="B144" i="326"/>
  <c r="B137" i="314"/>
  <c r="I16" i="321"/>
  <c r="B12" i="321"/>
  <c r="B16" i="321" s="1"/>
  <c r="B123" i="328"/>
  <c r="I122" i="328" s="1"/>
  <c r="I16" i="318"/>
  <c r="B12" i="318"/>
  <c r="B137" i="319"/>
  <c r="B123" i="319" s="1"/>
  <c r="I122" i="319" s="1"/>
  <c r="I123" i="332"/>
  <c r="I16" i="314"/>
  <c r="B137" i="329"/>
  <c r="I16" i="334"/>
  <c r="B12" i="334"/>
  <c r="B26" i="314"/>
  <c r="B26" i="321"/>
  <c r="I16" i="327"/>
  <c r="B12" i="327"/>
  <c r="I63" i="315"/>
  <c r="B137" i="321"/>
  <c r="B12" i="331"/>
  <c r="I16" i="331"/>
  <c r="I123" i="333"/>
  <c r="I16" i="329"/>
  <c r="B12" i="329"/>
  <c r="I123" i="324"/>
  <c r="B42" i="315"/>
  <c r="I137" i="318"/>
  <c r="I60" i="320"/>
  <c r="I128" i="315"/>
  <c r="B137" i="318"/>
  <c r="B137" i="325"/>
  <c r="B131" i="326"/>
  <c r="B64" i="333"/>
  <c r="I43" i="315"/>
  <c r="I123" i="326"/>
  <c r="B137" i="323"/>
  <c r="B12" i="325"/>
  <c r="B16" i="325" s="1"/>
  <c r="B137" i="326"/>
  <c r="B137" i="317"/>
  <c r="B12" i="328"/>
  <c r="B16" i="328" s="1"/>
  <c r="B12" i="333"/>
  <c r="I16" i="316" l="1"/>
  <c r="B12" i="319"/>
  <c r="B16" i="319" s="1"/>
  <c r="B12" i="323"/>
  <c r="B137" i="332"/>
  <c r="I122" i="316"/>
  <c r="B26" i="323"/>
  <c r="B123" i="324"/>
  <c r="I122" i="324" s="1"/>
  <c r="I16" i="324"/>
  <c r="B26" i="331"/>
  <c r="B12" i="335"/>
  <c r="B16" i="335" s="1"/>
  <c r="B12" i="320"/>
  <c r="B16" i="320" s="1"/>
  <c r="B123" i="333"/>
  <c r="I122" i="333" s="1"/>
  <c r="I123" i="316"/>
  <c r="B123" i="320"/>
  <c r="I122" i="320" s="1"/>
  <c r="B123" i="322"/>
  <c r="I122" i="322" s="1"/>
  <c r="I26" i="314"/>
  <c r="I35" i="314" s="1"/>
  <c r="B16" i="314"/>
  <c r="I16" i="317"/>
  <c r="B123" i="317"/>
  <c r="I122" i="317" s="1"/>
  <c r="B137" i="315"/>
  <c r="B26" i="335"/>
  <c r="I123" i="314"/>
  <c r="I123" i="335"/>
  <c r="B123" i="323"/>
  <c r="I122" i="323" s="1"/>
  <c r="I26" i="334"/>
  <c r="B14" i="334"/>
  <c r="B16" i="324"/>
  <c r="B14" i="324"/>
  <c r="I26" i="324"/>
  <c r="B26" i="316"/>
  <c r="I26" i="331"/>
  <c r="B16" i="331"/>
  <c r="B14" i="331"/>
  <c r="I26" i="323"/>
  <c r="B14" i="323"/>
  <c r="B16" i="323"/>
  <c r="I123" i="318"/>
  <c r="B14" i="315"/>
  <c r="I26" i="315"/>
  <c r="B16" i="315"/>
  <c r="B14" i="317"/>
  <c r="I26" i="317"/>
  <c r="B16" i="317"/>
  <c r="B123" i="335"/>
  <c r="I122" i="335" s="1"/>
  <c r="I26" i="329"/>
  <c r="B16" i="329"/>
  <c r="B14" i="329"/>
  <c r="B123" i="327"/>
  <c r="I122" i="327" s="1"/>
  <c r="B14" i="328"/>
  <c r="I26" i="328"/>
  <c r="B14" i="326"/>
  <c r="I26" i="326"/>
  <c r="B16" i="326"/>
  <c r="B14" i="333"/>
  <c r="I26" i="333"/>
  <c r="B16" i="333"/>
  <c r="B123" i="318"/>
  <c r="I122" i="318" s="1"/>
  <c r="B14" i="319"/>
  <c r="I26" i="319"/>
  <c r="I26" i="327"/>
  <c r="B14" i="327"/>
  <c r="I123" i="315"/>
  <c r="B123" i="329"/>
  <c r="I122" i="329" s="1"/>
  <c r="B14" i="316"/>
  <c r="I26" i="316"/>
  <c r="B123" i="330"/>
  <c r="I122" i="330" s="1"/>
  <c r="B16" i="334"/>
  <c r="I26" i="330"/>
  <c r="B14" i="330"/>
  <c r="B16" i="327"/>
  <c r="I26" i="321"/>
  <c r="B14" i="321"/>
  <c r="I26" i="332"/>
  <c r="B14" i="332"/>
  <c r="B123" i="326"/>
  <c r="I122" i="326" s="1"/>
  <c r="I26" i="322"/>
  <c r="B14" i="322"/>
  <c r="B16" i="322"/>
  <c r="I26" i="325"/>
  <c r="B14" i="325"/>
  <c r="I26" i="318"/>
  <c r="B14" i="318"/>
  <c r="B16" i="318"/>
  <c r="I123" i="331"/>
  <c r="B123" i="321"/>
  <c r="I122" i="321" s="1"/>
  <c r="B123" i="334"/>
  <c r="I122" i="334" s="1"/>
  <c r="B123" i="314"/>
  <c r="I122" i="314" s="1"/>
  <c r="B14" i="320" l="1"/>
  <c r="I26" i="320"/>
  <c r="B123" i="315"/>
  <c r="I122" i="315" s="1"/>
  <c r="I26" i="335"/>
  <c r="B14" i="335"/>
  <c r="B123" i="332"/>
  <c r="I122" i="332" s="1"/>
  <c r="I35" i="315"/>
  <c r="I35" i="331"/>
  <c r="I35" i="325"/>
  <c r="I35" i="330"/>
  <c r="I35" i="333"/>
  <c r="I35" i="335"/>
  <c r="I35" i="322"/>
  <c r="I35" i="324"/>
  <c r="I35" i="316"/>
  <c r="I35" i="326"/>
  <c r="I35" i="328"/>
  <c r="I35" i="323"/>
  <c r="I35" i="332"/>
  <c r="I35" i="329"/>
  <c r="I35" i="321"/>
  <c r="B33" i="314"/>
  <c r="I35" i="334"/>
  <c r="I35" i="327"/>
  <c r="I35" i="318"/>
  <c r="I35" i="317"/>
  <c r="I35" i="319"/>
  <c r="I35" i="320"/>
  <c r="B33" i="333" l="1"/>
  <c r="B33" i="322"/>
  <c r="B33" i="321"/>
  <c r="B33" i="319"/>
  <c r="B33" i="332"/>
  <c r="B33" i="330"/>
  <c r="B33" i="334"/>
  <c r="B33" i="325"/>
  <c r="B33" i="317"/>
  <c r="B33" i="323"/>
  <c r="B33" i="324"/>
  <c r="B33" i="335"/>
  <c r="B33" i="331"/>
  <c r="B33" i="329"/>
  <c r="B33" i="328"/>
  <c r="B33" i="316"/>
  <c r="B33" i="320"/>
  <c r="B33" i="318"/>
  <c r="B33" i="315"/>
  <c r="B33" i="326"/>
  <c r="I42" i="314"/>
  <c r="I52" i="314" s="1"/>
  <c r="B35" i="314"/>
  <c r="B33" i="327"/>
  <c r="I42" i="317" l="1"/>
  <c r="I52" i="317" s="1"/>
  <c r="B35" i="317"/>
  <c r="I42" i="325"/>
  <c r="I52" i="325" s="1"/>
  <c r="B35" i="325"/>
  <c r="I42" i="327"/>
  <c r="I52" i="327" s="1"/>
  <c r="B35" i="327"/>
  <c r="I42" i="334"/>
  <c r="I52" i="334" s="1"/>
  <c r="B35" i="334"/>
  <c r="I42" i="329"/>
  <c r="I52" i="329" s="1"/>
  <c r="B35" i="329"/>
  <c r="I42" i="330"/>
  <c r="I52" i="330" s="1"/>
  <c r="B35" i="330"/>
  <c r="B49" i="314"/>
  <c r="I42" i="326"/>
  <c r="I52" i="326" s="1"/>
  <c r="B35" i="326"/>
  <c r="I42" i="332"/>
  <c r="I52" i="332" s="1"/>
  <c r="B35" i="332"/>
  <c r="I42" i="335"/>
  <c r="I52" i="335" s="1"/>
  <c r="B35" i="335"/>
  <c r="I42" i="323"/>
  <c r="I52" i="323" s="1"/>
  <c r="B35" i="323"/>
  <c r="I42" i="315"/>
  <c r="I52" i="315" s="1"/>
  <c r="B35" i="315"/>
  <c r="I42" i="319"/>
  <c r="I52" i="319" s="1"/>
  <c r="B35" i="319"/>
  <c r="I42" i="321"/>
  <c r="I52" i="321" s="1"/>
  <c r="B35" i="321"/>
  <c r="I42" i="318"/>
  <c r="I52" i="318" s="1"/>
  <c r="B35" i="318"/>
  <c r="I42" i="324"/>
  <c r="I52" i="324" s="1"/>
  <c r="B35" i="324"/>
  <c r="I42" i="322"/>
  <c r="I52" i="322" s="1"/>
  <c r="B35" i="322"/>
  <c r="I42" i="320"/>
  <c r="I52" i="320" s="1"/>
  <c r="B35" i="320"/>
  <c r="I42" i="333"/>
  <c r="I52" i="333" s="1"/>
  <c r="B35" i="333"/>
  <c r="I42" i="328"/>
  <c r="I52" i="328" s="1"/>
  <c r="B35" i="328"/>
  <c r="I42" i="331"/>
  <c r="I52" i="331" s="1"/>
  <c r="B35" i="331"/>
  <c r="I42" i="316"/>
  <c r="I52" i="316" s="1"/>
  <c r="B35" i="316"/>
  <c r="B49" i="326" l="1"/>
  <c r="B49" i="331"/>
  <c r="B49" i="333"/>
  <c r="B49" i="334"/>
  <c r="B49" i="332"/>
  <c r="B49" i="320"/>
  <c r="B49" i="335"/>
  <c r="B49" i="327"/>
  <c r="B49" i="319"/>
  <c r="B49" i="329"/>
  <c r="B49" i="325"/>
  <c r="B49" i="322"/>
  <c r="B49" i="315"/>
  <c r="I59" i="314"/>
  <c r="I70" i="314" s="1"/>
  <c r="B52" i="314"/>
  <c r="B49" i="318"/>
  <c r="B49" i="321"/>
  <c r="B49" i="316"/>
  <c r="B49" i="330"/>
  <c r="B49" i="328"/>
  <c r="B49" i="324"/>
  <c r="B49" i="323"/>
  <c r="B49" i="317"/>
  <c r="I59" i="322" l="1"/>
  <c r="I70" i="322" s="1"/>
  <c r="B52" i="322"/>
  <c r="I59" i="320"/>
  <c r="I70" i="320" s="1"/>
  <c r="B52" i="320"/>
  <c r="I59" i="332"/>
  <c r="I70" i="332" s="1"/>
  <c r="B52" i="332"/>
  <c r="I59" i="330"/>
  <c r="I70" i="330" s="1"/>
  <c r="B52" i="330"/>
  <c r="I59" i="333"/>
  <c r="I70" i="333" s="1"/>
  <c r="B52" i="333"/>
  <c r="I59" i="318"/>
  <c r="I70" i="318" s="1"/>
  <c r="B52" i="318"/>
  <c r="I59" i="317"/>
  <c r="I70" i="317" s="1"/>
  <c r="B52" i="317"/>
  <c r="I59" i="323"/>
  <c r="I70" i="323" s="1"/>
  <c r="B52" i="323"/>
  <c r="I59" i="316"/>
  <c r="I70" i="316" s="1"/>
  <c r="B52" i="316"/>
  <c r="I59" i="327"/>
  <c r="I70" i="327" s="1"/>
  <c r="B52" i="327"/>
  <c r="I59" i="331"/>
  <c r="I70" i="331" s="1"/>
  <c r="B52" i="331"/>
  <c r="I59" i="334"/>
  <c r="I70" i="334" s="1"/>
  <c r="B52" i="334"/>
  <c r="I59" i="321"/>
  <c r="I70" i="321" s="1"/>
  <c r="B52" i="321"/>
  <c r="I59" i="315"/>
  <c r="I70" i="315" s="1"/>
  <c r="B52" i="315"/>
  <c r="I59" i="335"/>
  <c r="I70" i="335" s="1"/>
  <c r="B52" i="335"/>
  <c r="I59" i="326"/>
  <c r="I70" i="326" s="1"/>
  <c r="B52" i="326"/>
  <c r="I59" i="325"/>
  <c r="I70" i="325" s="1"/>
  <c r="B52" i="325"/>
  <c r="I59" i="329"/>
  <c r="I70" i="329" s="1"/>
  <c r="B52" i="329"/>
  <c r="I59" i="324"/>
  <c r="I70" i="324" s="1"/>
  <c r="B52" i="324"/>
  <c r="B68" i="314"/>
  <c r="I59" i="319"/>
  <c r="I70" i="319" s="1"/>
  <c r="B52" i="319"/>
  <c r="I59" i="328"/>
  <c r="I70" i="328" s="1"/>
  <c r="B52" i="328"/>
  <c r="B68" i="331" l="1"/>
  <c r="B68" i="329"/>
  <c r="I77" i="314"/>
  <c r="B70" i="314"/>
  <c r="B68" i="319"/>
  <c r="B68" i="327"/>
  <c r="B68" i="323"/>
  <c r="B68" i="318"/>
  <c r="B68" i="333"/>
  <c r="B68" i="317"/>
  <c r="B68" i="332"/>
  <c r="B68" i="316"/>
  <c r="B68" i="326"/>
  <c r="B68" i="315"/>
  <c r="B68" i="320"/>
  <c r="B68" i="324"/>
  <c r="B68" i="328"/>
  <c r="B68" i="325"/>
  <c r="B68" i="335"/>
  <c r="B68" i="334"/>
  <c r="B68" i="330"/>
  <c r="B68" i="321"/>
  <c r="B68" i="322"/>
  <c r="I77" i="333" l="1"/>
  <c r="B70" i="333"/>
  <c r="I77" i="334"/>
  <c r="B70" i="334"/>
  <c r="I77" i="319"/>
  <c r="B70" i="319"/>
  <c r="I77" i="323"/>
  <c r="B70" i="323"/>
  <c r="I77" i="318"/>
  <c r="B70" i="318"/>
  <c r="I77" i="332"/>
  <c r="B70" i="332"/>
  <c r="I77" i="327"/>
  <c r="B70" i="327"/>
  <c r="I82" i="314"/>
  <c r="I77" i="326"/>
  <c r="B70" i="326"/>
  <c r="I77" i="316"/>
  <c r="B70" i="316"/>
  <c r="I77" i="329"/>
  <c r="B70" i="329"/>
  <c r="I77" i="315"/>
  <c r="B70" i="315"/>
  <c r="I77" i="321"/>
  <c r="B70" i="321"/>
  <c r="I77" i="335"/>
  <c r="B70" i="335"/>
  <c r="I77" i="325"/>
  <c r="B70" i="325"/>
  <c r="I77" i="328"/>
  <c r="B70" i="328"/>
  <c r="I77" i="320"/>
  <c r="B70" i="320"/>
  <c r="I77" i="331"/>
  <c r="B70" i="331"/>
  <c r="I77" i="322"/>
  <c r="B70" i="322"/>
  <c r="I77" i="317"/>
  <c r="B70" i="317"/>
  <c r="I77" i="324"/>
  <c r="B70" i="324"/>
  <c r="I77" i="330"/>
  <c r="B70" i="330"/>
  <c r="I82" i="317" l="1"/>
  <c r="I82" i="324"/>
  <c r="I82" i="329"/>
  <c r="I82" i="326"/>
  <c r="I82" i="323"/>
  <c r="I82" i="316"/>
  <c r="I82" i="332"/>
  <c r="I82" i="318"/>
  <c r="I82" i="319"/>
  <c r="I82" i="321"/>
  <c r="B79" i="314"/>
  <c r="I82" i="327"/>
  <c r="I82" i="315"/>
  <c r="I82" i="334"/>
  <c r="I82" i="325"/>
  <c r="I82" i="320"/>
  <c r="I82" i="335"/>
  <c r="I82" i="333"/>
  <c r="I82" i="322"/>
  <c r="I82" i="331"/>
  <c r="I82" i="328"/>
  <c r="I82" i="330"/>
  <c r="B79" i="334" l="1"/>
  <c r="B79" i="328"/>
  <c r="B79" i="326"/>
  <c r="B79" i="329"/>
  <c r="B79" i="318"/>
  <c r="B79" i="324"/>
  <c r="B79" i="319"/>
  <c r="B79" i="325"/>
  <c r="B79" i="316"/>
  <c r="B79" i="323"/>
  <c r="B79" i="333"/>
  <c r="B79" i="320"/>
  <c r="B79" i="327"/>
  <c r="B79" i="330"/>
  <c r="B79" i="322"/>
  <c r="B82" i="314"/>
  <c r="B80" i="314"/>
  <c r="I92" i="314" s="1"/>
  <c r="I99" i="314" s="1"/>
  <c r="B79" i="332"/>
  <c r="B79" i="335"/>
  <c r="B79" i="317"/>
  <c r="B79" i="315"/>
  <c r="B79" i="331"/>
  <c r="B79" i="321"/>
  <c r="B80" i="325" l="1"/>
  <c r="I92" i="325" s="1"/>
  <c r="I99" i="325" s="1"/>
  <c r="B82" i="325"/>
  <c r="B82" i="323"/>
  <c r="B80" i="323"/>
  <c r="I92" i="323" s="1"/>
  <c r="I99" i="323" s="1"/>
  <c r="B80" i="317"/>
  <c r="I92" i="317" s="1"/>
  <c r="I99" i="317" s="1"/>
  <c r="B82" i="317"/>
  <c r="B82" i="330"/>
  <c r="B80" i="330"/>
  <c r="I92" i="330" s="1"/>
  <c r="I99" i="330" s="1"/>
  <c r="B80" i="322"/>
  <c r="I92" i="322" s="1"/>
  <c r="I99" i="322" s="1"/>
  <c r="B82" i="322"/>
  <c r="B80" i="320"/>
  <c r="I92" i="320" s="1"/>
  <c r="I99" i="320" s="1"/>
  <c r="B82" i="320"/>
  <c r="B80" i="326"/>
  <c r="I92" i="326" s="1"/>
  <c r="I99" i="326" s="1"/>
  <c r="B82" i="326"/>
  <c r="B82" i="321"/>
  <c r="B80" i="321"/>
  <c r="I92" i="321" s="1"/>
  <c r="I99" i="321" s="1"/>
  <c r="B80" i="327"/>
  <c r="I92" i="327" s="1"/>
  <c r="I99" i="327" s="1"/>
  <c r="B82" i="327"/>
  <c r="B82" i="319"/>
  <c r="B80" i="319"/>
  <c r="I92" i="319" s="1"/>
  <c r="I99" i="319" s="1"/>
  <c r="B80" i="315"/>
  <c r="I92" i="315" s="1"/>
  <c r="I99" i="315" s="1"/>
  <c r="B82" i="315"/>
  <c r="B82" i="328"/>
  <c r="B80" i="328"/>
  <c r="I92" i="328" s="1"/>
  <c r="I99" i="328" s="1"/>
  <c r="B80" i="316"/>
  <c r="I92" i="316" s="1"/>
  <c r="I99" i="316" s="1"/>
  <c r="B82" i="316"/>
  <c r="B80" i="331"/>
  <c r="I92" i="331" s="1"/>
  <c r="I99" i="331" s="1"/>
  <c r="B82" i="331"/>
  <c r="B80" i="318"/>
  <c r="I92" i="318" s="1"/>
  <c r="I99" i="318" s="1"/>
  <c r="B82" i="318"/>
  <c r="B80" i="335"/>
  <c r="I92" i="335" s="1"/>
  <c r="I99" i="335" s="1"/>
  <c r="B82" i="335"/>
  <c r="B80" i="332"/>
  <c r="I92" i="332" s="1"/>
  <c r="I99" i="332" s="1"/>
  <c r="B82" i="332"/>
  <c r="B80" i="334"/>
  <c r="I92" i="334" s="1"/>
  <c r="I99" i="334" s="1"/>
  <c r="B82" i="334"/>
  <c r="B80" i="333"/>
  <c r="I92" i="333" s="1"/>
  <c r="I99" i="333" s="1"/>
  <c r="B82" i="333"/>
  <c r="B80" i="324"/>
  <c r="I92" i="324" s="1"/>
  <c r="I99" i="324" s="1"/>
  <c r="B82" i="324"/>
  <c r="B80" i="329"/>
  <c r="I92" i="329" s="1"/>
  <c r="I99" i="329" s="1"/>
  <c r="B82" i="329"/>
  <c r="B92" i="314"/>
  <c r="B92" i="329" l="1"/>
  <c r="B92" i="324"/>
  <c r="B92" i="319"/>
  <c r="B92" i="332"/>
  <c r="B92" i="322"/>
  <c r="B92" i="317"/>
  <c r="B92" i="323"/>
  <c r="B92" i="327"/>
  <c r="B92" i="316"/>
  <c r="B92" i="333"/>
  <c r="B92" i="320"/>
  <c r="B92" i="318"/>
  <c r="B92" i="326"/>
  <c r="B92" i="330"/>
  <c r="B92" i="328"/>
  <c r="B92" i="334"/>
  <c r="B92" i="331"/>
  <c r="I108" i="314"/>
  <c r="I115" i="314" s="1"/>
  <c r="B99" i="314"/>
  <c r="B92" i="325"/>
  <c r="B92" i="321"/>
  <c r="B92" i="335"/>
  <c r="B92" i="315"/>
  <c r="I108" i="326" l="1"/>
  <c r="I115" i="326" s="1"/>
  <c r="B99" i="326"/>
  <c r="I108" i="322"/>
  <c r="I115" i="322" s="1"/>
  <c r="B99" i="322"/>
  <c r="I108" i="320"/>
  <c r="I115" i="320" s="1"/>
  <c r="B99" i="320"/>
  <c r="B113" i="314"/>
  <c r="I108" i="316"/>
  <c r="I115" i="316" s="1"/>
  <c r="B99" i="316"/>
  <c r="I108" i="319"/>
  <c r="I115" i="319" s="1"/>
  <c r="B99" i="319"/>
  <c r="I108" i="321"/>
  <c r="I115" i="321" s="1"/>
  <c r="B99" i="321"/>
  <c r="B99" i="333"/>
  <c r="I108" i="333"/>
  <c r="I115" i="333" s="1"/>
  <c r="B99" i="315"/>
  <c r="I108" i="315"/>
  <c r="I115" i="315" s="1"/>
  <c r="I108" i="334"/>
  <c r="I115" i="334" s="1"/>
  <c r="B99" i="334"/>
  <c r="B99" i="324"/>
  <c r="I108" i="324"/>
  <c r="I115" i="324" s="1"/>
  <c r="I108" i="335"/>
  <c r="I115" i="335" s="1"/>
  <c r="B99" i="335"/>
  <c r="I108" i="327"/>
  <c r="I115" i="327" s="1"/>
  <c r="B99" i="327"/>
  <c r="I108" i="330"/>
  <c r="I115" i="330" s="1"/>
  <c r="B99" i="330"/>
  <c r="I108" i="325"/>
  <c r="I115" i="325" s="1"/>
  <c r="B99" i="325"/>
  <c r="B99" i="331"/>
  <c r="I108" i="331"/>
  <c r="I115" i="331" s="1"/>
  <c r="I108" i="328"/>
  <c r="I115" i="328" s="1"/>
  <c r="B99" i="328"/>
  <c r="I108" i="323"/>
  <c r="I115" i="323" s="1"/>
  <c r="B99" i="323"/>
  <c r="B99" i="317"/>
  <c r="I108" i="317"/>
  <c r="I115" i="317" s="1"/>
  <c r="B99" i="318"/>
  <c r="I108" i="318"/>
  <c r="I115" i="318" s="1"/>
  <c r="I108" i="329"/>
  <c r="I115" i="329" s="1"/>
  <c r="B99" i="329"/>
  <c r="I108" i="332"/>
  <c r="I115" i="332" s="1"/>
  <c r="B99" i="332"/>
  <c r="B113" i="330" l="1"/>
  <c r="B113" i="318"/>
  <c r="B113" i="315"/>
  <c r="B113" i="327"/>
  <c r="B113" i="335"/>
  <c r="B113" i="333"/>
  <c r="B113" i="319"/>
  <c r="B113" i="320"/>
  <c r="B113" i="324"/>
  <c r="B113" i="316"/>
  <c r="B113" i="325"/>
  <c r="B113" i="334"/>
  <c r="B113" i="321"/>
  <c r="B113" i="332"/>
  <c r="B113" i="329"/>
  <c r="B113" i="317"/>
  <c r="B113" i="323"/>
  <c r="B113" i="322"/>
  <c r="B113" i="331"/>
  <c r="B115" i="314"/>
  <c r="B113" i="328"/>
  <c r="B113" i="326"/>
  <c r="B115" i="321" l="1"/>
  <c r="B115" i="332"/>
  <c r="B115" i="324"/>
  <c r="B115" i="329"/>
  <c r="B115" i="316"/>
  <c r="B115" i="326"/>
  <c r="B115" i="335"/>
  <c r="B115" i="318"/>
  <c r="B115" i="334"/>
  <c r="B115" i="320"/>
  <c r="B115" i="328"/>
  <c r="B115" i="331"/>
  <c r="B115" i="317"/>
  <c r="B115" i="325"/>
  <c r="B115" i="319"/>
  <c r="B115" i="327"/>
  <c r="B115" i="315"/>
  <c r="B115" i="323"/>
  <c r="B115" i="333"/>
  <c r="B115" i="322"/>
  <c r="B115" i="330"/>
  <c r="I144" i="313" l="1"/>
  <c r="I138" i="313"/>
  <c r="I137" i="313" s="1"/>
  <c r="I134" i="313"/>
  <c r="I128" i="313"/>
  <c r="B128" i="313"/>
  <c r="I96" i="313"/>
  <c r="I93" i="313"/>
  <c r="I60" i="313"/>
  <c r="B108" i="313"/>
  <c r="I11" i="313"/>
  <c r="I16" i="313" s="1"/>
  <c r="B59" i="313" l="1"/>
  <c r="B125" i="313"/>
  <c r="I131" i="313"/>
  <c r="B138" i="313"/>
  <c r="B64" i="313"/>
  <c r="B28" i="313"/>
  <c r="B26" i="313" s="1"/>
  <c r="B137" i="313"/>
  <c r="B134" i="313"/>
  <c r="B106" i="313"/>
  <c r="I63" i="313"/>
  <c r="B131" i="313"/>
  <c r="B42" i="313"/>
  <c r="I43" i="313"/>
  <c r="B144" i="313"/>
  <c r="B123" i="313"/>
  <c r="I122" i="313" s="1"/>
  <c r="I123" i="313"/>
  <c r="B12" i="313"/>
  <c r="B16" i="313" s="1"/>
  <c r="B14" i="313" l="1"/>
  <c r="I26" i="313"/>
  <c r="I35" i="313" l="1"/>
  <c r="B33" i="313" l="1"/>
  <c r="I42" i="313" l="1"/>
  <c r="I52" i="313" s="1"/>
  <c r="B35" i="313"/>
  <c r="B49" i="313" l="1"/>
  <c r="I59" i="313" l="1"/>
  <c r="I70" i="313" s="1"/>
  <c r="B52" i="313"/>
  <c r="B68" i="313" l="1"/>
  <c r="B70" i="313" l="1"/>
  <c r="I77" i="313"/>
  <c r="I82" i="313" l="1"/>
  <c r="B79" i="313" l="1"/>
  <c r="B80" i="313" l="1"/>
  <c r="I92" i="313" s="1"/>
  <c r="I99" i="313" s="1"/>
  <c r="B82" i="313"/>
  <c r="B92" i="313" l="1"/>
  <c r="I108" i="313" l="1"/>
  <c r="I115" i="313" s="1"/>
  <c r="B99" i="313"/>
  <c r="B113" i="313" l="1"/>
  <c r="B115" i="313" l="1"/>
</calcChain>
</file>

<file path=xl/sharedStrings.xml><?xml version="1.0" encoding="utf-8"?>
<sst xmlns="http://schemas.openxmlformats.org/spreadsheetml/2006/main" count="20248" uniqueCount="1052">
  <si>
    <t>Cuentas de las Empresas Públicas 2014</t>
  </si>
  <si>
    <t>Tabla 78: Clasificación por ramas de actividad y Comunidad Autónoma</t>
  </si>
  <si>
    <t>Operaciones de empresas no financieras dependientes de Comunidades Autónomas por ramas de actividad</t>
  </si>
  <si>
    <t>Tabla 77: Rama 64. Actividades de organizaciones y organismos internacionales</t>
  </si>
  <si>
    <t>Tabla 76: Rama 63. Actividades de los hogares como empleadores de personal doméstico y como productores de bienes y servicios para uso propio</t>
  </si>
  <si>
    <t>Tabla 75: Rama 62. Otros servicios sociales</t>
  </si>
  <si>
    <t>Tabla 74: Rama 61. Reparación de ordenadors, efectos personales y artículos de uso doméstico</t>
  </si>
  <si>
    <t>Tabla 73: Rama 60. Actividades asociativas</t>
  </si>
  <si>
    <t>Tabla 72: Rama 59. Actividades deportivas, recreativas y de entretenimiento</t>
  </si>
  <si>
    <t>Tabla 71: Rama 58. Actividades de creación, artísticas y espectáculos,; actividades de bibliotecas, archivos, museos y otras actividades culturales, juegos de azar y apuestas</t>
  </si>
  <si>
    <t>Tabla 70: Rama 57. Actividades de servicios sociales</t>
  </si>
  <si>
    <t>Tabla 69: Rama 56. Actividades sanitarias</t>
  </si>
  <si>
    <t>Tabla 68: Rama 55. Educación</t>
  </si>
  <si>
    <t>Tabla 67: Rama 54. Administración Pública y defensa; Seguridad Social obligatoria</t>
  </si>
  <si>
    <t>Tabla 66: Rama 53. Actividades de seguridad e investigación; servicios a edificios y actividades de jardinería; actividades administrativas de oficina y otras actividades auxiliares a las empresas</t>
  </si>
  <si>
    <t>Tabla 65: Rama 52. Actividades de agencias de viajes. Operadores turísticos, servicios de reservas y actividades relacionadas con los mismos</t>
  </si>
  <si>
    <t>Tabla 64: Rama 51. Actividades relacionadas con el empleo</t>
  </si>
  <si>
    <t>Tabla 63: Rama 50. Actividades de alquiler</t>
  </si>
  <si>
    <t>Tabla 62: Rama 49. Otras actividades profesionales, científicas y técnicas; actividades veterinarias</t>
  </si>
  <si>
    <t>Tabla 61: Rama 48. Publicidad y estudios de mercado</t>
  </si>
  <si>
    <t>Tabla 60: Rama 47. Investigación y desarrollo</t>
  </si>
  <si>
    <t>Tabla 59: Rama 46 Servicios técnicos de arquitectura e ingeniería; ensayos y análisis técnicos</t>
  </si>
  <si>
    <t>Tabla 58: Rama 45. Actividades jurídicas y de contabilidad, actividades de las sedes centrales, actividades de consultoría de gestión empresarial</t>
  </si>
  <si>
    <t>Tabla 57: Rama 44. Actividades inmobiliarias</t>
  </si>
  <si>
    <t>Tabla 56: Rama 43. Actividades auxiliares a los servicios financieros y a los seguros</t>
  </si>
  <si>
    <t>Tabla 55: Rama 42. Seguros, reaseguros y fondos de pensiones, excepto Seguridad Social Obligatoria</t>
  </si>
  <si>
    <t>Tabla 54: Rama 41. Servicios financieros, excepto seguros y fondos de pensiones</t>
  </si>
  <si>
    <t>Tabla 53: Rama 40. Programación, consultoría y otras actividades relacionadas con la informática; servicios de información</t>
  </si>
  <si>
    <t>Tabla 52: Rama 39. Telecomunicaciones</t>
  </si>
  <si>
    <t>Tabla 51: Rama 38. Actividades cinematográficas, de vídeo y de programas de televisión, grabación de sonido y edición musical: actividades de programación y emisión de radio y televisión</t>
  </si>
  <si>
    <t>Tabla 50: Rama 37. Edición</t>
  </si>
  <si>
    <t>Tabla 49: Rama 36. Servicios de alojamiento; servicios de comidas y bebidas</t>
  </si>
  <si>
    <t>Tabla 48: Rama 35. Actividades postales y de correos</t>
  </si>
  <si>
    <t>Tabla 47: Rama 34. Almacenamiento y actividades anexas al transporte</t>
  </si>
  <si>
    <t>Tabla 46: Rama 33. Transporte aéreo</t>
  </si>
  <si>
    <t>Tabla 45: Rama 32. Transporte marítimo y por vías navegables interiores</t>
  </si>
  <si>
    <t>Tabla 44: Rama 31. Transporte terrestre y por tubería</t>
  </si>
  <si>
    <t>Tabla 43: Rama 30. Comercio al por menor, excepto de vehículos de motor y motocicletas</t>
  </si>
  <si>
    <t>Tabla 42: Rama 29. Comercio al por mayor e intermediarios del comercio, excepto de vehículos de motor y motocicletas</t>
  </si>
  <si>
    <t>Tabla 41: Rama 28. Venta y reparación de vehículos de motor y motocicletas</t>
  </si>
  <si>
    <t>Tabla 40: Rama 27. Construcción</t>
  </si>
  <si>
    <t>Tabla 39: Rama 26. Recogida y tratamiento de aguas residuales; recogida, tratamiento y eliminación de residuos; valorización; actividades de descontaminación y otros servicios de gestión de residuos</t>
  </si>
  <si>
    <t>Tabla 38: Rama 25. Captación, depuración y distribución de agua</t>
  </si>
  <si>
    <t>Tabla 37: Rama 24. Suministro de energía eléctrica, gas, vapor y aire acondicionado</t>
  </si>
  <si>
    <t>Tabla 36: Rama 23. Reparación e instalación de maquinaria y equipo</t>
  </si>
  <si>
    <t>Tabla 35: Rama 22. Fabricación de muebles; otras industrias manufactureras</t>
  </si>
  <si>
    <t>Tabla 34: Rama 21. Fabricación de otro material de transporte</t>
  </si>
  <si>
    <t>Tabla 33: Rama 20. Fabricación de vehículos de motor, remolques y semirremolques</t>
  </si>
  <si>
    <t>Tabla 32: Rama 19. Fabricación de maquinaria y equipo n.c.o.p.</t>
  </si>
  <si>
    <t>Tabla 31: Rama 18. Fabricación de material y equipo eléctrico</t>
  </si>
  <si>
    <t>Tabla 30: Rama 17. Fabricación de productos informáticos, electrónicos y ópticos</t>
  </si>
  <si>
    <t>Tabla 29: Rama 16. Fabricación de productos metálicos, excepto maquinaria y equipo</t>
  </si>
  <si>
    <t>Tabla 28: Rama 15. Metalurgia; fabricación de productos de hierro, acero y ferroaleaciones</t>
  </si>
  <si>
    <t>Tabla 25: Rama 12. Fabricación de productos farmacéuticos</t>
  </si>
  <si>
    <t>Tabla 26: Rama 13. Fabricación de productos de caucho y plásticos</t>
  </si>
  <si>
    <t>Tabla 24: Rama 11. Industria química</t>
  </si>
  <si>
    <t>Tabla 23: Rama 10. Coquerías y refino de petróleo</t>
  </si>
  <si>
    <t>Tabla 22: Rama 9. Artes gráficas y reproducción de soportes grabados</t>
  </si>
  <si>
    <t>Tabla 21: Rama 8. Industria del papel</t>
  </si>
  <si>
    <t>Tabla 20: Rama 7. Industria de la madera y el corcho, excepto muebles; cestería y espartería</t>
  </si>
  <si>
    <t>Tabla 19: Rama 6. Industria textil, confección de prendas de vestir e industria del cuero y del calzado</t>
  </si>
  <si>
    <t>Tabla 18: Rama 5. Industria de la alimentación, fabricación de bebidas e industria del tabaco</t>
  </si>
  <si>
    <t>Tabla 17: Rama 4. Industrias extractivas</t>
  </si>
  <si>
    <t>Tabla 16: Rama 3. Pesca y acuicultura</t>
  </si>
  <si>
    <t>Tabla 15: Rama 2. Silvicultura y explotación forestal</t>
  </si>
  <si>
    <t>Tabla 14: Rama 1. Agricultura, ganadería, caza  y servicios relacionados con las mismas</t>
  </si>
  <si>
    <t xml:space="preserve">Clasificación a 64 ramas de actividad </t>
  </si>
  <si>
    <t>Tabla 13: Rama 10. Actividades artísticas, recreativas y de entretenimiento; reparación de artículos de uso doméstico y otros servicios</t>
  </si>
  <si>
    <t>Tabla 12: Rama 9. Administración Pública y defensa; Seguridad Social obligatoria; educación; actividades sanitarias y de servicios sociales</t>
  </si>
  <si>
    <t>Tabla 11: Rama 8. Actividades profesionales, científicas y técnicas; actividades administrativas y servicios auxiliares</t>
  </si>
  <si>
    <t>Tabla 10: Rama 7. Actividades inmobiliarias</t>
  </si>
  <si>
    <t>Tabla 9: Rama 6. Actividades financieras y de seguros</t>
  </si>
  <si>
    <t>Tabla 8: Rama 5. Información y comunicaciones</t>
  </si>
  <si>
    <t>Tabla 7: Rama 4. Comercio al por mayor y al por menor, reparación de vehículos de motor y motocicletas; transportes y almacenamiento; hostelería</t>
  </si>
  <si>
    <t>Tabla 6: Rama 3. Construcción</t>
  </si>
  <si>
    <t>Tabla 5: Rama 2. Industrias extractivas, industria manufacturera; suministro de energía eléctrica, gas, vapor y aire acondicionado; suministro de agua; actividades de saneamiento, gestión de residuos y descontaminación</t>
  </si>
  <si>
    <t>Tabla 4: Rama 1. Agricultura, ganadería, silvicultura y pesca</t>
  </si>
  <si>
    <t xml:space="preserve">Clasificación a 10 ramas de actividad </t>
  </si>
  <si>
    <t>Clasificación por ramas de actividad</t>
  </si>
  <si>
    <t>Tabla 3.5: Empresas de seguro y fondo de pensiones públicos</t>
  </si>
  <si>
    <t>Tabla 3.4: Auxiliares financieros públicos</t>
  </si>
  <si>
    <t>Tabla 3.3: Otros intermediarios financieros públicos</t>
  </si>
  <si>
    <t>Tabla 3.2: Otras instituciones financieras monetarias públicas</t>
  </si>
  <si>
    <t>Tabla 3.1: Banco Central</t>
  </si>
  <si>
    <t>Tabla 3: Instituciones financieras públicas</t>
  </si>
  <si>
    <t>Tabla 2.3 Sociedades no financieras controladas por las Corporaciones Locales</t>
  </si>
  <si>
    <t>Tabla 2.2.1.17: Sociedades no financieras controladas por Valencia</t>
  </si>
  <si>
    <t>Tabla 2.2.1.16: Sociedades no financieras controladas por La Rioja</t>
  </si>
  <si>
    <t>Tabla 2.2.1.15: Sociedades no financieras controladas por País Vasco</t>
  </si>
  <si>
    <t>Tabla 2.2.1.14: Sociedades no financieras controladas por Navarra</t>
  </si>
  <si>
    <t>Tabla 2.2.1.13: Sociedades no financieras controladas por Murcia</t>
  </si>
  <si>
    <t>Tabla 2.2.1.12: Sociedades no financieras controladas por Madrid</t>
  </si>
  <si>
    <t>Tabla 2.2.1.11: Sociedades no financieras controladas por Galicia</t>
  </si>
  <si>
    <t>Tabla 2.2.1.10: Sociedades no financieras controladas por Extremadura</t>
  </si>
  <si>
    <t>Tabla 2.2.1.9: Sociedades no financieras controladas por Cataluña</t>
  </si>
  <si>
    <t>Tabla 2.2.1.8: Sociedades no financieras controladas por Castilla-La Mancha</t>
  </si>
  <si>
    <t>Tabla 2.2.1.7: Sociedades no financieras controladas por Castilla-León</t>
  </si>
  <si>
    <t>Tabla 2.2.1.6: Sociedades no financieras controladas por Cantabria</t>
  </si>
  <si>
    <t>Tabla 2.2.1.5: Sociedades no financieras controladas por Canarias</t>
  </si>
  <si>
    <t>Tabla 2.2.1.4: Sociedades no financieras controladas por Baleares</t>
  </si>
  <si>
    <t>Tabla 2.2.1.3: Sociedades no financieras controladas por Asturias</t>
  </si>
  <si>
    <t>Tabla 2.2.1.2: Sociedades no financieras controladas por Aragón</t>
  </si>
  <si>
    <t>Tabla 2.2.1.1: Sociedades no financieras controladas por Andalucía</t>
  </si>
  <si>
    <t>Tabla 2.2.1: Sociedades no financieras controladas por las Comunidades Autónomas</t>
  </si>
  <si>
    <t>Tabla 2.2: Sociedades no financieras controladas por las Administraciones Territoriales</t>
  </si>
  <si>
    <t>Tabla 2.1: Sociedades no financieras controladas por el Estado</t>
  </si>
  <si>
    <t>Tabla 2: Sociedades no financieras públicas</t>
  </si>
  <si>
    <t>Tabla 1: Total sector público empresarial</t>
  </si>
  <si>
    <t>Clasificación por sectores institucionales</t>
  </si>
  <si>
    <t xml:space="preserve">Inventario de empresas </t>
  </si>
  <si>
    <t>Inventario de las Empresas publicas</t>
  </si>
  <si>
    <t>Nota Metodológica</t>
  </si>
  <si>
    <t>SEC 2010. Base 2010</t>
  </si>
  <si>
    <t>Datos anuales. 2014</t>
  </si>
  <si>
    <t>Cuentas de las Empresas Públicas</t>
  </si>
  <si>
    <t>INDICE</t>
  </si>
  <si>
    <t>NOTA METODOLÓGICA</t>
  </si>
  <si>
    <t>Consorcio de Compensación de Seguros</t>
  </si>
  <si>
    <t>Compañía Española de Seguros de Crédito a la Exportación (CESCE)</t>
  </si>
  <si>
    <t xml:space="preserve">8. COMPAÑÍAS DE SEGURO </t>
  </si>
  <si>
    <t>COMPAÑÍAS DE SEGUROS Y FONDOS DE PENSIONES (CSFP)</t>
  </si>
  <si>
    <t>Sociedad Anónima Estatal de Caución Agraria (SAECA)</t>
  </si>
  <si>
    <t>Fondo de Liquidación ASICA</t>
  </si>
  <si>
    <t>Compañía Española de Reafianzamiento, S.A.</t>
  </si>
  <si>
    <t>Comisión Nacional del Mercado de Valores (CNMV)</t>
  </si>
  <si>
    <t>Comercial Financiera Vasco-Castellana, S.A.</t>
  </si>
  <si>
    <t>6. AUXILIARES FINANCIEROS PÚBLICOS</t>
  </si>
  <si>
    <t>Institut Catalá de Finances</t>
  </si>
  <si>
    <t xml:space="preserve">5. OTROS INTERMEDIARIOS FINANCIEROS </t>
  </si>
  <si>
    <t>INSTITUCIONES FINANCIERAS EXCEPTO IFM Y CSFP</t>
  </si>
  <si>
    <t>Instituto de Crédito Oficial</t>
  </si>
  <si>
    <r>
      <t xml:space="preserve">Catalunya Banc, S.A. </t>
    </r>
    <r>
      <rPr>
        <i/>
        <sz val="8"/>
        <color theme="1"/>
        <rFont val="Arial"/>
        <family val="2"/>
      </rPr>
      <t>(participada por el Frob, sus cuentas no se incluyen en esta publicación)</t>
    </r>
  </si>
  <si>
    <r>
      <t xml:space="preserve">Bankia, S.A. </t>
    </r>
    <r>
      <rPr>
        <i/>
        <sz val="8"/>
        <color theme="1"/>
        <rFont val="Arial"/>
        <family val="2"/>
      </rPr>
      <t>(participada por el BFA, sus cuentas no se incluyen en esta publicación)</t>
    </r>
  </si>
  <si>
    <t>Banco Mare Nostrum, S.A. (participada por el Frob, sus cuentas no se incluyen en esta publicación)</t>
  </si>
  <si>
    <t>2. OTRAS INSTITUCIONES FINANCIERAS MONETARIAS: SOCIEDADES DE DEPÓSITO EXCEPTO BANCO CENTRAL</t>
  </si>
  <si>
    <t>Banco de España</t>
  </si>
  <si>
    <t>1. BANCO CENTRAL</t>
  </si>
  <si>
    <t>INSTITUCIONES FINANCIERAS MONETARIAS (IFM)</t>
  </si>
  <si>
    <t>INSTITUCIONES FINANCIERAS PÚBLICAS</t>
  </si>
  <si>
    <t>Puerta de África, S.A.</t>
  </si>
  <si>
    <t>CEUTA</t>
  </si>
  <si>
    <t xml:space="preserve">CIUDADES AUTONOMAS </t>
  </si>
  <si>
    <t xml:space="preserve">Mercados Centrales de Abastecimiento de Valencia, S.A. </t>
  </si>
  <si>
    <t>Mediterránea Recursos Hídricos, (S.A.)</t>
  </si>
  <si>
    <t xml:space="preserve">Gestión Integral de Residuos Sólidos Urbanos, S.A. (GIRSA) </t>
  </si>
  <si>
    <t>Entidad Pública Empresarial Local Palacio de Congresos de Valencia</t>
  </si>
  <si>
    <t>Empresa Municipal de Transportes de Valencia, S.A.</t>
  </si>
  <si>
    <t>Empresa General Valenciana del Agua, S.A. (EGEVASA)</t>
  </si>
  <si>
    <t>Actuaciones Urbanas de Valencia, S.A.</t>
  </si>
  <si>
    <t>VALENCIA</t>
  </si>
  <si>
    <t>CASTELLON</t>
  </si>
  <si>
    <t>Promociones e Iniciativas Municipales de Elche, S.A.</t>
  </si>
  <si>
    <t>Mercados Centrales de Abastecimiento de Alicante, S.A.</t>
  </si>
  <si>
    <t>Geonet Territorial, S.A.</t>
  </si>
  <si>
    <t>Empresa Municipal de Urbanizaciones de Elda, S.A.</t>
  </si>
  <si>
    <t>Empresa Municipal de Información de Elda, S.A.</t>
  </si>
  <si>
    <t>Aigües i Sanejament d’Elx, S.A.</t>
  </si>
  <si>
    <t>Aguas Municipales de Javea, S.A.</t>
  </si>
  <si>
    <t>ALICANTE</t>
  </si>
  <si>
    <t>C.A. VALENCIA</t>
  </si>
  <si>
    <t>Infraestructuras para Arnedo, S.A.</t>
  </si>
  <si>
    <t>LOGROÑO</t>
  </si>
  <si>
    <t>C.A. LA RIOJA</t>
  </si>
  <si>
    <t>Promoción Económica Municipal Ermua, S.A.</t>
  </si>
  <si>
    <t xml:space="preserve">Mercados Centrales de Abastecimiento de Bilbao, S.A. </t>
  </si>
  <si>
    <t>Garbiker, S.A.</t>
  </si>
  <si>
    <t>Euskalduna Jauregia-Palacio Euskalduna, S.A.</t>
  </si>
  <si>
    <t xml:space="preserve">Delegación en Vizcaya de Loterías y Apuestas del Estado </t>
  </si>
  <si>
    <t>Consorcio de Aguas de Bilbao-Vizcaya</t>
  </si>
  <si>
    <t>Bioartigas, S.A.</t>
  </si>
  <si>
    <t>Aparkabisa Bizkaiko Garraio Gunea</t>
  </si>
  <si>
    <t>VIZCAYA</t>
  </si>
  <si>
    <t>Sociedad del Balneario La Perla, S.A.</t>
  </si>
  <si>
    <t>Sociedad Centro Kursaal, S.A.</t>
  </si>
  <si>
    <t>Servicios Funerarios de Donostia-San Sebastián</t>
  </si>
  <si>
    <t>Ordizia Lantzen, S.A.</t>
  </si>
  <si>
    <t>Guipuzkoako Urak, S.A.</t>
  </si>
  <si>
    <t>Fundación Zorroaga de San Sebastián</t>
  </si>
  <si>
    <t>Entidad Pública Empresarial de la Vivienda</t>
  </si>
  <si>
    <t>Compañía del Tranvía de San Sebastián, S.A.</t>
  </si>
  <si>
    <t>Biosasieta, S.A.</t>
  </si>
  <si>
    <t>Bidegi-Agencia Guipuzcoana de Infraestructuras, S.A.</t>
  </si>
  <si>
    <t>GUIPÚZCOA</t>
  </si>
  <si>
    <t>Vías de Álava, S.A.</t>
  </si>
  <si>
    <t>Sociedad para Aprovechamiento Energético Biogardelegui, S.A.</t>
  </si>
  <si>
    <t>Naturgolf, S.A.</t>
  </si>
  <si>
    <t>Centro de Transportes de Vitoria, S.A.</t>
  </si>
  <si>
    <t>Aguas Municipales de Vitoria, S.A.</t>
  </si>
  <si>
    <t>ÁLAVA</t>
  </si>
  <si>
    <t>C.A. PAIS VASCO</t>
  </si>
  <si>
    <t>Mercados Centrales de Abastecimiento de Pamplona, S.A.</t>
  </si>
  <si>
    <t>Comercios Minoristas de Pamplona, S.A.</t>
  </si>
  <si>
    <t>PAMPLONA</t>
  </si>
  <si>
    <t>C.A. NAVARRA</t>
  </si>
  <si>
    <t>Servicios Comunitarios Molina de Segura, S.A.</t>
  </si>
  <si>
    <t>Mercados Centrales de Abastecimiento de Murcia, S.A.</t>
  </si>
  <si>
    <t xml:space="preserve">Empresa Municipal de Aguas y Saneamiento de Murcia, S.A. </t>
  </si>
  <si>
    <t>Aguas de Lorca, S.A.</t>
  </si>
  <si>
    <t>Aguas de Cieza, S.A.</t>
  </si>
  <si>
    <t>MURCIA</t>
  </si>
  <si>
    <t>C.A. MURCIA</t>
  </si>
  <si>
    <t>Sociedad de Gestión del Patrimonio Inmobiliario Municipal de Alcobendas, S.A.</t>
  </si>
  <si>
    <t xml:space="preserve">Mercados Centrales de Abastecimiento de Madrid, S.A. </t>
  </si>
  <si>
    <t xml:space="preserve">Instituto Municipal  de Suelo de Móstoles, S.A. </t>
  </si>
  <si>
    <t>Consorcio Institución Ferial de Madrid (IFEMA)</t>
  </si>
  <si>
    <t>Empresa Municipal del Suelo y la Vivienda de Getafe, S.A.</t>
  </si>
  <si>
    <t xml:space="preserve">Empresa Municipal de Transportes de Madrid, S.A. </t>
  </si>
  <si>
    <t xml:space="preserve">Empresa Municipal de Transportes de Fuenlabrada, S.A. </t>
  </si>
  <si>
    <t>Empresa Municipal de la Vivienda de Alcobendas, S.A.</t>
  </si>
  <si>
    <t>Empresa Mixta de Servicios Funerarios de Madrid, S.A.</t>
  </si>
  <si>
    <t>Empresa Mixta Club de Campo Villa de Madrid, S.A.</t>
  </si>
  <si>
    <t>MADRID</t>
  </si>
  <si>
    <t>C.A. MADRID</t>
  </si>
  <si>
    <t xml:space="preserve">Mercados Centrales de Abastecimiento de Santiago, S.A. </t>
  </si>
  <si>
    <t>Empresa Municipal de Aguas de La Coruña, S.A.</t>
  </si>
  <si>
    <t>Empresa Mixta de Aguas del Ferrol, S.A.</t>
  </si>
  <si>
    <t>LA CORUÑA</t>
  </si>
  <si>
    <t>C.A. GALICIA</t>
  </si>
  <si>
    <t>Inmobiliaria Municipal, S.A.</t>
  </si>
  <si>
    <t>BADAJOZ</t>
  </si>
  <si>
    <t>C.A. EXTREMADURA</t>
  </si>
  <si>
    <t>Gestió de Serveis Funeraris de Reus, S.A.</t>
  </si>
  <si>
    <t>Empresa Municipal Mixta d’Aigües de Tarragona, S.A.</t>
  </si>
  <si>
    <t>Empresa Mixta de Serveis Fúnebres Municipals de Tarragona, S.A.</t>
  </si>
  <si>
    <t>Empresa de Serveis i Promocions d’Iniciatives Municipals, S.A.</t>
  </si>
  <si>
    <t>Aparcaments y Mercats de Reus, S.A.M.</t>
  </si>
  <si>
    <t>Aparcaments Municipals de Tarragona, S.A.</t>
  </si>
  <si>
    <t>Aigües de Reus Empresa Municipal, S.A.</t>
  </si>
  <si>
    <t>TARRAGONA</t>
  </si>
  <si>
    <t>Llotja Agropecuaria Mercolleida, S.A.</t>
  </si>
  <si>
    <t>Estación Aduanera Lleidatana, S.A.</t>
  </si>
  <si>
    <t>LLEIDA</t>
  </si>
  <si>
    <t>Entitat Pública Empresarial Local Serveis de Millora i Expansió Ramadera i Genética Aplicada</t>
  </si>
  <si>
    <t>GIRONA</t>
  </si>
  <si>
    <t>Tecsal, S.A.</t>
  </si>
  <si>
    <t>Societat Municipal de Serveis Funeraris de Terrassa, S.A.</t>
  </si>
  <si>
    <t>Promoció de Sol Municipal de Mollet, S.L</t>
  </si>
  <si>
    <t>Patronat Municipal de l'Habitatge de Barcelona</t>
  </si>
  <si>
    <t>Patronat d' Apostes</t>
  </si>
  <si>
    <t>Parc Tecnocampus Mataró</t>
  </si>
  <si>
    <t xml:space="preserve">Parc d'Atraccions Tibidabo, S.A. </t>
  </si>
  <si>
    <t>Mercamollet, S.L.</t>
  </si>
  <si>
    <t xml:space="preserve">Mercados de Abastecimiento de Barcelona, S.A. </t>
  </si>
  <si>
    <t>Mataró Energía Sostenible, S.A.</t>
  </si>
  <si>
    <t>Fundació Tecnocampus Mataró - Maresme</t>
  </si>
  <si>
    <t>Ferrocarril Metropolitá de Barcelona, S.A.</t>
  </si>
  <si>
    <t>Egarvia, S.A.</t>
  </si>
  <si>
    <t xml:space="preserve">Barcelona de Serveis Municipals, S.A. </t>
  </si>
  <si>
    <t>Aigües de Mataró, S.A.</t>
  </si>
  <si>
    <t>Aigües de Manresa, S.A.</t>
  </si>
  <si>
    <t>BARCELONA</t>
  </si>
  <si>
    <t>C.A. CATALUÑA</t>
  </si>
  <si>
    <t>Consorcio de Servicios Públicos Medioambientales de la Provincia de Toledo, S.A.</t>
  </si>
  <si>
    <t>TOLEDO</t>
  </si>
  <si>
    <t>Maderas de Cuenca, S.A.</t>
  </si>
  <si>
    <t>CUENCA</t>
  </si>
  <si>
    <t>Residuos Sólidos Urbanos de Castilla-La Mancha, S.A.</t>
  </si>
  <si>
    <t>Aguas de Puertollano, S.L.</t>
  </si>
  <si>
    <t>CIUDAD REAL</t>
  </si>
  <si>
    <t>Urvial, Sociedad de Gestión Urbanística, S.L.U.</t>
  </si>
  <si>
    <t>Empresa Municipal de Infraestructuras y Servicios de Albacete, S.A.</t>
  </si>
  <si>
    <t>ALBACETE</t>
  </si>
  <si>
    <t>C.A. CASTILLA-LA MANCHA</t>
  </si>
  <si>
    <t>Unidad Alimentaria de Valladolid, S.A.</t>
  </si>
  <si>
    <t>Sociedad Municipal del Suelo y Vivienda de Valladolid, S.L.</t>
  </si>
  <si>
    <t>Necrópolis de Valladolid, S.A.</t>
  </si>
  <si>
    <t>VALLADOLID</t>
  </si>
  <si>
    <t>Empresa Municipal del Suelo y Vivienda de Segovia, S.A.U.</t>
  </si>
  <si>
    <t>SEGOVIA</t>
  </si>
  <si>
    <t>Patronato Municipal de Vivienda y Urbanismo de Salamanca</t>
  </si>
  <si>
    <t>SALAMANCA</t>
  </si>
  <si>
    <t>Sociedad Mixta de Aguas de León, S.A.</t>
  </si>
  <si>
    <t xml:space="preserve">Mercados Centrales de Abastecimiento de León, S.A. </t>
  </si>
  <si>
    <t>Estacionamientos Urbanos de León, S.A.</t>
  </si>
  <si>
    <t>LEÓN</t>
  </si>
  <si>
    <t>Consorcio para la Gestión Medioambiental y Servicio de Tratamiento de Resíduos Sólidos Urbanos de la Provincia de Burgos</t>
  </si>
  <si>
    <t>Consorcio para la Gestión de la Variante Ferroviaria de Burgos</t>
  </si>
  <si>
    <t>BURGOS</t>
  </si>
  <si>
    <t>Naturávila, S.A.</t>
  </si>
  <si>
    <t>AVILA</t>
  </si>
  <si>
    <t>C.A. CASTILLA Y LEÓN</t>
  </si>
  <si>
    <t>Sociedad de Vivienda y Suelo de Santander, S.A.</t>
  </si>
  <si>
    <t xml:space="preserve">Mercados Centrales de Abastecimiento de Santander, S.A. </t>
  </si>
  <si>
    <t>Empresa Municipal Plaza de Toros de Santander, S.A.</t>
  </si>
  <si>
    <t>Cementerio Jardín de Cantabria, S.A.</t>
  </si>
  <si>
    <t>SANTANDER</t>
  </si>
  <si>
    <t>C.A. CANTABRIA</t>
  </si>
  <si>
    <t>Transportes Interurbanos de Tenerife, S.A.</t>
  </si>
  <si>
    <t>Teidagua, S.A.</t>
  </si>
  <si>
    <t>Servicios Municipales Sauzal, S.L.</t>
  </si>
  <si>
    <t>Polígono Industrial de Granadilla, S.A.</t>
  </si>
  <si>
    <t xml:space="preserve">Parque Científico y Tecnológico de Tenerife, S.A. </t>
  </si>
  <si>
    <t>MercaHierro, S.A.</t>
  </si>
  <si>
    <t>Mercados Centrales de Abastecimiento de Tenerife, S.A.</t>
  </si>
  <si>
    <t xml:space="preserve">Instituto Tecnológico y de Telecomunicaciones de Tenerife, S.L. </t>
  </si>
  <si>
    <t>Instituto Tecnológico de Energías Renovables, S.A.</t>
  </si>
  <si>
    <t>Institución Ferial de Tenerife, S.A.</t>
  </si>
  <si>
    <t>Gorona del Viento, S.A.</t>
  </si>
  <si>
    <t>Eólicas de Tenerife, A.I.E.</t>
  </si>
  <si>
    <t>Entidad Pública Empresarial para el Desarrollo Agrícola, Ganadero y Pesquero de Tenerife</t>
  </si>
  <si>
    <t>Entidad Pública Empresarial Local Balsas de Tenerife</t>
  </si>
  <si>
    <t>Cultivos y Tecnología Agraria de Tenerife, S.A.</t>
  </si>
  <si>
    <t>Casino Playa de las Américas, S.A.</t>
  </si>
  <si>
    <t>Casino del Taoro, S.A.</t>
  </si>
  <si>
    <t>Casino de Santa Cruz, S.A.</t>
  </si>
  <si>
    <t>Canarias Submarine Link (CANALINK)</t>
  </si>
  <si>
    <t>Buenavista Golf, S.A.</t>
  </si>
  <si>
    <t>Asociación Mixta de Compensación del Polígono Industrial Valle de Güimar</t>
  </si>
  <si>
    <t>TENERIFE, GOMERA, HIERRO Y LA PALMA</t>
  </si>
  <si>
    <t>Sociedad para el Desarrollo de las Telecomunicaciones de Gran Canaria, S.A.</t>
  </si>
  <si>
    <t>Sociedad Municipal de Aparcamientos de Las Palmas de Gran Canaria, S.A.</t>
  </si>
  <si>
    <t>Guaguas Municipales, S.A.</t>
  </si>
  <si>
    <t>Hotel Santa Catalina, S.A.</t>
  </si>
  <si>
    <t>Eólicas de Fuerteventura, A.I.E</t>
  </si>
  <si>
    <t>Entidad Pública Empresarial Local Centros de Arte, Cultura y Turismo</t>
  </si>
  <si>
    <t>Asociación Mixta de Compensación del Polígono Industrial de Arinaga</t>
  </si>
  <si>
    <t>GRAN CANARIA, FUERTEVENTURA Y LANZAROTE</t>
  </si>
  <si>
    <t>C.A. CANARIAS</t>
  </si>
  <si>
    <t xml:space="preserve">Mercados Centrales de Abastecimiento de Palma de Mallorca, S.A. </t>
  </si>
  <si>
    <t>Empresa Municipal de Aguas y Alcantarillado, S.A.</t>
  </si>
  <si>
    <t xml:space="preserve">Empresa Funeraria Municipal, S.A. </t>
  </si>
  <si>
    <t>MALLORCA</t>
  </si>
  <si>
    <t>C.A. BALEARES</t>
  </si>
  <si>
    <t>Sociedad de Desarrollo La Curtidora, S.A.</t>
  </si>
  <si>
    <t>Rehabilitaciones Urbanas de Avilés, S.A.</t>
  </si>
  <si>
    <t>Empresa Municipal de Transportes Urbanos de Gijón, S.A.</t>
  </si>
  <si>
    <t>Empresa Municipal de Aguas de Gijón, S.A.</t>
  </si>
  <si>
    <t>Centro Municipal de Empresas de Gijón, S.A.</t>
  </si>
  <si>
    <t>Cementerios de Gijón, S.A.</t>
  </si>
  <si>
    <t>OVIEDO</t>
  </si>
  <si>
    <t>C.A. ASTURIAS</t>
  </si>
  <si>
    <t>Sociedad Municipal Zaragoza Vivienda, S.L.</t>
  </si>
  <si>
    <t>Sociedad Mediavega Bilbilitana, S.L.</t>
  </si>
  <si>
    <t>Residencia de Estudiantes y Centro de Estudios Ramón Pignatelli, S.A.</t>
  </si>
  <si>
    <t>Mercados Centrales de Abastecimiento de Zaragoza, S.A.</t>
  </si>
  <si>
    <t>Ecociudad Valdespartera Zaragoza, S.A.</t>
  </si>
  <si>
    <t>Compañía de Promoción Municipal y Social, S.L.</t>
  </si>
  <si>
    <t>ZARAGOZA</t>
  </si>
  <si>
    <t>Institución Ferial Ciudad de Teruel</t>
  </si>
  <si>
    <t>TERUEL</t>
  </si>
  <si>
    <t>Electro Sallent de Gallego, S.L.</t>
  </si>
  <si>
    <t>HUESCA</t>
  </si>
  <si>
    <t>C.A. ARAGON</t>
  </si>
  <si>
    <t>Sociedad de Desarrollo Económico de Dos Hermanas, S.A.</t>
  </si>
  <si>
    <t>Mercados Centrales de Abastecimiento de Sevilla, S.A.</t>
  </si>
  <si>
    <t>Empresa Municipal de la Vivienda, Suelo y Equipamiento de Sevilla, S.A.</t>
  </si>
  <si>
    <t>Empresa Metropolitana de Abastecimiento y Saneamiento de Aguas de Sevilla, S.A.</t>
  </si>
  <si>
    <t>Aparcamientos Urbanos de Sevilla, S.A.</t>
  </si>
  <si>
    <t>Aguas del Huesna, S.L.</t>
  </si>
  <si>
    <t>SEVILLA</t>
  </si>
  <si>
    <t>Transportes Locales 2000, S.L.</t>
  </si>
  <si>
    <t>Sociedad Municipal de Viviendas de Málaga, S.L.</t>
  </si>
  <si>
    <t>Sociedad Municipal de Aparcamientos y Servicios, S.A.</t>
  </si>
  <si>
    <t>Puerto Deportivo de Marbella, S.A.</t>
  </si>
  <si>
    <t>Parque Cementerio de Málaga, S.A.</t>
  </si>
  <si>
    <t>Empresa Municipal de Aguas de Málaga, S.A.</t>
  </si>
  <si>
    <t>Empresa Malagueña de Transportes, S.A.</t>
  </si>
  <si>
    <t>MÁLAGA</t>
  </si>
  <si>
    <t>Sociedad Municipal de la Vivienda de Jaén, S.A.</t>
  </si>
  <si>
    <t>Empresa Pública de Aparcamientos y Servicios Municipales, S.A.</t>
  </si>
  <si>
    <t>Agencia de Gestión Energética de la Provincia de Jaén</t>
  </si>
  <si>
    <t>JAÉN</t>
  </si>
  <si>
    <t>Empresa Provincial de Vivienda, Suelo y Equipamiento de Huelva, S.A.</t>
  </si>
  <si>
    <t>Empresa municipal de Aguas de Huelva, S.A.</t>
  </si>
  <si>
    <t>HUELVA</t>
  </si>
  <si>
    <t>Mercados Centrales de Abastecimiento de Granada S.A. (MercaGranada)</t>
  </si>
  <si>
    <t>Gestión Medioambiental de Loja, S.A.</t>
  </si>
  <si>
    <t>Empresa Municipal del Cementerio, S.A. (EMUCESA)</t>
  </si>
  <si>
    <t>Empresa Municipal de la Vivienda y el Suelo, S.A. (EMUVYSSA)</t>
  </si>
  <si>
    <t>Empresa Municipal de Aguas de Granada, S.A. (EMASAGRA)</t>
  </si>
  <si>
    <t>GRANADA</t>
  </si>
  <si>
    <t>Viviendas Municipales de Córdoba, S.A.</t>
  </si>
  <si>
    <t>Saneamientos de Córdoba, S.A.</t>
  </si>
  <si>
    <t>Promotora Provincial de Viviendas de Córdoba, S.A.</t>
  </si>
  <si>
    <t>Promoción y Desarrollo Carloteño, S.A.</t>
  </si>
  <si>
    <t>Mercados Centrales de Abastecimiento de Córdoba, S.A.</t>
  </si>
  <si>
    <t>Empresa Provincial de Aguas de Córdoba, S.A.</t>
  </si>
  <si>
    <t>Empresa Municipal de Aguas de Córdoba, S.A.</t>
  </si>
  <si>
    <t>Autobuses de Córdoba, S.A.</t>
  </si>
  <si>
    <t>CÓRDOBA</t>
  </si>
  <si>
    <t>Suministradora Eléctrica de Cádiz, S.A.</t>
  </si>
  <si>
    <t>Mercados Centrales de Abastecimiento de Jerez, S.A. (Mercajerez)</t>
  </si>
  <si>
    <t>Empresa Municipal del Suelo de Jerez, S.A. (EMUSUJESA)</t>
  </si>
  <si>
    <t>Empresa Municipal de la Vivienda de Jerez, S.A. (EMUVIJESA)</t>
  </si>
  <si>
    <t>Empresa Municipal de Aparcamientos, S.A. (EMASA)</t>
  </si>
  <si>
    <t>Empresa de Fomento y Desarrollo Local Impulsa El Puerto, S.L.</t>
  </si>
  <si>
    <t>Cementerio Mancomunado de la Bahía de Cádiz, S.A.</t>
  </si>
  <si>
    <t>Aguas del Puerto, Empresa Municipal, S.A.</t>
  </si>
  <si>
    <t>Aguas de Cádiz, S.A.</t>
  </si>
  <si>
    <t>CÁDIZ</t>
  </si>
  <si>
    <t>Gestión Aguas de Levante Almeriense (GALASA)</t>
  </si>
  <si>
    <t>Empresa Municipal Almería XXI, S.A.</t>
  </si>
  <si>
    <t>Consorcio para la Creación, Organización y Gestión de Diversos Vertederos en la Comarca de Almanzora</t>
  </si>
  <si>
    <t>ALMERÍA</t>
  </si>
  <si>
    <t>C.A. ANDALUCIA</t>
  </si>
  <si>
    <t xml:space="preserve">    LOCALES </t>
  </si>
  <si>
    <t>2. SOCIEDADES NO FINANCIERAS PÚBLICAS CONTROLADAS POR LAS CORPORACIONES</t>
  </si>
  <si>
    <t>Reciclados y Compostaje Piedra Negra, S.A.</t>
  </si>
  <si>
    <t>Parque Empresarial de Sagunto, S.L.</t>
  </si>
  <si>
    <t>Fundación Instituto Portuario de Estudios y Cooperación de la Comunidad Valenciana</t>
  </si>
  <si>
    <t xml:space="preserve">Fundación Centro de Estudios Ciudad de la Luz de la Comunidad Valenciana </t>
  </si>
  <si>
    <t>Consorcio para la Ejecución de las Previsiones del Plan Zonal de Resíduos 5, Area de Gestión V4</t>
  </si>
  <si>
    <t>Centro Superior de Idiomas de la Universidad de Alicante, S.A.</t>
  </si>
  <si>
    <t>Centre d'Idiomes de la Universitat de Valencia, S.L.</t>
  </si>
  <si>
    <t>Instituto de la Vivienda de La Rioja, S.A.</t>
  </si>
  <si>
    <t>LA RIOJA</t>
  </si>
  <si>
    <t>Parque Tecnológico, S.A. - Teknologi Elkartegia, S.A.</t>
  </si>
  <si>
    <t>Parque Científico y Tecnológico de Gipuzkoa, S.A.</t>
  </si>
  <si>
    <t>Metro de Bilbao, S.A.</t>
  </si>
  <si>
    <t>Lanbarren Parke Logistikoa, S.A.</t>
  </si>
  <si>
    <t>Itelazpi, S.A.</t>
  </si>
  <si>
    <t>Hidroeléctrica Harana-Kontrasta, S.A.</t>
  </si>
  <si>
    <t>Euskadiko Kirol Portua, S.A.</t>
  </si>
  <si>
    <t>Central Hidroeléctrica de Sologoen, S.A.</t>
  </si>
  <si>
    <t>Bizkaia Sortaldeko Industrialdea, S.A.</t>
  </si>
  <si>
    <t>Arratiako Industrialdea, S.A.</t>
  </si>
  <si>
    <t>PAÍS VASCO</t>
  </si>
  <si>
    <t>Potasas de Subiza, S.A.</t>
  </si>
  <si>
    <t xml:space="preserve">Navarra de Suelo y Vivienda, S.A. </t>
  </si>
  <si>
    <t xml:space="preserve">Navarra de Infraestructuras Locales, S.A. </t>
  </si>
  <si>
    <t>Natural Clymate System, S.A.</t>
  </si>
  <si>
    <t>NAVARRA</t>
  </si>
  <si>
    <t>Consorcio del Depósito Franco de Cartagena</t>
  </si>
  <si>
    <t>Centro Integrado de Transportes de Murcia, S.A.</t>
  </si>
  <si>
    <t>Boletín Oficial de la Región de Murcia</t>
  </si>
  <si>
    <t>Metro de Madrid, S.A.</t>
  </si>
  <si>
    <t>Mercado Puerta de Toledo, S.A.</t>
  </si>
  <si>
    <t>Hispanagua, S.A.</t>
  </si>
  <si>
    <t>Hidráulica Santillana, S.A.</t>
  </si>
  <si>
    <t xml:space="preserve">Gestión y Desarrollo del Medio Ambiente de Madrid, S.A. </t>
  </si>
  <si>
    <t>Fundación para el Fomento de la Innovación Industrial</t>
  </si>
  <si>
    <t>Fundación General de la Universidad Autónoma</t>
  </si>
  <si>
    <t>Fundación Arco</t>
  </si>
  <si>
    <t>Centro de Transportes de Coslada, S.A.</t>
  </si>
  <si>
    <t>Canal Gas Distribución, S. L.</t>
  </si>
  <si>
    <t>Canal Extensia, S.A.</t>
  </si>
  <si>
    <t>Canal Energía, S.L.</t>
  </si>
  <si>
    <t>Canal Energía Generación, S.L.</t>
  </si>
  <si>
    <t>Canal Energía Distribución, S.L.</t>
  </si>
  <si>
    <t>Canal Energía Comercialización, S.L.</t>
  </si>
  <si>
    <t>Canal de Isabel II Gestión, S.A.</t>
  </si>
  <si>
    <t>Canal de Isabel II</t>
  </si>
  <si>
    <t>Canal de Comunicaciones Unidas, S.A.</t>
  </si>
  <si>
    <t>Boletín Oficial de la Comunidad de Madrid</t>
  </si>
  <si>
    <t>Alcalingua – Universidad de Alcalá, S.R.L.</t>
  </si>
  <si>
    <t>Xenética Fontao, S.A.</t>
  </si>
  <si>
    <t>Sociedade Galega do Medio Ambiente, S.A.</t>
  </si>
  <si>
    <t xml:space="preserve">Redes de Telecomunicaciones Gallegas, S.A. </t>
  </si>
  <si>
    <t>Portos de Galicia</t>
  </si>
  <si>
    <t xml:space="preserve">Instituto Ferial de Vigo </t>
  </si>
  <si>
    <t>Fundación Feiras e Exposicions de Ourense</t>
  </si>
  <si>
    <t>GALICIA</t>
  </si>
  <si>
    <t>Urbanizaciones y Viviendas de Extremadura, S.A.</t>
  </si>
  <si>
    <t>Gestión y Explotación de Servicios Públicos Extremeños, S.A.</t>
  </si>
  <si>
    <t>Gestión y Estudios Mineros, S.A.U.</t>
  </si>
  <si>
    <t>Gestión de Bienes de Extremadura, S.A.</t>
  </si>
  <si>
    <t>Consorcio Ciudad Monumental Histórico Artística de Mérida</t>
  </si>
  <si>
    <t>EXTREMADURA</t>
  </si>
  <si>
    <t>Vila Universitaria, S.A.</t>
  </si>
  <si>
    <t>Túnel del Cadi, S.A.C.</t>
  </si>
  <si>
    <t>Túnel de Toses, CESA</t>
  </si>
  <si>
    <t>TABASA Infraestructures i Seveis de Mobilitat, S.A.</t>
  </si>
  <si>
    <t>Sabadell Gent Gran, Centre de Serveis, S.A.</t>
  </si>
  <si>
    <t>Ports de la Generalitat de Catalunya</t>
  </si>
  <si>
    <t>Parc Tecnologic del Vallés, S.A.</t>
  </si>
  <si>
    <t>Parc Eolic Baix Ebre, S.A.</t>
  </si>
  <si>
    <t>Oberta UOC Publishing, S.L.</t>
  </si>
  <si>
    <t>GEOCAT Gestió de Projectes, S.A.</t>
  </si>
  <si>
    <t>Fundació de Girona Innovació i Formació</t>
  </si>
  <si>
    <t>Fundació Universitaria Balmes</t>
  </si>
  <si>
    <t>Fundació Privada Institut de Formació Continua de la Universitat de Barcelona IL3-UB</t>
  </si>
  <si>
    <t xml:space="preserve">Fundació per a la Universitat Oberta de Cataluña </t>
  </si>
  <si>
    <t>Forestal Catalana, S.A.</t>
  </si>
  <si>
    <t>Entitat Autónoma de Jocs i Apostes</t>
  </si>
  <si>
    <t>Entitat Autónoma Diari Oficial i Publicacions</t>
  </si>
  <si>
    <t>Equacat, S.A. (Canal Olimpic de Catalunya)</t>
  </si>
  <si>
    <t>Eficiencia Energética, S.A.</t>
  </si>
  <si>
    <t>Ecoparc de Residus Industrials, S.A.</t>
  </si>
  <si>
    <t>Consorcio Centro Internacional de Investigación de Recursos Costeros</t>
  </si>
  <si>
    <t>Consorci Port de Portbou</t>
  </si>
  <si>
    <t>Consorci Port de Mataró</t>
  </si>
  <si>
    <t>Consorci Parc de Recerca Biomedica de Barcelona</t>
  </si>
  <si>
    <t>Consorci Fira Internacional de Barcelona</t>
  </si>
  <si>
    <t>Consorci Escola Superior de Comerç Internacional</t>
  </si>
  <si>
    <t>Consorci de Distribució per Xarxa de Productes Quimics</t>
  </si>
  <si>
    <t>Consorci Centre de Visió per Computador</t>
  </si>
  <si>
    <t>Consorci Centre de Recerca Ecológica i Aplicacions Forestals</t>
  </si>
  <si>
    <t>Consell Catalá de la Producció Agraria Ecológica</t>
  </si>
  <si>
    <t>Comercial La Forja, S.A.</t>
  </si>
  <si>
    <t>Circuits de Catalunya, S.L.</t>
  </si>
  <si>
    <t>Centre Internacional de Metodes Numérics en Ingenyeria</t>
  </si>
  <si>
    <t>Centre d´Iniciatives per a la Reinserció</t>
  </si>
  <si>
    <t>Cargo Cargometro Rail Transport, S.A.</t>
  </si>
  <si>
    <t>BC Gest, S.L.</t>
  </si>
  <si>
    <t>Barnaclinic, S.A.</t>
  </si>
  <si>
    <t>Autometro, S.A.</t>
  </si>
  <si>
    <t>Aigües Ter-Llobregat</t>
  </si>
  <si>
    <t>CATALUÑA</t>
  </si>
  <si>
    <t>Fundación General de la Universidad de Castilla-La Mancha</t>
  </si>
  <si>
    <t>CASTILLA-LA MANCHA</t>
  </si>
  <si>
    <t>Universitatis Salamantinae Mercatus, S.L.</t>
  </si>
  <si>
    <t>Sociedad Pública de Infraestructuras y Medio Ambiente de Castilla y León</t>
  </si>
  <si>
    <t>Cursos Internacionales de la Universidad de Salamanca, S.A.</t>
  </si>
  <si>
    <t>CASTILLA-LEÓN</t>
  </si>
  <si>
    <t>Suelo Industrial de Cantabria, S.L.</t>
  </si>
  <si>
    <t xml:space="preserve">Sociedad Regional Cántabra de Promoción Turística, S.A. </t>
  </si>
  <si>
    <t>Sociedad Gestora del Parque Científico y Tecnológico de Cantabria, S.L.</t>
  </si>
  <si>
    <t>Gran Casino del Sardinero, S.A.</t>
  </si>
  <si>
    <t>Ciudad de Transportes de Santander, S.A.</t>
  </si>
  <si>
    <t>CANTABRIA</t>
  </si>
  <si>
    <t xml:space="preserve">Viviendas Sociales e Infraestructuras de Canarias, S.A. </t>
  </si>
  <si>
    <t>Parques Eólicos Gaviota, S.A.</t>
  </si>
  <si>
    <t>Gestión Urbanística de Santa Cruz de Tenerife, S.A.</t>
  </si>
  <si>
    <t>Gestión Urbanística de Las Palmas, S.A.</t>
  </si>
  <si>
    <t>Gestión del Medio Rural de Canarias, S.A.</t>
  </si>
  <si>
    <t>CANARIAS</t>
  </si>
  <si>
    <t>Ports de les Illes Balears</t>
  </si>
  <si>
    <t>Fundació Universitat - Empresa de les Illes Balears</t>
  </si>
  <si>
    <t>Consorci per a la Millora de les Infraestructures Turístiques i pel Foment de la Desestacionaltizació de l'Oferta de L'Illa de Mallorca</t>
  </si>
  <si>
    <t>BALEARES</t>
  </si>
  <si>
    <t>SRP Participaciones, S.L.</t>
  </si>
  <si>
    <t>Sodeco Gestión, S.L.</t>
  </si>
  <si>
    <t>Sociedad Regional de Recaudación del Principado de Asturias, S.A.</t>
  </si>
  <si>
    <t>Sociedad Mixta Centro de Transportes de Gijón, S.A.</t>
  </si>
  <si>
    <t>Sociedad Mixta Ciudad Asturiana del Transporte, S.A.</t>
  </si>
  <si>
    <t>Sociedad Inmobiliaria del Real Sitio de Covadonga, S.A.</t>
  </si>
  <si>
    <t>Sociedad Asturiana de Estudios Económicos e Industriales, S.A.</t>
  </si>
  <si>
    <t xml:space="preserve">Inspección Técnica de Vehículos de Asturias, S.A. </t>
  </si>
  <si>
    <t>Hostelería Asturiana, S.A.</t>
  </si>
  <si>
    <t>Desarrollo Integral de Taramundi, S.A.</t>
  </si>
  <si>
    <t>Compañía para la Gestión de Residuos Sólidos en Asturias, S.A.</t>
  </si>
  <si>
    <t>ASTURIAS</t>
  </si>
  <si>
    <t>Parque Tecnológico del Motor de Aragón, S.A.</t>
  </si>
  <si>
    <t>Parque Tecnológico Walqa, S.A.</t>
  </si>
  <si>
    <t>Fundación Plaza</t>
  </si>
  <si>
    <t>Feria de Zaragoza</t>
  </si>
  <si>
    <t>Aragonesa de Gestión de Residuos, S.A.</t>
  </si>
  <si>
    <t>ARAGÓN</t>
  </si>
  <si>
    <t xml:space="preserve">Verificaciones Industriales de Andalucía, S.A. </t>
  </si>
  <si>
    <t>Tecno Bahía, S.L.</t>
  </si>
  <si>
    <t>Sierra Nevada Club Agencia de Viajes, S.A.</t>
  </si>
  <si>
    <t>Santana Motor, S.A.</t>
  </si>
  <si>
    <t>Red Logística de Andalucía, S.A.</t>
  </si>
  <si>
    <t>Promonevada, S.A.</t>
  </si>
  <si>
    <t>Patronato de la Alhambra y Generalife</t>
  </si>
  <si>
    <t>Parque Tecnológico y Aeronáutico de Andalucía, S.L.</t>
  </si>
  <si>
    <t>Parque Tecnológico de Andalucía, S.A.</t>
  </si>
  <si>
    <t>Fundación Obra Pía D. Simón Obejo y Valera</t>
  </si>
  <si>
    <t>Fundación Andalucía Olímpica</t>
  </si>
  <si>
    <t xml:space="preserve">Consorcio del Palacio de Exposiciones y Congresos de Granada </t>
  </si>
  <si>
    <t>Consorcio Centro de Transporte de Mercancías de Málaga</t>
  </si>
  <si>
    <t>Cetursa Sierra Nevada, S.A.</t>
  </si>
  <si>
    <t>Aparthotel Trevenque, S.A.</t>
  </si>
  <si>
    <t>Agencia Pública de Puertos de Andalucía</t>
  </si>
  <si>
    <t>ANDALUCÍA</t>
  </si>
  <si>
    <t xml:space="preserve">    AUTÓNOMAS</t>
  </si>
  <si>
    <t>1. SOCIEDADES NO FINANCIERAS PÚBLICAS CONTROLADAS POR LAS COMUNIDADES</t>
  </si>
  <si>
    <t xml:space="preserve">    TERRITORIALES</t>
  </si>
  <si>
    <t>II. SOCIEDADES NO FINANCIERAS PÚBLICAS CONTROLADAS POR LAS ADMINISTRACIONES</t>
  </si>
  <si>
    <t>World Trade Center Barcelona, S.A.</t>
  </si>
  <si>
    <t>Valencia Plataforma Intermodal y Logística, S.A.</t>
  </si>
  <si>
    <t>Suelo Empresarial del Atlántico, S.L.</t>
  </si>
  <si>
    <t>Sociedad Pública de Alquiler, S.A.</t>
  </si>
  <si>
    <t>Sociedad para el Desarrollo Industrial de Extremadura, S.A.</t>
  </si>
  <si>
    <t xml:space="preserve">Sociedad Estatal de Participaciones Industriales </t>
  </si>
  <si>
    <t>Sociedad Estatal de Estiba y Desestiba del Puerto de Villagarcía de Arosa, S.A.</t>
  </si>
  <si>
    <t>Sociedad Estatal de Estiba y Desestiba del Puerto de Cartagena, S.A.</t>
  </si>
  <si>
    <t>Sociedad Estatal Correos y Telégrafos, S.A.</t>
  </si>
  <si>
    <t xml:space="preserve">Sociedad Asturiana de Diversificación Minera, S.A. </t>
  </si>
  <si>
    <t>Sociedad Anónima de Promoción y quipamiento del Suelo de Lorca (SAPRELORCA)</t>
  </si>
  <si>
    <t xml:space="preserve">Sociedad Anónima de Electrónica Submarina </t>
  </si>
  <si>
    <t>Serviport Andalucía, S.A.</t>
  </si>
  <si>
    <t>Servicios y Estudios para la Navegación Aérea y la Seguridad Aeronáutica, S.A.</t>
  </si>
  <si>
    <t>Servicios Documentales de Andalucía, S.L.</t>
  </si>
  <si>
    <t>Sainsel Sistemas Navales, S.A.U.</t>
  </si>
  <si>
    <t>Saes Capital, S.A.</t>
  </si>
  <si>
    <t>Sadim Inversiones, S.A.</t>
  </si>
  <si>
    <t>RENFE Viajeros, S.A.</t>
  </si>
  <si>
    <t>RENFE Mercancias, S.A.</t>
  </si>
  <si>
    <t>RENFE Fabricación y Mantenimiento, S.A.</t>
  </si>
  <si>
    <t>Redalsa, S.A.</t>
  </si>
  <si>
    <t>Quality Food Industria Alimentaria, S.A.U.</t>
  </si>
  <si>
    <t>Puertos del Estado</t>
  </si>
  <si>
    <t>Puerto Seco Ventastur, S.A.</t>
  </si>
  <si>
    <t>Puerto Seco de Madrid, S.A.</t>
  </si>
  <si>
    <t xml:space="preserve">Programas y Explotaciones de Radiodifusión, S.A. </t>
  </si>
  <si>
    <t>Portel Servicios Telemáticos, S.A.</t>
  </si>
  <si>
    <t>Portel Eixo Atlántico, S.R.L.</t>
  </si>
  <si>
    <t>Parque Empresarial Principado de Asturias, S.L.</t>
  </si>
  <si>
    <t>Paradores de Turismo de España, S.A.</t>
  </si>
  <si>
    <t>Olimpic Moll, S.A.</t>
  </si>
  <si>
    <t>Nexea gestión Documental, S.A.</t>
  </si>
  <si>
    <t>Navantia, S.A.</t>
  </si>
  <si>
    <t>Museo Nacional del Prado Difusión, S.A.</t>
  </si>
  <si>
    <t xml:space="preserve">Minas de Almadén y Arrayanes, S.A. </t>
  </si>
  <si>
    <t xml:space="preserve">Mercados Centrales de Abastecimiento, S.A. </t>
  </si>
  <si>
    <t xml:space="preserve">Mercados Centrales de Abastecimiento de Málaga, S.A. </t>
  </si>
  <si>
    <t>Mercados Centrales de Abastecimiento de  las Palmas, S.A.</t>
  </si>
  <si>
    <t xml:space="preserve">Mercados Centrales de Abastecimiento de Badajoz, S.A. </t>
  </si>
  <si>
    <t xml:space="preserve">Mercados Centrales de Abastecimiento de Asturias, S.A. </t>
  </si>
  <si>
    <t xml:space="preserve">Mercados Centrales de Abastecimiento de Algeciras, S.A. </t>
  </si>
  <si>
    <t>Mancomunidad de Los Canales del Taibilla</t>
  </si>
  <si>
    <t>Lonja Gijón-Musel, S.A.</t>
  </si>
  <si>
    <t xml:space="preserve">Logística de transporte ferroviario, S.A. </t>
  </si>
  <si>
    <t>Logirail, S.A.</t>
  </si>
  <si>
    <t>La Almoraima, S.A.</t>
  </si>
  <si>
    <t xml:space="preserve">Ingeniería y Economía del Transporte, S.A. </t>
  </si>
  <si>
    <t xml:space="preserve">Ingeniería de Sistemas para  la Defensa de España, S.A. </t>
  </si>
  <si>
    <t xml:space="preserve">Informa D &amp; B, S.A. </t>
  </si>
  <si>
    <t xml:space="preserve">Hulleras del Norte, S.A. </t>
  </si>
  <si>
    <t>Hipódromo de La Zarzuela, S.A.</t>
  </si>
  <si>
    <t>Grupo Cesce Servicios Tecnológicos, A.I.E.</t>
  </si>
  <si>
    <t xml:space="preserve">Gestión Urbanística de  La Rioja, S.A. </t>
  </si>
  <si>
    <t>Gerencia Urbanística Port-2000</t>
  </si>
  <si>
    <t>Fundación Enresa</t>
  </si>
  <si>
    <t>Fundación de los Ferrocarriles Españoles</t>
  </si>
  <si>
    <t>Fundación Centro de Estudios Monetarios y Financieros</t>
  </si>
  <si>
    <t>Fundación Canaria Puertos de  Las Palmas</t>
  </si>
  <si>
    <t>Fundación Almadén Francisco Javier de Villegas</t>
  </si>
  <si>
    <t>Fundación Aena</t>
  </si>
  <si>
    <t>Fidalia, S.A.</t>
  </si>
  <si>
    <t>Fábrica Nacional de Moneda y Timbre</t>
  </si>
  <si>
    <t>Express Truck, S.A.</t>
  </si>
  <si>
    <t xml:space="preserve">European Bulk Handling Installation, S.A. </t>
  </si>
  <si>
    <t>Equipos Termometálicos, S.A.</t>
  </si>
  <si>
    <t xml:space="preserve">Equipos Nucleares, S.A. </t>
  </si>
  <si>
    <t>Enwesa Operaciones, S.A.</t>
  </si>
  <si>
    <t>Enusa Industrias Avanzadas S.A.</t>
  </si>
  <si>
    <t>ENUSA-ENWESA AIE</t>
  </si>
  <si>
    <t>Enajenación de Materiales Ferroviarios, S.A.</t>
  </si>
  <si>
    <t xml:space="preserve">Empresa para  la Gestión de Residuos Industriales, S.A. </t>
  </si>
  <si>
    <t xml:space="preserve">Empresa Nacional de Residuos Radiactivos, S.A. </t>
  </si>
  <si>
    <t>Diseño y Tecnología Microelectrónica, A.I.E.</t>
  </si>
  <si>
    <t>Desarrollos Empresariales de la Zona Franca de Cádiz, S.A.</t>
  </si>
  <si>
    <t>DBK, S.A.</t>
  </si>
  <si>
    <t>CTI Tecnología y Gestión, S.A.</t>
  </si>
  <si>
    <t>Correos Telecom, S.A.</t>
  </si>
  <si>
    <t>Corporación Alimentaria Quality, S.A.</t>
  </si>
  <si>
    <t xml:space="preserve">Consorcio Internacional de Aseguradoras de Crédito, S.A. </t>
  </si>
  <si>
    <t>Consorcio de la Zona Franca de Gran Canaria</t>
  </si>
  <si>
    <t>Consorcio de la Zona Franca de Barcelona</t>
  </si>
  <si>
    <t>Consejo de Seguridad Nuclear</t>
  </si>
  <si>
    <t>Confederación Hidrográfica del Tajo</t>
  </si>
  <si>
    <t>Confederación Hidrográfica del Guadiana</t>
  </si>
  <si>
    <t>Confederación Hidrográfica del Ebro</t>
  </si>
  <si>
    <t>Confederación Hidrográfica del Duero</t>
  </si>
  <si>
    <t>Compañía Española de Tabaco en Rama, S.A.</t>
  </si>
  <si>
    <t>Compañía del Ferrocarril Central de Aragón, S.A.</t>
  </si>
  <si>
    <t>Compañía de los Ferrocarriles de Madrid a Zaragoza y Alicante, S.A.</t>
  </si>
  <si>
    <t xml:space="preserve">Comercial del Ferrocarril, S.A. </t>
  </si>
  <si>
    <t>Centro Nacional de Información Geográfica</t>
  </si>
  <si>
    <t>Centro Intermodal de Logística, S.A.</t>
  </si>
  <si>
    <t>Autoridad Portuaria de Villagarcía de Arosa</t>
  </si>
  <si>
    <t>Autoridad Portuaria de Vigo</t>
  </si>
  <si>
    <t>Autoridad Portuaria de Valencia</t>
  </si>
  <si>
    <t>Autoridad Portuaria de Tarragona</t>
  </si>
  <si>
    <t>Autoridad Portuaria de Sevilla</t>
  </si>
  <si>
    <t>Autoridad Portuaria de Santander</t>
  </si>
  <si>
    <t>Autoridad Portuaria de Santa Cruz de Tenerife</t>
  </si>
  <si>
    <t>Autoridad Portuaria de Motril</t>
  </si>
  <si>
    <t>Autoridad Portuaria de Melilla</t>
  </si>
  <si>
    <t>Autoridad Portuaria de Marín y Ría de Pontevedra</t>
  </si>
  <si>
    <t>Autoridad Portuaria de Málaga</t>
  </si>
  <si>
    <t>Autoridad Portuaria de Las Palmas</t>
  </si>
  <si>
    <t>Autoridad Portuaria de La Bahía de Cádiz</t>
  </si>
  <si>
    <t>Autoridad Portuaria de La Bahía de Algeciras</t>
  </si>
  <si>
    <t>Autoridad Portuaria de Huelva</t>
  </si>
  <si>
    <t>Autoridad Portuaria de Gijón</t>
  </si>
  <si>
    <t>Autoridad Portuaria de Ferrol- San Ciprián</t>
  </si>
  <si>
    <t>Autoridad Portuaria de Ceuta</t>
  </si>
  <si>
    <t>Autoridad Portuaria de Castellón</t>
  </si>
  <si>
    <t>Autoridad Portuaria de Cartagena</t>
  </si>
  <si>
    <t>Autoridad Portuaria de Bilbao</t>
  </si>
  <si>
    <t>Autoridad Portuaria de Barcelona</t>
  </si>
  <si>
    <t>Autoridad Portuaria de Baleares</t>
  </si>
  <si>
    <t>Autoridad Portuaria de Avilés</t>
  </si>
  <si>
    <t>Autoridad Portuaria de Almería</t>
  </si>
  <si>
    <t>Autoridad Portuaria de Alicante</t>
  </si>
  <si>
    <t>Autoridad Portuaria de A Coruña</t>
  </si>
  <si>
    <t>Aparcamientos Subterráneos de Vigo, S.L.</t>
  </si>
  <si>
    <t xml:space="preserve">Aparcamiento Zona Franca, S.L. </t>
  </si>
  <si>
    <t>Alimentos y Aceites, S.A.</t>
  </si>
  <si>
    <t>Aguas de las Cuencas Mediterráneas, S.A.</t>
  </si>
  <si>
    <t>Aguas de las Cuencas de España, S.A.</t>
  </si>
  <si>
    <t>Agencia Estatal BOE</t>
  </si>
  <si>
    <t>Aena Desarrollo Internacional, S.A.</t>
  </si>
  <si>
    <t>ADIF-Alta Velocidad</t>
  </si>
  <si>
    <t>Abra Industrial, S.A.</t>
  </si>
  <si>
    <t>I. SOCIEDADES NO FINANCIERAS PÚBLICAS CONTROLADAS POR EL ESTADO</t>
  </si>
  <si>
    <t>SOCIEDADES NO FINANCIERAS PÚBLICAS</t>
  </si>
  <si>
    <t>INVENTARIO DE LAS EMPRESAS PÚBLICAS</t>
  </si>
  <si>
    <t xml:space="preserve">                                             F.89  Otros créditos</t>
  </si>
  <si>
    <t xml:space="preserve">                                             F.81  Créditos comerciales y anticipos</t>
  </si>
  <si>
    <t xml:space="preserve">                                        F.8 Otras cuentas pendientes de cobro/pago</t>
  </si>
  <si>
    <t xml:space="preserve">                                        F.7  Derivados financieros y opciones de compra de acciones de los asalariados</t>
  </si>
  <si>
    <t xml:space="preserve">                                        F.6  Reservas técnicas de seguro</t>
  </si>
  <si>
    <t xml:space="preserve">                                             F.52  Participaciones en fondos de inversión</t>
  </si>
  <si>
    <t xml:space="preserve">                                                 F.519  Otras participaciones</t>
  </si>
  <si>
    <t xml:space="preserve">                                                 F.511/512  Acciones</t>
  </si>
  <si>
    <t xml:space="preserve">                                             F.51  Participaciones en el capital</t>
  </si>
  <si>
    <t xml:space="preserve">                                        F.5  Participaciones en el capital y en fondos de inversion</t>
  </si>
  <si>
    <t xml:space="preserve">                                             F.42  Préstamos a largo plazo</t>
  </si>
  <si>
    <t xml:space="preserve">                                             F.41  Préstamos a corto plazo</t>
  </si>
  <si>
    <t xml:space="preserve">                                        F.4  Préstamos</t>
  </si>
  <si>
    <t xml:space="preserve">                                             F.32  Valores representativos de deuda a largo plazo</t>
  </si>
  <si>
    <t xml:space="preserve">                                             F.31  Valores representativos de deuda a corto plazo</t>
  </si>
  <si>
    <t xml:space="preserve">                                        F.3  Valores representativos de deuda</t>
  </si>
  <si>
    <t xml:space="preserve">                                             F.29  Otros depósitos</t>
  </si>
  <si>
    <t xml:space="preserve">                                             F.21/22  Efectivo y depositos transferibles</t>
  </si>
  <si>
    <t xml:space="preserve">                                        F.2  Efectivo y depósitos</t>
  </si>
  <si>
    <t xml:space="preserve">                                             F.12  Derechos especiales de giro</t>
  </si>
  <si>
    <t xml:space="preserve">                                             F.11  Oro monetario</t>
  </si>
  <si>
    <t xml:space="preserve">                                        F.1  Oro monetario y derechos especiales de giro (DEG)</t>
  </si>
  <si>
    <t xml:space="preserve">                                        F  Adquisición neta de activos financieros/Incremento neto de pasivos </t>
  </si>
  <si>
    <t xml:space="preserve">                                        B.9  Capacidad (+) / necesidad (-) de financiación</t>
  </si>
  <si>
    <t>Variaciones de los pasivos y el patrimonio neto</t>
  </si>
  <si>
    <t>Variaciones de los activos</t>
  </si>
  <si>
    <t>III.2. Cuenta financiera</t>
  </si>
  <si>
    <t>Total</t>
  </si>
  <si>
    <t>Capacidad (+) o necesidad (-) de financiación</t>
  </si>
  <si>
    <t>B.9</t>
  </si>
  <si>
    <t>activos no producidos</t>
  </si>
  <si>
    <t>Adquisiciones menos cesiones de</t>
  </si>
  <si>
    <t>NP</t>
  </si>
  <si>
    <t>Adquisiciones menos cesiones de objetos valiosos</t>
  </si>
  <si>
    <t xml:space="preserve">   P.53</t>
  </si>
  <si>
    <t xml:space="preserve"> Variacion de existencias</t>
  </si>
  <si>
    <t xml:space="preserve">   P.52</t>
  </si>
  <si>
    <t xml:space="preserve"> y a las transferencias de capital</t>
  </si>
  <si>
    <t>Consumo de capital fijo</t>
  </si>
  <si>
    <t>P 51c</t>
  </si>
  <si>
    <t>Variaciones del patrimonio neto debidas al ahorro</t>
  </si>
  <si>
    <t>B.10.1</t>
  </si>
  <si>
    <t xml:space="preserve">  P.51g Formacion bruta de capital fijo</t>
  </si>
  <si>
    <t>Formación bruta de capital</t>
  </si>
  <si>
    <t>P.5g</t>
  </si>
  <si>
    <t>III.1.2. Cuenta de adquisiciones de activos no financieros</t>
  </si>
  <si>
    <t xml:space="preserve">   D.99p  Otras transferencias de capital</t>
  </si>
  <si>
    <t>Transferencias de capital, a pagar</t>
  </si>
  <si>
    <t>D.9p</t>
  </si>
  <si>
    <t xml:space="preserve">   D.99r  Otras transferencias de capital</t>
  </si>
  <si>
    <t xml:space="preserve">   D.92r  Ayudas a la inversión</t>
  </si>
  <si>
    <t>Transferencias de capital, a cobrar</t>
  </si>
  <si>
    <t>D.9r</t>
  </si>
  <si>
    <t>Ahorro neto</t>
  </si>
  <si>
    <t>B.8g</t>
  </si>
  <si>
    <t>III.1.1.Cuenta de variaciones del patrimonio neto debidas al ahorro y a las transferencias de capital</t>
  </si>
  <si>
    <t>III. CUENTAS DE ACUMULACION</t>
  </si>
  <si>
    <t>B.8n</t>
  </si>
  <si>
    <t>Ahorro bruto</t>
  </si>
  <si>
    <t>los hogares en la reservas de fondos de pensiones</t>
  </si>
  <si>
    <t>Renta disponible bruta</t>
  </si>
  <si>
    <t>B.6g</t>
  </si>
  <si>
    <t>Ajuste por la variación de la participación neta de</t>
  </si>
  <si>
    <t>D.8</t>
  </si>
  <si>
    <t>Recursos</t>
  </si>
  <si>
    <t>Empleos</t>
  </si>
  <si>
    <t>II.4.1. Cuenta de utilización de la renta disponible</t>
  </si>
  <si>
    <t xml:space="preserve">   D.75  Transferencias corrientes diversas</t>
  </si>
  <si>
    <t xml:space="preserve">   D.72  Indemnizaciones de seguro no vida</t>
  </si>
  <si>
    <t xml:space="preserve">   D.71  Primas netas de seguro no vida</t>
  </si>
  <si>
    <t>Otras transferencias corrientes</t>
  </si>
  <si>
    <t>D.7</t>
  </si>
  <si>
    <t>sociales en especie</t>
  </si>
  <si>
    <t xml:space="preserve">   D.612  Cotizaciones sociales imputadas</t>
  </si>
  <si>
    <t>Prestaciones sociales distintas de las transferencias</t>
  </si>
  <si>
    <t>D.62</t>
  </si>
  <si>
    <t xml:space="preserve">   D.611  Cotizaciones sociales efectivas</t>
  </si>
  <si>
    <t xml:space="preserve">   D.59  Otros impuestos corrientes</t>
  </si>
  <si>
    <t>D.61  Cotizaciones sociales</t>
  </si>
  <si>
    <t xml:space="preserve">   D.51  Impuestos sobre la renta</t>
  </si>
  <si>
    <t>Saldo de rentas primarias bruto</t>
  </si>
  <si>
    <t>B.5g</t>
  </si>
  <si>
    <t>Impuestos corrientes sobre la renta y el patrimonio</t>
  </si>
  <si>
    <t>D.5</t>
  </si>
  <si>
    <t xml:space="preserve">II.2. Cuenta de distribución secundaria de la renta </t>
  </si>
  <si>
    <t>P.119 Ajuste por los SIFMI</t>
  </si>
  <si>
    <t xml:space="preserve">   D.45  Rentas de la tierra</t>
  </si>
  <si>
    <t xml:space="preserve">   D.44  Otras rentas de inversion</t>
  </si>
  <si>
    <t xml:space="preserve"> directa</t>
  </si>
  <si>
    <t xml:space="preserve">   D.43  Beneficios reinvertidos de la inversión extranjera</t>
  </si>
  <si>
    <t xml:space="preserve">   D.42  Rentas distribuidas de las sociedades</t>
  </si>
  <si>
    <t xml:space="preserve">   D.41  Intereses</t>
  </si>
  <si>
    <t>Rentas de la propiedad</t>
  </si>
  <si>
    <t>D.4</t>
  </si>
  <si>
    <t xml:space="preserve">Excedente de explotación bruto </t>
  </si>
  <si>
    <t>B.2b</t>
  </si>
  <si>
    <t>II.1.2. Cuenta de asignación de la renta primaria</t>
  </si>
  <si>
    <t>Otras subvenciones a la producción</t>
  </si>
  <si>
    <t>D.39</t>
  </si>
  <si>
    <t>Otros impuestos sobre la producción</t>
  </si>
  <si>
    <t>D.29</t>
  </si>
  <si>
    <t xml:space="preserve">       D.122  Cotizaciones sociales imputadas</t>
  </si>
  <si>
    <t xml:space="preserve">       D.121  Cotizaciones sociales efectivas</t>
  </si>
  <si>
    <t xml:space="preserve">   D.12  Cotizaciones sociales a cargo de los empleadores</t>
  </si>
  <si>
    <t xml:space="preserve">   D.11  Sueldos y salarios</t>
  </si>
  <si>
    <t>Valor añadido bruto</t>
  </si>
  <si>
    <t>B.1g</t>
  </si>
  <si>
    <t>Remuneración de los asalariados</t>
  </si>
  <si>
    <t>D.1</t>
  </si>
  <si>
    <t>II.1.1. Cuenta de explotación</t>
  </si>
  <si>
    <t>II. CUENTAS DE DISTRIBUCIÓN Y UTILIZACIÓN DE RENTA</t>
  </si>
  <si>
    <t>Valor añadido neto</t>
  </si>
  <si>
    <t>B.1n</t>
  </si>
  <si>
    <t xml:space="preserve">   P.12  Producción para uso final propio</t>
  </si>
  <si>
    <t>P51c</t>
  </si>
  <si>
    <t xml:space="preserve">   P.11  Producción de mercado</t>
  </si>
  <si>
    <t>Producción</t>
  </si>
  <si>
    <t>P.1</t>
  </si>
  <si>
    <t>Consumo intermedio</t>
  </si>
  <si>
    <t>P.2</t>
  </si>
  <si>
    <t>I. CUENTA DE PRODUCCIÓN</t>
  </si>
  <si>
    <t>Unidad: miles de euros</t>
  </si>
  <si>
    <t>TOTAL SECTOR PUBLICO EMPRESARIAL</t>
  </si>
  <si>
    <t>SOCIEDADES NO FINANCIERAS PÚBLICAS CONTROLADAS POR EL ESTADO</t>
  </si>
  <si>
    <t>TERRITORIALES</t>
  </si>
  <si>
    <t>SOCIEDADES NO FINANCIERAS PÚBLICAS CONTROLADAS POR LAS ADMINISTRACIONES</t>
  </si>
  <si>
    <t>AUTONOMAS</t>
  </si>
  <si>
    <t>SOCIEDADES NO FINANCIERAS PÚBLICAS CONTROLADAS POR LAS COMUNIDADES</t>
  </si>
  <si>
    <t>SOCIEDADES NO FINANCIERAS CONTROLADAS POR ARAGON</t>
  </si>
  <si>
    <t>SOCIEDADES NO FINANCIERAS CONTROLADAS POR ASTURIAS</t>
  </si>
  <si>
    <t>SOCIEDADES NO FINANCIERAS CONTROLADAS POR BALEARES</t>
  </si>
  <si>
    <t>SOCIEDADES NO FINANCIERAS CONTROLADAS POR CANARIAS</t>
  </si>
  <si>
    <t>SOCIEDADES NO FINANCIERAS CONTROLADAS POR CANTABRIA</t>
  </si>
  <si>
    <t>SOCIEDADES NO FINANCIERAS CONTROLADAS POR CASTILLA-LEÓN</t>
  </si>
  <si>
    <t>SOCIEDADES NO FINANCIERAS CONTROLADAS POR CASTILLA-LA MANCHA</t>
  </si>
  <si>
    <t>SOCIEDADES NO FINANCIERAS CONTROLADAS POR CATALUÑA</t>
  </si>
  <si>
    <t>SOCIEDADES NO FINANCIERAS CONTROLADAS POR EXTREMADURA</t>
  </si>
  <si>
    <t>SOCIEDADES NO FINANCIERAS CONTROLADAS POR GALICIA</t>
  </si>
  <si>
    <t>SOCIEDADES NO FINANCIERAS CONTROLADAS POR MADRID</t>
  </si>
  <si>
    <t>SOCIEDADES NO FINANCIERAS CONTROLADAS POR MURCIA</t>
  </si>
  <si>
    <t>SOCIEDADES NO FINANCIERAS CONTROLADAS POR NAVARRA</t>
  </si>
  <si>
    <t>BANCO CENTRAL</t>
  </si>
  <si>
    <t>OTRAS INSTITUCIONES FINANCIERAS MONETARIAS PÚBLICAS</t>
  </si>
  <si>
    <t>OTROS INTERMEDIARIOS FINANCIEROS PÚBLICOS</t>
  </si>
  <si>
    <t>AUXILIARES FINANCIEROS PÚBLICOS</t>
  </si>
  <si>
    <t>EMPRESAS DE SEGUROS Y FONDOS DE PENSIONES PÚBLICOS</t>
  </si>
  <si>
    <t xml:space="preserve">RAMA 1.- AGRICULTURA, GANADERÍA, SILVICULTURA Y PESCA </t>
  </si>
  <si>
    <t>SANEAMIENTO, GESTIÓN DE RESÍDUOS Y DESCONTAMINACIÓN</t>
  </si>
  <si>
    <t xml:space="preserve">ENERGÍA ELÉCTRICA, GAS, VAPOR Y AIRE ACONDICIONADO; SUMINISTRO DE AGUA; </t>
  </si>
  <si>
    <t xml:space="preserve">RAMA 2.- INDUSTRIAS EXTRACTIVAS, INDUSTRIA MANUFACTURERA; SUMINISTRO DE </t>
  </si>
  <si>
    <t>RAMA 3.- CONSTRUCCIÓN</t>
  </si>
  <si>
    <t>DE MOTOR Y MOTOCICLETAS; TRANSPORTE Y ALMACENAMIENTO; HOSTELERÍA</t>
  </si>
  <si>
    <t xml:space="preserve">RAMA 4.- COMERCIO AL POR MAYOR Y AL POR MENOR, REPARACIÓN DE VEHÍCULOS </t>
  </si>
  <si>
    <t>RAMA 5.- INFORMACIÓN Y COMUNICACIONES</t>
  </si>
  <si>
    <t>RAMA 6.- ACTIVIDADES FINANCIERAS Y DE SEGUROS</t>
  </si>
  <si>
    <t>RAMA 7.- ACTIVIDADES INMOBILIARIAS</t>
  </si>
  <si>
    <t>ADMINISTRATIVAS Y SERVICIOS AUXILIARES</t>
  </si>
  <si>
    <t xml:space="preserve">RAMA 8.- ACTIVIDADES PROFESIONALES, CIENTÍFICAS Y TÉCNICAS; ACTIVIDADES </t>
  </si>
  <si>
    <t>EDUCACIÓN; ACTIVIDADES SANITARIAS Y DE SERVICIOS SOCIALES</t>
  </si>
  <si>
    <t>RAMA 9.- ADMINISTRACIÓN PÚBLICA Y DEFENSA; SEGURIDAD SOCIAL OBLIGATORIA;</t>
  </si>
  <si>
    <t>REPARACIÓN  DE ARTÍCULOS DE USO DOMÉSTICO Y OTROS SERVICIOS</t>
  </si>
  <si>
    <t xml:space="preserve">RAMA 10.- ACTIVIDADES ARTÍSTICAS, RECREATIVAS Y DE ENTRETENIMIENTO; </t>
  </si>
  <si>
    <t>R. 1.- AGRICULTURA, GANADERÍA, CAZA Y SERVICIOS RELACIONADOS CON LAS MISMAS</t>
  </si>
  <si>
    <t>R. 2.- SILVICULTURA Y EXPLOTACIÓN FORESTAL</t>
  </si>
  <si>
    <t>R. 3.- PESCA Y ACUICULTURA</t>
  </si>
  <si>
    <t>R. 4.- INDUSTRIAS EXTRACTIVAS</t>
  </si>
  <si>
    <t>DEL TABACO</t>
  </si>
  <si>
    <t xml:space="preserve">R. 5.- INDUSTRIA DE LA ALIMENTACIÓN, FABRICACIÓN DE BEBIDAS E INDUSTRIA </t>
  </si>
  <si>
    <t>Y DEL CALZADO</t>
  </si>
  <si>
    <t xml:space="preserve">R. 6.- INDUSTRIA TEXTIL, CONFECCIÓN DE PRENDAS DE VESTIR E INDUSTRIA DEL CUERO </t>
  </si>
  <si>
    <t>Y ESPARTERÍA</t>
  </si>
  <si>
    <t xml:space="preserve">R. 7.- INDUSTRIA DE LA MADERA Y EL CORCHO,EXCEPTO MUEBLES; CESTERÍA </t>
  </si>
  <si>
    <t>R. 8.- INDUSTRIA DEL PAPEL</t>
  </si>
  <si>
    <t>R. 9.- ARTES GRÁFICAS Y REPRODUCCIÓN DE SOPORTES GRABADOS</t>
  </si>
  <si>
    <t>R. 10.- COQUERIAS Y REFINO DE PETRÓLEO</t>
  </si>
  <si>
    <t>R. 11.- INDUSTRIA QUÍMICA</t>
  </si>
  <si>
    <t>R. 13.- FABRICACIÓN DE PRODUCTOS DE CAUCHO Y PLÁSTICOS</t>
  </si>
  <si>
    <t>R. 14.- FABRICACIÓN DE OTROS PRODUCTOS MINERALES NO METÁLICOS</t>
  </si>
  <si>
    <t>Y FERROALEACIONES</t>
  </si>
  <si>
    <t xml:space="preserve">R. 15.- METALURGIA; FABRICACIÓN DE PRODUCTOS DE HIERRO, ACERO </t>
  </si>
  <si>
    <t>R. 16.- FABRICACIÓN DE PRODUCTOS METÁLICOS, EXCEPTO MAQUINARIA Y EQUIPO</t>
  </si>
  <si>
    <t>R. 17.- FABRICACIÓN DE PRODUCTOS INFORMÁTICOS, ELECTRÓNICOS Y ÓPTICOS</t>
  </si>
  <si>
    <t>R. 18.- FABRICACIÓN DE MATERIAL Y EQUIPO ELÉCTRICO</t>
  </si>
  <si>
    <t>R. 19.- FABRICACIÓN DE MAQUINARIA Y EQUIPO N.C.O.P.</t>
  </si>
  <si>
    <t>R. 20.- FABRICACIÓN DE VEHÍCULOS DE MOTOR, REMOLQUES Y SEMIRREMOLQUES</t>
  </si>
  <si>
    <t>R. 21.- FABRICACIÓN DE OTRO MATERIAL DE TRANSPORTE</t>
  </si>
  <si>
    <t>R. 22.- FABRICACIÓN DE MUEBLES; OTRAS INDUSTRIAS MANUFACTURERAS</t>
  </si>
  <si>
    <t>R. 23.- REPARACIÓN E INSTALACIÓN DE MAQUINARIA Y EQUIPO</t>
  </si>
  <si>
    <t>R. 24.- SUMINISTRO DE ENERGÍA ELÉCTRICA, GAS, VAPOR Y AIRE ACONDICIONADO</t>
  </si>
  <si>
    <t>R. 25.- CAPTACIÓN, DEPURACIÓN Y DISTRIBUCIÓN DE AGUA</t>
  </si>
  <si>
    <t>OTROS SERVICIOS DE GESTIÓN DE RESÍDUOS</t>
  </si>
  <si>
    <t xml:space="preserve">Y ELIMINACIÓN DE RESÍDUOS; VALORIZACIÓN; ACTIVIDADES DE DESCONTAMINACIÓN Y </t>
  </si>
  <si>
    <t xml:space="preserve">R. 26.- RECOGIDA Y TRATAMIENTO DE AGUAS RESIDUALES; RECOGIDA, TRATAMIENTO </t>
  </si>
  <si>
    <t>R. 27.- CONSTRUCCIÓN</t>
  </si>
  <si>
    <t>R. 28.- VENTA Y REPARACIÓN DE VEHÍCULOS DE MOTOR Y MOTOCICLETAS</t>
  </si>
  <si>
    <t>VEHÍCULOS DE MOTOR Y MOTOCICLETAS</t>
  </si>
  <si>
    <t xml:space="preserve">R. 29.- COMERCIO AL POR MAYOR E INTERMEDIARIOS DEL COMERCIO, EXCEPTO DE </t>
  </si>
  <si>
    <t>MOTOCICLETAS</t>
  </si>
  <si>
    <t xml:space="preserve">R. 30.- COMERCIO AL POR MENOR, EXCEPTO DE VEHÍCULOS DE MOTOR Y </t>
  </si>
  <si>
    <t>R. 31.- TRANSPORTE TERRESTRE Y POR TUBERÍA</t>
  </si>
  <si>
    <t>R. 32.- TRANSPORTE MARÍTIMO Y POR VÍAS NAVEGABLES INTERIORES</t>
  </si>
  <si>
    <t>R. 33.- TRANSPORTE AÉREO</t>
  </si>
  <si>
    <t>R. 34.- ALMACENAMIENTO Y ACTIVIDADES ANEXAS AL TRANSPORTE</t>
  </si>
  <si>
    <t>R. 35.- ACTIVIDADES POSTALES Y DE CORREOS</t>
  </si>
  <si>
    <t>R. 36.- SERVICIOS DE ALOJAMIENTO; SERVICIOS DE COMIDAS Y BEBIDAS</t>
  </si>
  <si>
    <t>R. 37.- EDICIÓN</t>
  </si>
  <si>
    <t>EMISIÓN DE RADIO Y TELEVISIÓN</t>
  </si>
  <si>
    <t xml:space="preserve">GRABACIÓN DE SONIDO Y EDICIÓN MUSICAL; ACTIVIDADES DE PROGRAMACIÓN Y </t>
  </si>
  <si>
    <t xml:space="preserve">R. 38.- ACTIVIDADES CINEMATOGRÁFICAS, DE VÍDEO Y DE PROGRAMAS DE TELEVISIÓN, </t>
  </si>
  <si>
    <t>R. 39.- TELECOMUNICACIONES</t>
  </si>
  <si>
    <t>INFORMÁTICA; SERVICIOS DE INFORMACIÓN</t>
  </si>
  <si>
    <t xml:space="preserve">R. 40.- PROGRAMACIÓN, CONSULTORÍA Y OTRAS ACTIVIDADES RELACIONADAS CON LA </t>
  </si>
  <si>
    <t>R. 41.- SERVICIOS FINANCIEROS, EXCEPTO SEGUROS Y FONDOS DE PENSIONES</t>
  </si>
  <si>
    <t>SOCIAL OBLIGATORIA</t>
  </si>
  <si>
    <t xml:space="preserve">R. 42.- SEGUROS, REASEGUROS Y FONDOS DE PENSIONES, EXCEPTO SEGURIDAD </t>
  </si>
  <si>
    <t>R. 43.- ACTIVIDADES AUXILIARES A LOS SERVICIOS FINANCIEROS Y A LOS SEGUROS</t>
  </si>
  <si>
    <t>R. 44.- ACTIVIDADES INMOBILIARIAS</t>
  </si>
  <si>
    <t>CENTRALES; ACTIVIDADES DE CONSULTORÍA DE GESTIÓN EMPRESARIAL</t>
  </si>
  <si>
    <t xml:space="preserve">R. 45.- ACTIVIDADES JURÍDICAS Y DE CONTABILIDAD, ACTIVIDADES DE LAS SEDES </t>
  </si>
  <si>
    <t>TÉCNICOS</t>
  </si>
  <si>
    <t xml:space="preserve">R. 46.- SERVICIOS TÉCNICOS DE ARQUITECTURA E INGENIERÍA; ENSAYOS Y ANÁLISIS </t>
  </si>
  <si>
    <t>R. 47.- INVESTIGACIÓN Y DESARROLLO</t>
  </si>
  <si>
    <t>R. 48.- PUBLICIDAD Y ESTUDIOS DE MERCADO</t>
  </si>
  <si>
    <t>ACTIVIDADES VETERINARIAS</t>
  </si>
  <si>
    <t xml:space="preserve">R. 49.- OTRAS ACTIVIDADES PROFESIONALES, CIENTÍFICAS Y TÉCNICAS; </t>
  </si>
  <si>
    <t>R. 50.- ACTIVIDADES DE ALQUILER</t>
  </si>
  <si>
    <t>R. 51.- ACTIVIDADES RELACIONADAS CON EL EMPLEO</t>
  </si>
  <si>
    <t>DE RESERVAS Y ACTIVIDADES RELACIONADAS CON LOS MISMOS</t>
  </si>
  <si>
    <t xml:space="preserve">R. 52.- ACTIVIDADES DE AGENCIAS DE VIAJES, OPERADORES TURÍSTICOS, SERVICIOS </t>
  </si>
  <si>
    <t>AUXILIARES A LAS EMPRESAS</t>
  </si>
  <si>
    <t xml:space="preserve">ACTIVIDADES DE JARDINERÍA; ACTIVIDADES ADMINISTRATIVAS DE OFICINA Y OTRAS </t>
  </si>
  <si>
    <t xml:space="preserve">R. 53.- ACTIVIDADES DE SEGURIDAD E INVESTIGACIÓN; SERVICIOS A EDIFICIOS Y </t>
  </si>
  <si>
    <t>R. 54.- ADMINISTRACIÓN PÚBLICA Y DEFENSA; SEGURIDAD SOCIAL OBLIGATORIA</t>
  </si>
  <si>
    <t>R. 55.- EDUCACIÓN</t>
  </si>
  <si>
    <t>R. 56.- ACTIVIDADES SANITARIAS</t>
  </si>
  <si>
    <t>R. 57.- ACTIVIDADES DE SERVICIOS SOCIALES</t>
  </si>
  <si>
    <t>JUEGOS DE AZAR Y APUESTAS</t>
  </si>
  <si>
    <t xml:space="preserve">BIBLIOTECAS, ARCHIVOS, MUSEOS Y OTRAS ACTIVIDADES CULTURALES, </t>
  </si>
  <si>
    <t xml:space="preserve">R. 58.- ACTIVIDADES DE CREACIÓN, ARTÍSTICAS Y ESPECTÁCULOS; ACTIVIDADES DE </t>
  </si>
  <si>
    <t>R. 59.- ACTIVIDADES DEPORTIVAS, RECREATIVAS Y DE ENTRETENIMIENTO</t>
  </si>
  <si>
    <t>R. 60.- ACTIVIDADES ASOCIATIVAS</t>
  </si>
  <si>
    <t>DOMESTICO</t>
  </si>
  <si>
    <t>R. 61.- REPARACIÓN DE ORDENADORES, EFECTOS PERSONALES Y ARTICULOS DE USO</t>
  </si>
  <si>
    <t>R. 62.- OTROS SERVICIOS PERSONALES</t>
  </si>
  <si>
    <t>Y COMO PRODUCTORES DE BIENES Y SERVICIOS PARA USO PROPIO</t>
  </si>
  <si>
    <t xml:space="preserve">R. 63.- ACTIVIDADES DE LOS HOGARES COMO EMPLEADORES DE PERSONAL DOMÉSTICO </t>
  </si>
  <si>
    <t>R. 64.- ACTIVIDADES DE ORGANIZACIONES Y ORGANISMOS EXTRATERRITORIALES</t>
  </si>
  <si>
    <t>Valencia</t>
  </si>
  <si>
    <t>La Rioja</t>
  </si>
  <si>
    <t>País Vasco</t>
  </si>
  <si>
    <t>Navarra</t>
  </si>
  <si>
    <t>Murcia</t>
  </si>
  <si>
    <t>Madrid</t>
  </si>
  <si>
    <t>Galicia</t>
  </si>
  <si>
    <t>Extremadura</t>
  </si>
  <si>
    <t>Cataluña</t>
  </si>
  <si>
    <t>Castilla- La Mancha</t>
  </si>
  <si>
    <t>Castilla- León</t>
  </si>
  <si>
    <t>Cantabria</t>
  </si>
  <si>
    <t>Canarias</t>
  </si>
  <si>
    <t>Baleares</t>
  </si>
  <si>
    <t>Asturias</t>
  </si>
  <si>
    <t>Aragón</t>
  </si>
  <si>
    <t>Andalucía</t>
  </si>
  <si>
    <t>TOTAL</t>
  </si>
  <si>
    <t>RAMA 10</t>
  </si>
  <si>
    <t>RAMA 9</t>
  </si>
  <si>
    <t>RAMA 8</t>
  </si>
  <si>
    <t>RAMA 7</t>
  </si>
  <si>
    <t>RAMA 6</t>
  </si>
  <si>
    <t>RAMA 5</t>
  </si>
  <si>
    <t>RAMA 4</t>
  </si>
  <si>
    <t>RAMA 3</t>
  </si>
  <si>
    <t>RAMA 2</t>
  </si>
  <si>
    <t>RAMA 1</t>
  </si>
  <si>
    <t>COMUNIDAD AUTONOMA</t>
  </si>
  <si>
    <t>En miles de euros.</t>
  </si>
  <si>
    <t>Cuadro 6. CAPACIDAD O NECESIDAD DE FINANCIACIÓN</t>
  </si>
  <si>
    <t>Cuadro 5. FORMACIÓN BRUTA DE CAPITAL</t>
  </si>
  <si>
    <t>Cuadro 4. AHORRO NETO</t>
  </si>
  <si>
    <t>Cuadro 3. REMUNERACIÓN DE ASALARIADOS</t>
  </si>
  <si>
    <t>Cuadro 2. VALOR AÑADIDO BRUTO</t>
  </si>
  <si>
    <t xml:space="preserve">Cuadro 1. PRODUCCION </t>
  </si>
  <si>
    <t>CLASIFICACIÓN POR RAMAS DE ACTIVIDAD Y COMUNIDAD AUTÓNOMA</t>
  </si>
  <si>
    <t>OPERACIONES DE EMPRESAS DEPENDIENTES DE COMUNIDADES AUTÓNOMAS</t>
  </si>
  <si>
    <t>Enaire</t>
  </si>
  <si>
    <t>ASNEF-LOGALTY, S.L.</t>
  </si>
  <si>
    <t>Autoridad Portuaria de Pasaia</t>
  </si>
  <si>
    <t>Cesce Servicios Corporativos, S.L.</t>
  </si>
  <si>
    <t>Correos Express Paquetería Urgente, S.A.</t>
  </si>
  <si>
    <t>Entidad Pública Empresarial RENFE-Operadora</t>
  </si>
  <si>
    <t>Fundación Laboral de Minusválidos Santa Bárbara</t>
  </si>
  <si>
    <t>Fundación ICO</t>
  </si>
  <si>
    <t>Fundación SEPI</t>
  </si>
  <si>
    <t>Malagaport, S.L.</t>
  </si>
  <si>
    <t>Nueva Rula de Avilés, S.A,</t>
  </si>
  <si>
    <t>Obra Pía de los Santos Lugares de Jerusalen</t>
  </si>
  <si>
    <t>Onerate Consulting, S.L.</t>
  </si>
  <si>
    <t>Pecovasa RENFE Mercancias, S.A.</t>
  </si>
  <si>
    <t>RENFE Alquiler de Material Ferroviario, S.A.</t>
  </si>
  <si>
    <t xml:space="preserve">SEPI Desarrollo Empresarial, S.A. </t>
  </si>
  <si>
    <t>Fundación Centro de Investigación y Calidad Agroalimentaria del Valle de Los Peroches</t>
  </si>
  <si>
    <t>Fundación Centro Astronómico Aragonés</t>
  </si>
  <si>
    <t>Gabinete de Servicios Técnicos de Inspección de Cables, S.L.</t>
  </si>
  <si>
    <t>Proteinas y Grasas del Principado, S.A.</t>
  </si>
  <si>
    <t>Puertos Canarios</t>
  </si>
  <si>
    <t>Terminal Intermodal de L'Empordá, S.L.</t>
  </si>
  <si>
    <t>Oficina de Cooperación Universitaria</t>
  </si>
  <si>
    <t>Autopistas de Navarra, S.A.</t>
  </si>
  <si>
    <t>Salinas de Navarra, S.A.</t>
  </si>
  <si>
    <t>Biosanmarkos, S.A.</t>
  </si>
  <si>
    <t>Burtzeña Enpresa Parkea, S.A.</t>
  </si>
  <si>
    <t>Central Hidroeléctrica de Rentería, S.A.</t>
  </si>
  <si>
    <t>Centro de Desarrollo Empresarial Margen Izquierda, S.A.</t>
  </si>
  <si>
    <t>Centro de Empresas e Innovación de Mondragón, S.A.</t>
  </si>
  <si>
    <t>Vía, Promoción del Aerpuerto de Vitoria, S.A.</t>
  </si>
  <si>
    <t>Ziurtapen eta Zerbitzu Enpresa, S.A.</t>
  </si>
  <si>
    <t>Fundación Lluis Alcanyis, S.A.</t>
  </si>
  <si>
    <t>Fundación Parque Científico de Alicante de la Comunitat Valenciana</t>
  </si>
  <si>
    <t>Fundación Universidad-Empresa de Valencia</t>
  </si>
  <si>
    <t>Cementerios y Servicios Funerarios Municipales de Córdoba, S.A.</t>
  </si>
  <si>
    <t>Corporación Industrial Córdoba Este, S.A.</t>
  </si>
  <si>
    <t>Consorcio de Abastecimiento de Aguas a Fuerteventura</t>
  </si>
  <si>
    <t>Metropolitano de Tenerife, S.A.</t>
  </si>
  <si>
    <t>Gestió Insular de Aguas de Tenerife, S.A.</t>
  </si>
  <si>
    <t>Nueva Isla Baja, S.A.</t>
  </si>
  <si>
    <t>Sociedad Municipal de Aguas de Burgos, S.A.</t>
  </si>
  <si>
    <t>Fundación Manuel Ramos Andrade</t>
  </si>
  <si>
    <t xml:space="preserve">Mercados Centrales de Abastecimiento de Salamanca, S.A. </t>
  </si>
  <si>
    <t xml:space="preserve">Consorcio Institución Ferial de Castilla y León </t>
  </si>
  <si>
    <t>Companyia Local d'Actuacions Urbanistiques Santboianes, S.A.</t>
  </si>
  <si>
    <t>Fundació Privada Hospital Sant Jaume i Santa Magdalena de Mataró</t>
  </si>
  <si>
    <t>Fundació Unió de Cooperadors de Mataró pel Foment de l'Economia Social i la Rehabilitació Urbana</t>
  </si>
  <si>
    <t>Habitatges Municipales de Sabadell, S.A.</t>
  </si>
  <si>
    <t>Reus Mobilitat i Serveis, S.A.</t>
  </si>
  <si>
    <t>Empesa Municipal de Vivienda, Servicios y Actividades, S.A.U.</t>
  </si>
  <si>
    <t>Fundación Sueskola Guipuzcoa</t>
  </si>
  <si>
    <t>Bilbao Zerbitzuak-Servicios</t>
  </si>
  <si>
    <t>Aguas Municipalizadas de Alicante, Empresa Mixta</t>
  </si>
  <si>
    <t>Consorcio para Abastecimiento de Aguas y Saneamiento de La Marina Baja</t>
  </si>
  <si>
    <t>Consorcio Concesionario de Aguas, Red de Abastecimiento de La Plana</t>
  </si>
  <si>
    <t>Consorcio Matadero Comarcal de La Plana</t>
  </si>
  <si>
    <t>Consorcio Matadero Comarcal de la Zona Norte</t>
  </si>
  <si>
    <t>SOCIEDADES NO FINANCIERAS CONTROLADAS POR ANDALUCÍA</t>
  </si>
  <si>
    <t>SOCIEDADES NO FINANCIERAS CONTROLADAS POR PAIS VASCO</t>
  </si>
  <si>
    <t>SOCIEDADES NO FINANCIERAS CONTROLADAS POR LA RIOJA</t>
  </si>
  <si>
    <t>SOCIEDADES NO FINANCIERAS CONTROLADAS POR VALENCIA</t>
  </si>
  <si>
    <t>SOCIEDADES NO FINANCIERAS PÚBLICAS CONTROLADAS POR LAS CORPORACIONES</t>
  </si>
  <si>
    <t>LOCALES</t>
  </si>
  <si>
    <t>AENA, S.A.</t>
  </si>
  <si>
    <t>DEFEX, S.A.</t>
  </si>
  <si>
    <t>Sociedad Estatal Loterías y Apuestas del Estado, S.A.</t>
  </si>
  <si>
    <t>Actius de Muntanya, S.A.</t>
  </si>
  <si>
    <t>SAIOLAN, S.A.</t>
  </si>
  <si>
    <t>Empresa Municipal de Transports Urbans de Palma de Mallorca, S.A.</t>
  </si>
  <si>
    <t>Consorcio Depósito Franco de Bilbao</t>
  </si>
  <si>
    <t>Udal Sareak, S.A.</t>
  </si>
  <si>
    <t>R. 12.- FABRICACIÓN DE PRODUCTOS FARMACÉUTICOS</t>
  </si>
  <si>
    <t>N.I.P.O.: 169-17-169-9</t>
  </si>
  <si>
    <t>Tabla 27: Rama 14. Fabricación de otros productos minerales no metálicos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</si>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</sst>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 \ \ "/>
    <numFmt numFmtId="165" formatCode="0.0;\-0.0;\-"/>
  </numFmts>
  <fonts count="45" x14ac:knownFonts="1">
    <font>
      <sz val="11"/>
      <color theme="1"/>
      <name val="Calibri"/>
      <family val="2"/>
      <scheme val="minor"/>
    </font>
    <font>
      <sz val="11"/>
      <color theme="1"/>
      <name val="Calibri"/>
      <family val="2"/>
      <scheme val="minor"/>
    </font>
    <font>
      <sz val="10"/>
      <name val="Arial"/>
      <family val="2"/>
    </font>
    <font>
      <i/>
      <sz val="10"/>
      <name val="Arial"/>
      <family val="2"/>
    </font>
    <font>
      <u/>
      <sz val="11"/>
      <color rgb="FFAC0000"/>
      <name val="Arial"/>
      <family val="2"/>
    </font>
    <font>
      <sz val="10"/>
      <name val="Arial"/>
      <family val="2"/>
    </font>
    <font>
      <b/>
      <sz val="12"/>
      <name val="Arial"/>
      <family val="2"/>
    </font>
    <font>
      <b/>
      <u/>
      <sz val="12"/>
      <name val="Arial"/>
      <family val="2"/>
    </font>
    <font>
      <sz val="12"/>
      <name val="Arial"/>
      <family val="2"/>
    </font>
    <font>
      <u/>
      <sz val="11"/>
      <color theme="10"/>
      <name val="Arial"/>
      <family val="2"/>
    </font>
    <font>
      <u/>
      <sz val="11"/>
      <color rgb="FFFF2D2D"/>
      <name val="Arial"/>
      <family val="2"/>
    </font>
    <font>
      <sz val="10"/>
      <color rgb="FFFF2D2D"/>
      <name val="Arial"/>
      <family val="2"/>
    </font>
    <font>
      <sz val="10"/>
      <color rgb="FFAC0000"/>
      <name val="Arial"/>
      <family val="2"/>
    </font>
    <font>
      <b/>
      <sz val="10"/>
      <name val="Arial"/>
      <family val="2"/>
    </font>
    <font>
      <b/>
      <sz val="14"/>
      <name val="Arial"/>
      <family val="2"/>
    </font>
    <font>
      <b/>
      <sz val="16"/>
      <name val="Arial"/>
      <family val="2"/>
    </font>
    <font>
      <b/>
      <sz val="16"/>
      <color rgb="FFFF5050"/>
      <name val="Arial"/>
      <family val="2"/>
    </font>
    <font>
      <b/>
      <sz val="12"/>
      <color rgb="FFAC0000"/>
      <name val="Arial"/>
      <family val="2"/>
    </font>
    <font>
      <sz val="10"/>
      <color theme="1"/>
      <name val="Times New Roman"/>
      <family val="1"/>
    </font>
    <font>
      <sz val="14"/>
      <color indexed="56"/>
      <name val="Arial"/>
      <family val="2"/>
    </font>
    <font>
      <sz val="14"/>
      <name val="Arial"/>
      <family val="2"/>
    </font>
    <font>
      <u/>
      <sz val="14"/>
      <color indexed="56"/>
      <name val="Arial"/>
      <family val="2"/>
    </font>
    <font>
      <u/>
      <sz val="14"/>
      <name val="Arial"/>
      <family val="2"/>
    </font>
    <font>
      <b/>
      <u/>
      <sz val="16"/>
      <color rgb="FFFF5050"/>
      <name val="Arial"/>
      <family val="2"/>
    </font>
    <font>
      <u/>
      <sz val="10"/>
      <color indexed="56"/>
      <name val="Arial"/>
      <family val="2"/>
    </font>
    <font>
      <u/>
      <sz val="10"/>
      <name val="Arial"/>
      <family val="2"/>
    </font>
    <font>
      <sz val="8"/>
      <color theme="1"/>
      <name val="Arial"/>
      <family val="2"/>
    </font>
    <font>
      <sz val="10"/>
      <color rgb="FF000000"/>
      <name val="Arial"/>
      <family val="2"/>
    </font>
    <font>
      <b/>
      <sz val="10"/>
      <color rgb="FF000000"/>
      <name val="Arial"/>
      <family val="2"/>
    </font>
    <font>
      <sz val="10"/>
      <color theme="1"/>
      <name val="Arial"/>
      <family val="2"/>
    </font>
    <font>
      <i/>
      <sz val="8"/>
      <color theme="1"/>
      <name val="Arial"/>
      <family val="2"/>
    </font>
    <font>
      <b/>
      <sz val="12"/>
      <color rgb="FF000000"/>
      <name val="Arial"/>
      <family val="2"/>
    </font>
    <font>
      <sz val="8"/>
      <color rgb="FF000000"/>
      <name val="Arial"/>
      <family val="2"/>
    </font>
    <font>
      <u/>
      <sz val="8"/>
      <color rgb="FF000000"/>
      <name val="Arial"/>
      <family val="2"/>
    </font>
    <font>
      <b/>
      <u/>
      <sz val="9"/>
      <color theme="1"/>
      <name val="Arial"/>
      <family val="2"/>
    </font>
    <font>
      <b/>
      <sz val="10"/>
      <color theme="1"/>
      <name val="Arial"/>
      <family val="2"/>
    </font>
    <font>
      <b/>
      <sz val="12"/>
      <color theme="1"/>
      <name val="Arial"/>
      <family val="2"/>
    </font>
    <font>
      <sz val="10"/>
      <name val="MS Sans Serif"/>
      <family val="2"/>
    </font>
    <font>
      <b/>
      <i/>
      <sz val="12"/>
      <name val="Arial"/>
      <family val="2"/>
    </font>
    <font>
      <b/>
      <i/>
      <sz val="10"/>
      <name val="Arial"/>
      <family val="2"/>
    </font>
    <font>
      <u/>
      <sz val="10"/>
      <color theme="10"/>
      <name val="Arial"/>
      <family val="2"/>
    </font>
    <font>
      <b/>
      <sz val="9"/>
      <name val="Arial"/>
      <family val="2"/>
    </font>
    <font>
      <sz val="10"/>
      <name val="Arial"/>
      <family val="2"/>
    </font>
    <font>
      <u/>
      <sz val="11"/>
      <color rgb="FFC00000"/>
      <name val="Arial"/>
      <family val="2"/>
    </font>
    <font>
      <sz val="10"/>
      <name val="Arial"/>
    </font>
  </fonts>
  <fills count="5">
    <fill>
      <patternFill patternType="none"/>
    </fill>
    <fill>
      <patternFill patternType="gray125"/>
    </fill>
    <fill>
      <patternFill patternType="solid">
        <fgColor rgb="FFFFF3F3"/>
        <bgColor indexed="64"/>
      </patternFill>
    </fill>
    <fill>
      <patternFill patternType="solid">
        <fgColor theme="0" tint="-4.9989318521683403E-2"/>
        <bgColor indexed="64"/>
      </patternFill>
    </fill>
    <fill>
      <patternFill patternType="solid">
        <fgColor rgb="FFFFE5E5"/>
        <bgColor indexed="64"/>
      </patternFill>
    </fill>
  </fills>
  <borders count="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2">
    <xf numFmtId="0" fontId="0" fillId="0" borderId="0"/>
    <xf numFmtId="0" fontId="2" fillId="0" borderId="0"/>
    <xf numFmtId="0" fontId="4" fillId="0" borderId="0" applyNumberFormat="0" applyFill="0" applyBorder="0" applyAlignment="0" applyProtection="0"/>
    <xf numFmtId="0" fontId="5" fillId="0" borderId="0"/>
    <xf numFmtId="0" fontId="1" fillId="0" borderId="0"/>
    <xf numFmtId="0" fontId="5" fillId="0" borderId="0"/>
    <xf numFmtId="0" fontId="37" fillId="0" borderId="0"/>
    <xf numFmtId="0" fontId="40" fillId="0" borderId="0" applyNumberFormat="0" applyFill="0" applyBorder="0" applyAlignment="0" applyProtection="0"/>
    <xf numFmtId="0" fontId="2" fillId="0" borderId="0"/>
    <xf numFmtId="0" fontId="2" fillId="0" borderId="0"/>
    <xf numFmtId="0" fontId="42" fillId="0" borderId="0"/>
    <xf numFmtId="0" fontId="44" fillId="0" borderId="0"/>
  </cellStyleXfs>
  <cellXfs count="152">
    <xf numFmtId="0" fontId="0" fillId="0" borderId="0" xfId="0"/>
    <xf numFmtId="0" fontId="2" fillId="2" borderId="0" xfId="1" applyFill="1"/>
    <xf numFmtId="0" fontId="2" fillId="3" borderId="2" xfId="1" quotePrefix="1" applyFill="1" applyBorder="1" applyAlignment="1">
      <alignment horizontal="left"/>
    </xf>
    <xf numFmtId="0" fontId="4" fillId="2" borderId="0" xfId="2" quotePrefix="1" applyFill="1" applyAlignment="1">
      <alignment horizontal="left"/>
    </xf>
    <xf numFmtId="0" fontId="6" fillId="2" borderId="0" xfId="3" applyFont="1" applyFill="1"/>
    <xf numFmtId="0" fontId="7" fillId="2" borderId="0" xfId="2" quotePrefix="1" applyFont="1" applyFill="1" applyAlignment="1">
      <alignment horizontal="left" vertical="center" wrapText="1"/>
    </xf>
    <xf numFmtId="0" fontId="4" fillId="2" borderId="0" xfId="2" applyFill="1"/>
    <xf numFmtId="0" fontId="4" fillId="2" borderId="0" xfId="2" quotePrefix="1" applyFill="1"/>
    <xf numFmtId="0" fontId="8" fillId="2" borderId="0" xfId="2" quotePrefix="1" applyFont="1" applyFill="1" applyAlignment="1">
      <alignment horizontal="left" vertical="center"/>
    </xf>
    <xf numFmtId="0" fontId="6" fillId="2" borderId="0" xfId="2" quotePrefix="1" applyFont="1" applyFill="1" applyAlignment="1">
      <alignment horizontal="left" vertical="center"/>
    </xf>
    <xf numFmtId="0" fontId="7" fillId="2" borderId="0" xfId="2" quotePrefix="1" applyFont="1" applyFill="1" applyAlignment="1">
      <alignment horizontal="left" vertical="center"/>
    </xf>
    <xf numFmtId="0" fontId="9" fillId="2" borderId="0" xfId="2" quotePrefix="1" applyFont="1" applyFill="1"/>
    <xf numFmtId="0" fontId="4" fillId="2" borderId="0" xfId="2" quotePrefix="1" applyFill="1" applyAlignment="1">
      <alignment horizontal="left" indent="1"/>
    </xf>
    <xf numFmtId="0" fontId="10" fillId="2" borderId="0" xfId="2" quotePrefix="1" applyFont="1" applyFill="1"/>
    <xf numFmtId="0" fontId="11" fillId="2" borderId="0" xfId="1" applyFont="1" applyFill="1"/>
    <xf numFmtId="0" fontId="4" fillId="2" borderId="0" xfId="2" quotePrefix="1" applyFont="1" applyFill="1"/>
    <xf numFmtId="0" fontId="12" fillId="2" borderId="0" xfId="1" applyFont="1" applyFill="1"/>
    <xf numFmtId="0" fontId="4" fillId="2" borderId="0" xfId="2" quotePrefix="1" applyFill="1" applyAlignment="1">
      <alignment horizontal="left" indent="2"/>
    </xf>
    <xf numFmtId="0" fontId="4" fillId="2" borderId="0" xfId="2" quotePrefix="1" applyFill="1" applyAlignment="1">
      <alignment horizontal="left" indent="4"/>
    </xf>
    <xf numFmtId="0" fontId="5" fillId="2" borderId="0" xfId="1" applyFont="1" applyFill="1"/>
    <xf numFmtId="0" fontId="4" fillId="2" borderId="0" xfId="2" quotePrefix="1" applyFill="1" applyAlignment="1">
      <alignment horizontal="left" vertical="center"/>
    </xf>
    <xf numFmtId="0" fontId="2" fillId="4" borderId="0" xfId="1" applyFill="1"/>
    <xf numFmtId="0" fontId="5" fillId="4" borderId="0" xfId="1" applyFont="1" applyFill="1"/>
    <xf numFmtId="0" fontId="5" fillId="4" borderId="0" xfId="3" applyFont="1" applyFill="1"/>
    <xf numFmtId="0" fontId="13" fillId="4" borderId="0" xfId="3" quotePrefix="1" applyFont="1" applyFill="1" applyAlignment="1">
      <alignment horizontal="left"/>
    </xf>
    <xf numFmtId="0" fontId="5" fillId="4" borderId="0" xfId="3" applyFill="1"/>
    <xf numFmtId="0" fontId="6" fillId="4" borderId="0" xfId="3" quotePrefix="1" applyFont="1" applyFill="1" applyAlignment="1">
      <alignment horizontal="left" vertical="center"/>
    </xf>
    <xf numFmtId="0" fontId="6" fillId="4" borderId="0" xfId="3" applyFont="1" applyFill="1" applyAlignment="1">
      <alignment vertical="center"/>
    </xf>
    <xf numFmtId="0" fontId="14" fillId="4" borderId="0" xfId="3" quotePrefix="1" applyFont="1" applyFill="1" applyAlignment="1">
      <alignment horizontal="left" vertical="center"/>
    </xf>
    <xf numFmtId="0" fontId="15" fillId="4" borderId="0" xfId="3" quotePrefix="1" applyFont="1" applyFill="1" applyAlignment="1">
      <alignment horizontal="left" vertical="center"/>
    </xf>
    <xf numFmtId="0" fontId="16" fillId="4" borderId="0" xfId="3" quotePrefix="1" applyFont="1" applyFill="1" applyAlignment="1">
      <alignment horizontal="left" vertical="center"/>
    </xf>
    <xf numFmtId="0" fontId="6" fillId="4" borderId="0" xfId="3" applyFont="1" applyFill="1"/>
    <xf numFmtId="0" fontId="17" fillId="4" borderId="0" xfId="3" applyFont="1" applyFill="1"/>
    <xf numFmtId="0" fontId="1" fillId="2" borderId="0" xfId="4" applyFill="1"/>
    <xf numFmtId="0" fontId="18" fillId="2" borderId="0" xfId="4" applyFont="1" applyFill="1" applyAlignment="1">
      <alignment vertical="center"/>
    </xf>
    <xf numFmtId="164" fontId="2" fillId="4" borderId="0" xfId="1" applyNumberFormat="1" applyFill="1" applyProtection="1"/>
    <xf numFmtId="0" fontId="4" fillId="4" borderId="0" xfId="2" applyFill="1" applyAlignment="1">
      <alignment horizontal="center"/>
    </xf>
    <xf numFmtId="164" fontId="5" fillId="4" borderId="0" xfId="1" applyNumberFormat="1" applyFont="1" applyFill="1" applyBorder="1" applyAlignment="1" applyProtection="1">
      <alignment vertical="top"/>
    </xf>
    <xf numFmtId="165" fontId="19" fillId="4" borderId="0" xfId="1" applyNumberFormat="1" applyFont="1" applyFill="1" applyProtection="1"/>
    <xf numFmtId="165" fontId="19" fillId="4" borderId="0" xfId="1" applyNumberFormat="1" applyFont="1" applyFill="1" applyBorder="1" applyProtection="1"/>
    <xf numFmtId="0" fontId="20" fillId="4" borderId="0" xfId="1" applyFont="1" applyFill="1"/>
    <xf numFmtId="0" fontId="20" fillId="4" borderId="0" xfId="1" applyFont="1" applyFill="1" applyProtection="1">
      <protection locked="0"/>
    </xf>
    <xf numFmtId="165" fontId="21" fillId="4" borderId="0" xfId="1" applyNumberFormat="1" applyFont="1" applyFill="1" applyBorder="1" applyProtection="1"/>
    <xf numFmtId="0" fontId="22" fillId="4" borderId="0" xfId="1" applyFont="1" applyFill="1" applyBorder="1"/>
    <xf numFmtId="0" fontId="23" fillId="4" borderId="0" xfId="3" quotePrefix="1" applyFont="1" applyFill="1" applyBorder="1" applyAlignment="1">
      <alignment horizontal="left" vertical="center"/>
    </xf>
    <xf numFmtId="165" fontId="24" fillId="4" borderId="0" xfId="1" applyNumberFormat="1" applyFont="1" applyFill="1" applyBorder="1" applyProtection="1"/>
    <xf numFmtId="0" fontId="25" fillId="4" borderId="0" xfId="1" applyFont="1" applyFill="1" applyBorder="1"/>
    <xf numFmtId="0" fontId="4" fillId="4" borderId="0" xfId="2" quotePrefix="1" applyFill="1" applyBorder="1" applyAlignment="1">
      <alignment horizontal="left"/>
    </xf>
    <xf numFmtId="0" fontId="26" fillId="2" borderId="0" xfId="4" applyFont="1" applyFill="1" applyAlignment="1">
      <alignment vertical="center"/>
    </xf>
    <xf numFmtId="0" fontId="27" fillId="2" borderId="0" xfId="4" applyFont="1" applyFill="1" applyAlignment="1">
      <alignment vertical="center"/>
    </xf>
    <xf numFmtId="0" fontId="28" fillId="2" borderId="0" xfId="4" applyFont="1" applyFill="1" applyAlignment="1">
      <alignment vertical="center"/>
    </xf>
    <xf numFmtId="0" fontId="29" fillId="2" borderId="0" xfId="4" applyFont="1" applyFill="1" applyAlignment="1">
      <alignment vertical="center"/>
    </xf>
    <xf numFmtId="0" fontId="26" fillId="2" borderId="0" xfId="4" quotePrefix="1" applyFont="1" applyFill="1" applyAlignment="1">
      <alignment horizontal="left" vertical="center"/>
    </xf>
    <xf numFmtId="0" fontId="31" fillId="2" borderId="0" xfId="4" applyFont="1" applyFill="1" applyAlignment="1">
      <alignment vertical="center"/>
    </xf>
    <xf numFmtId="0" fontId="32" fillId="2" borderId="0" xfId="4" applyFont="1" applyFill="1" applyAlignment="1">
      <alignment vertical="center"/>
    </xf>
    <xf numFmtId="0" fontId="33" fillId="2" borderId="0" xfId="4" applyFont="1" applyFill="1" applyAlignment="1">
      <alignment vertical="center"/>
    </xf>
    <xf numFmtId="0" fontId="34" fillId="2" borderId="0" xfId="4" applyFont="1" applyFill="1" applyAlignment="1">
      <alignment vertical="center"/>
    </xf>
    <xf numFmtId="0" fontId="35" fillId="2" borderId="0" xfId="4" applyFont="1" applyFill="1" applyAlignment="1">
      <alignment vertical="center"/>
    </xf>
    <xf numFmtId="0" fontId="36" fillId="2" borderId="0" xfId="4" applyFont="1" applyFill="1" applyAlignment="1">
      <alignment vertical="center"/>
    </xf>
    <xf numFmtId="164" fontId="38" fillId="2" borderId="6" xfId="6" applyNumberFormat="1" applyFont="1" applyFill="1" applyBorder="1" applyAlignment="1">
      <alignment vertical="distributed"/>
    </xf>
    <xf numFmtId="3" fontId="38" fillId="2" borderId="0" xfId="6" applyNumberFormat="1" applyFont="1" applyFill="1" applyBorder="1" applyAlignment="1">
      <alignment vertical="center"/>
    </xf>
    <xf numFmtId="164" fontId="38" fillId="2" borderId="7" xfId="6" applyNumberFormat="1" applyFont="1" applyFill="1" applyBorder="1" applyAlignment="1">
      <alignment vertical="distributed"/>
    </xf>
    <xf numFmtId="3" fontId="3" fillId="2" borderId="0" xfId="6" quotePrefix="1" applyNumberFormat="1" applyFont="1" applyFill="1" applyBorder="1" applyAlignment="1">
      <alignment horizontal="left"/>
    </xf>
    <xf numFmtId="3" fontId="38" fillId="2" borderId="7" xfId="6" applyNumberFormat="1" applyFont="1" applyFill="1" applyBorder="1" applyAlignment="1">
      <alignment vertical="center"/>
    </xf>
    <xf numFmtId="3" fontId="38" fillId="2" borderId="6" xfId="6" applyNumberFormat="1" applyFont="1" applyFill="1" applyBorder="1" applyAlignment="1">
      <alignment vertical="center"/>
    </xf>
    <xf numFmtId="3" fontId="39" fillId="2" borderId="3" xfId="6" quotePrefix="1" applyNumberFormat="1" applyFont="1" applyFill="1" applyBorder="1" applyAlignment="1">
      <alignment horizontal="right" vertical="center"/>
    </xf>
    <xf numFmtId="3" fontId="39" fillId="2" borderId="3" xfId="6" quotePrefix="1" applyNumberFormat="1" applyFont="1" applyFill="1" applyBorder="1" applyAlignment="1">
      <alignment horizontal="left" vertical="center"/>
    </xf>
    <xf numFmtId="3" fontId="38" fillId="2" borderId="0" xfId="6" applyNumberFormat="1" applyFont="1" applyFill="1" applyBorder="1" applyAlignment="1">
      <alignment horizontal="centerContinuous" vertical="center"/>
    </xf>
    <xf numFmtId="3" fontId="3" fillId="2" borderId="0" xfId="6" quotePrefix="1" applyNumberFormat="1" applyFont="1" applyFill="1" applyAlignment="1">
      <alignment horizontal="left"/>
    </xf>
    <xf numFmtId="3" fontId="3" fillId="2" borderId="0" xfId="6" applyNumberFormat="1" applyFont="1" applyFill="1"/>
    <xf numFmtId="3" fontId="3" fillId="2" borderId="0" xfId="6" applyNumberFormat="1" applyFont="1" applyFill="1" applyAlignment="1">
      <alignment horizontal="left"/>
    </xf>
    <xf numFmtId="3" fontId="39" fillId="2" borderId="3" xfId="6" applyNumberFormat="1" applyFont="1" applyFill="1" applyBorder="1" applyAlignment="1">
      <alignment horizontal="right" vertical="center"/>
    </xf>
    <xf numFmtId="3" fontId="39" fillId="2" borderId="3" xfId="6" applyNumberFormat="1" applyFont="1" applyFill="1" applyBorder="1" applyAlignment="1">
      <alignment vertical="center"/>
    </xf>
    <xf numFmtId="3" fontId="38" fillId="2" borderId="3" xfId="6" applyNumberFormat="1" applyFont="1" applyFill="1" applyBorder="1" applyAlignment="1">
      <alignment vertical="center"/>
    </xf>
    <xf numFmtId="3" fontId="40" fillId="2" borderId="0" xfId="7" quotePrefix="1" applyNumberFormat="1" applyFill="1" applyAlignment="1">
      <alignment horizontal="left" vertical="center"/>
    </xf>
    <xf numFmtId="3" fontId="14" fillId="4" borderId="0" xfId="6" quotePrefix="1" applyNumberFormat="1" applyFont="1" applyFill="1" applyAlignment="1">
      <alignment horizontal="left" vertical="center"/>
    </xf>
    <xf numFmtId="0" fontId="32" fillId="2" borderId="0" xfId="4" quotePrefix="1" applyFont="1" applyFill="1" applyAlignment="1">
      <alignment horizontal="left" vertical="center"/>
    </xf>
    <xf numFmtId="0" fontId="23" fillId="4" borderId="0" xfId="8" quotePrefix="1" applyFont="1" applyFill="1" applyBorder="1" applyAlignment="1">
      <alignment horizontal="left" vertical="center"/>
    </xf>
    <xf numFmtId="0" fontId="14" fillId="4" borderId="0" xfId="8" quotePrefix="1" applyFont="1" applyFill="1" applyAlignment="1">
      <alignment horizontal="left" vertical="center"/>
    </xf>
    <xf numFmtId="3" fontId="2" fillId="2" borderId="0" xfId="1" applyNumberFormat="1" applyFill="1"/>
    <xf numFmtId="3" fontId="2" fillId="2" borderId="3" xfId="6" applyNumberFormat="1" applyFont="1" applyFill="1" applyBorder="1" applyAlignment="1">
      <alignment vertical="center"/>
    </xf>
    <xf numFmtId="3" fontId="2" fillId="2" borderId="0" xfId="6" applyNumberFormat="1" applyFont="1" applyFill="1" applyBorder="1" applyAlignment="1">
      <alignment vertical="center"/>
    </xf>
    <xf numFmtId="3" fontId="2" fillId="2" borderId="7" xfId="6" applyNumberFormat="1" applyFont="1" applyFill="1" applyBorder="1"/>
    <xf numFmtId="3" fontId="2" fillId="2" borderId="0" xfId="6" applyNumberFormat="1" applyFont="1" applyFill="1"/>
    <xf numFmtId="3" fontId="2" fillId="2" borderId="6" xfId="6" applyNumberFormat="1" applyFont="1" applyFill="1" applyBorder="1"/>
    <xf numFmtId="3" fontId="2" fillId="2" borderId="0" xfId="6" applyNumberFormat="1" applyFont="1" applyFill="1" applyBorder="1"/>
    <xf numFmtId="164" fontId="2" fillId="2" borderId="7" xfId="6" applyNumberFormat="1" applyFont="1" applyFill="1" applyBorder="1" applyAlignment="1">
      <alignment vertical="distributed"/>
    </xf>
    <xf numFmtId="3" fontId="2" fillId="2" borderId="0" xfId="6" quotePrefix="1" applyNumberFormat="1" applyFont="1" applyFill="1" applyAlignment="1">
      <alignment horizontal="left"/>
    </xf>
    <xf numFmtId="3" fontId="2" fillId="2" borderId="0" xfId="6" applyNumberFormat="1" applyFont="1" applyFill="1" applyAlignment="1">
      <alignment horizontal="left"/>
    </xf>
    <xf numFmtId="164" fontId="2" fillId="2" borderId="6" xfId="6" applyNumberFormat="1" applyFont="1" applyFill="1" applyBorder="1" applyAlignment="1">
      <alignment vertical="distributed"/>
    </xf>
    <xf numFmtId="3" fontId="2" fillId="2" borderId="0" xfId="6" quotePrefix="1" applyNumberFormat="1" applyFont="1" applyFill="1" applyBorder="1" applyAlignment="1">
      <alignment horizontal="left"/>
    </xf>
    <xf numFmtId="164" fontId="2" fillId="2" borderId="5" xfId="6" applyNumberFormat="1" applyFont="1" applyFill="1" applyBorder="1" applyAlignment="1">
      <alignment vertical="distributed"/>
    </xf>
    <xf numFmtId="3" fontId="2" fillId="2" borderId="3" xfId="6" quotePrefix="1" applyNumberFormat="1" applyFont="1" applyFill="1" applyBorder="1" applyAlignment="1">
      <alignment horizontal="left" vertical="center"/>
    </xf>
    <xf numFmtId="3" fontId="2" fillId="2" borderId="4" xfId="6" applyNumberFormat="1" applyFont="1" applyFill="1" applyBorder="1" applyAlignment="1">
      <alignment vertical="center"/>
    </xf>
    <xf numFmtId="164" fontId="2" fillId="2" borderId="4" xfId="6" applyNumberFormat="1" applyFont="1" applyFill="1" applyBorder="1" applyAlignment="1">
      <alignment vertical="distributed"/>
    </xf>
    <xf numFmtId="3" fontId="2" fillId="2" borderId="0" xfId="6" applyNumberFormat="1" applyFont="1" applyFill="1" applyAlignment="1">
      <alignment horizontal="centerContinuous" vertical="center"/>
    </xf>
    <xf numFmtId="3" fontId="2" fillId="2" borderId="0" xfId="6" applyNumberFormat="1" applyFont="1" applyFill="1" applyBorder="1" applyAlignment="1">
      <alignment horizontal="centerContinuous" vertical="center"/>
    </xf>
    <xf numFmtId="3" fontId="2" fillId="2" borderId="0" xfId="6" quotePrefix="1" applyNumberFormat="1" applyFont="1" applyFill="1" applyBorder="1" applyAlignment="1">
      <alignment horizontal="left" vertical="center"/>
    </xf>
    <xf numFmtId="3" fontId="2" fillId="2" borderId="0" xfId="6" applyNumberFormat="1" applyFont="1" applyFill="1" applyBorder="1" applyAlignment="1">
      <alignment horizontal="left"/>
    </xf>
    <xf numFmtId="3" fontId="2" fillId="2" borderId="7" xfId="6" quotePrefix="1" applyNumberFormat="1" applyFont="1" applyFill="1" applyBorder="1" applyAlignment="1">
      <alignment horizontal="left"/>
    </xf>
    <xf numFmtId="164" fontId="2" fillId="2" borderId="7" xfId="6" applyNumberFormat="1" applyFont="1" applyFill="1" applyBorder="1" applyAlignment="1">
      <alignment vertical="distributed" wrapText="1"/>
    </xf>
    <xf numFmtId="3" fontId="2" fillId="2" borderId="0" xfId="6" applyNumberFormat="1" applyFont="1" applyFill="1" applyAlignment="1">
      <alignment vertical="justify" wrapText="1"/>
    </xf>
    <xf numFmtId="3" fontId="2" fillId="2" borderId="6" xfId="6" applyNumberFormat="1" applyFont="1" applyFill="1" applyBorder="1" applyAlignment="1">
      <alignment vertical="justify" wrapText="1"/>
    </xf>
    <xf numFmtId="3" fontId="2" fillId="2" borderId="0" xfId="6" applyNumberFormat="1" applyFont="1" applyFill="1" applyBorder="1" applyAlignment="1">
      <alignment vertical="justify" wrapText="1"/>
    </xf>
    <xf numFmtId="3" fontId="2" fillId="2" borderId="8" xfId="6" applyNumberFormat="1" applyFont="1" applyFill="1" applyBorder="1"/>
    <xf numFmtId="3" fontId="2" fillId="2" borderId="0" xfId="9" applyNumberFormat="1" applyFill="1"/>
    <xf numFmtId="3" fontId="2" fillId="2" borderId="7" xfId="1" applyNumberFormat="1" applyFill="1" applyBorder="1"/>
    <xf numFmtId="164" fontId="2" fillId="2" borderId="0" xfId="1" applyNumberFormat="1" applyFill="1" applyAlignment="1">
      <alignment vertical="distributed"/>
    </xf>
    <xf numFmtId="3" fontId="2" fillId="2" borderId="5" xfId="6" quotePrefix="1" applyNumberFormat="1" applyFont="1" applyFill="1" applyBorder="1" applyAlignment="1">
      <alignment horizontal="left"/>
    </xf>
    <xf numFmtId="3" fontId="2" fillId="2" borderId="0" xfId="9" quotePrefix="1" applyNumberFormat="1" applyFont="1" applyFill="1" applyAlignment="1">
      <alignment horizontal="left"/>
    </xf>
    <xf numFmtId="3" fontId="2" fillId="2" borderId="3" xfId="6" quotePrefix="1" applyNumberFormat="1" applyFont="1" applyFill="1" applyBorder="1" applyAlignment="1">
      <alignment horizontal="left"/>
    </xf>
    <xf numFmtId="3" fontId="2" fillId="2" borderId="3" xfId="6" applyNumberFormat="1" applyFont="1" applyFill="1" applyBorder="1"/>
    <xf numFmtId="0" fontId="40" fillId="4" borderId="0" xfId="7" applyFill="1" applyAlignment="1">
      <alignment horizontal="center"/>
    </xf>
    <xf numFmtId="0" fontId="3" fillId="3" borderId="1" xfId="1" quotePrefix="1" applyFont="1" applyFill="1" applyBorder="1" applyAlignment="1">
      <alignment horizontal="left"/>
    </xf>
    <xf numFmtId="0" fontId="43" fillId="4" borderId="0" xfId="7" quotePrefix="1" applyFont="1" applyFill="1" applyBorder="1" applyAlignment="1">
      <alignment horizontal="left"/>
    </xf>
    <xf numFmtId="165" fontId="24" fillId="4" borderId="0" xfId="11" applyNumberFormat="1" applyFont="1" applyFill="1" applyBorder="1" applyProtection="1"/>
    <xf numFmtId="0" fontId="25" fillId="4" borderId="0" xfId="11" applyFont="1" applyFill="1" applyBorder="1"/>
    <xf numFmtId="0" fontId="20" fillId="4" borderId="0" xfId="11" applyFont="1" applyFill="1"/>
    <xf numFmtId="165" fontId="21" fillId="4" borderId="0" xfId="11" applyNumberFormat="1" applyFont="1" applyFill="1" applyBorder="1" applyProtection="1"/>
    <xf numFmtId="0" fontId="22" fillId="4" borderId="0" xfId="11" applyFont="1" applyFill="1" applyBorder="1"/>
    <xf numFmtId="165" fontId="19" fillId="4" borderId="0" xfId="11" applyNumberFormat="1" applyFont="1" applyFill="1" applyProtection="1"/>
    <xf numFmtId="0" fontId="20" fillId="4" borderId="0" xfId="11" applyFont="1" applyFill="1" applyProtection="1">
      <protection locked="0"/>
    </xf>
    <xf numFmtId="165" fontId="19" fillId="4" borderId="0" xfId="11" applyNumberFormat="1" applyFont="1" applyFill="1" applyBorder="1" applyProtection="1"/>
    <xf numFmtId="164" fontId="44" fillId="4" borderId="0" xfId="11" applyNumberFormat="1" applyFill="1" applyProtection="1"/>
    <xf numFmtId="0" fontId="2" fillId="4" borderId="0" xfId="11" applyFont="1" applyFill="1"/>
    <xf numFmtId="0" fontId="44" fillId="4" borderId="0" xfId="11" applyFill="1"/>
    <xf numFmtId="164" fontId="2" fillId="4" borderId="0" xfId="11" applyNumberFormat="1" applyFont="1" applyFill="1" applyBorder="1" applyAlignment="1" applyProtection="1">
      <alignment vertical="top"/>
    </xf>
    <xf numFmtId="3" fontId="14" fillId="2" borderId="0" xfId="11" applyNumberFormat="1" applyFont="1" applyFill="1" applyAlignment="1">
      <alignment vertical="center"/>
    </xf>
    <xf numFmtId="3" fontId="44" fillId="2" borderId="0" xfId="11" applyNumberFormat="1" applyFill="1" applyAlignment="1">
      <alignment vertical="center"/>
    </xf>
    <xf numFmtId="3" fontId="44" fillId="2" borderId="0" xfId="11" applyNumberFormat="1" applyFill="1" applyBorder="1" applyAlignment="1">
      <alignment vertical="center"/>
    </xf>
    <xf numFmtId="3" fontId="44" fillId="2" borderId="0" xfId="11" quotePrefix="1" applyNumberFormat="1" applyFill="1" applyAlignment="1">
      <alignment horizontal="left" vertical="center"/>
    </xf>
    <xf numFmtId="3" fontId="41" fillId="2" borderId="9" xfId="11" applyNumberFormat="1" applyFont="1" applyFill="1" applyBorder="1" applyAlignment="1">
      <alignment vertical="center"/>
    </xf>
    <xf numFmtId="3" fontId="41" fillId="2" borderId="9" xfId="11" quotePrefix="1" applyNumberFormat="1" applyFont="1" applyFill="1" applyBorder="1" applyAlignment="1">
      <alignment horizontal="center" vertical="center"/>
    </xf>
    <xf numFmtId="3" fontId="41" fillId="2" borderId="11" xfId="11" quotePrefix="1" applyNumberFormat="1" applyFont="1" applyFill="1" applyBorder="1" applyAlignment="1">
      <alignment horizontal="center" vertical="center"/>
    </xf>
    <xf numFmtId="3" fontId="41" fillId="2" borderId="9" xfId="11" applyNumberFormat="1" applyFont="1" applyFill="1" applyBorder="1" applyAlignment="1">
      <alignment horizontal="center" vertical="center"/>
    </xf>
    <xf numFmtId="3" fontId="41" fillId="2" borderId="0" xfId="11" applyNumberFormat="1" applyFont="1" applyFill="1" applyAlignment="1">
      <alignment vertical="center"/>
    </xf>
    <xf numFmtId="3" fontId="13" fillId="2" borderId="2" xfId="11" applyNumberFormat="1" applyFont="1" applyFill="1" applyBorder="1" applyAlignment="1">
      <alignment vertical="center"/>
    </xf>
    <xf numFmtId="3" fontId="44" fillId="2" borderId="2" xfId="11" applyNumberFormat="1" applyFill="1" applyBorder="1" applyAlignment="1">
      <alignment horizontal="right" vertical="center"/>
    </xf>
    <xf numFmtId="3" fontId="44" fillId="2" borderId="10" xfId="11" applyNumberFormat="1" applyFill="1" applyBorder="1" applyAlignment="1">
      <alignment horizontal="right" vertical="center"/>
    </xf>
    <xf numFmtId="3" fontId="13" fillId="2" borderId="10" xfId="11" applyNumberFormat="1" applyFont="1" applyFill="1" applyBorder="1" applyAlignment="1">
      <alignment vertical="center"/>
    </xf>
    <xf numFmtId="3" fontId="44" fillId="2" borderId="7" xfId="11" applyNumberFormat="1" applyFill="1" applyBorder="1" applyAlignment="1">
      <alignment horizontal="right" vertical="center"/>
    </xf>
    <xf numFmtId="3" fontId="13" fillId="2" borderId="6" xfId="11" applyNumberFormat="1" applyFont="1" applyFill="1" applyBorder="1" applyAlignment="1">
      <alignment vertical="center"/>
    </xf>
    <xf numFmtId="3" fontId="44" fillId="2" borderId="1" xfId="11" applyNumberFormat="1" applyFill="1" applyBorder="1" applyAlignment="1">
      <alignment horizontal="right" vertical="center"/>
    </xf>
    <xf numFmtId="3" fontId="13" fillId="2" borderId="9" xfId="11" applyNumberFormat="1" applyFont="1" applyFill="1" applyBorder="1" applyAlignment="1">
      <alignment vertical="center"/>
    </xf>
    <xf numFmtId="3" fontId="44" fillId="2" borderId="9" xfId="11" applyNumberFormat="1" applyFill="1" applyBorder="1" applyAlignment="1">
      <alignment horizontal="right" vertical="center"/>
    </xf>
    <xf numFmtId="3" fontId="41" fillId="2" borderId="11" xfId="11" applyNumberFormat="1" applyFont="1" applyFill="1" applyBorder="1" applyAlignment="1">
      <alignment horizontal="center" vertical="center"/>
    </xf>
    <xf numFmtId="3" fontId="13" fillId="2" borderId="0" xfId="11" applyNumberFormat="1" applyFont="1" applyFill="1" applyBorder="1" applyAlignment="1">
      <alignment vertical="center"/>
    </xf>
    <xf numFmtId="3" fontId="44" fillId="2" borderId="0" xfId="11" applyNumberFormat="1" applyFill="1" applyBorder="1" applyAlignment="1">
      <alignment horizontal="right" vertical="center"/>
    </xf>
    <xf numFmtId="3" fontId="44" fillId="2" borderId="6" xfId="11" applyNumberFormat="1" applyFill="1" applyBorder="1" applyAlignment="1">
      <alignment horizontal="right" vertical="center"/>
    </xf>
    <xf numFmtId="3" fontId="14" fillId="2" borderId="0" xfId="11" quotePrefix="1" applyNumberFormat="1" applyFont="1" applyFill="1" applyAlignment="1">
      <alignment horizontal="left" vertical="center"/>
    </xf>
    <xf numFmtId="3" fontId="13" fillId="2" borderId="0" xfId="11" applyNumberFormat="1" applyFont="1" applyFill="1" applyAlignment="1">
      <alignment vertical="center"/>
    </xf>
    <xf numFmtId="3" fontId="38" fillId="2" borderId="0" xfId="6" quotePrefix="1" applyNumberFormat="1" applyFont="1" applyFill="1" applyBorder="1" applyAlignment="1">
      <alignment horizontal="center" vertical="center"/>
    </xf>
  </cellXfs>
  <cellStyles count="12">
    <cellStyle name="Hipervínculo" xfId="2" builtinId="8"/>
    <cellStyle name="Hipervínculo 2" xfId="7"/>
    <cellStyle name="Normal" xfId="0" builtinId="0"/>
    <cellStyle name="Normal 2" xfId="1"/>
    <cellStyle name="Normal 2 2" xfId="5"/>
    <cellStyle name="Normal 3" xfId="10"/>
    <cellStyle name="Normal 4" xfId="11"/>
    <cellStyle name="Normal 5" xfId="8"/>
    <cellStyle name="Normal 5 2" xfId="3"/>
    <cellStyle name="Normal 8" xfId="4"/>
    <cellStyle name="Normal_S10" xfId="6"/>
    <cellStyle name="Normal_Total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xdr:colOff>
      <xdr:row>4</xdr:row>
      <xdr:rowOff>47625</xdr:rowOff>
    </xdr:from>
    <xdr:ext cx="3460171" cy="714375"/>
    <xdr:pic>
      <xdr:nvPicPr>
        <xdr:cNvPr id="2" name="Imagen 1"/>
        <xdr:cNvPicPr>
          <a:picLocks noChangeAspect="1"/>
        </xdr:cNvPicPr>
      </xdr:nvPicPr>
      <xdr:blipFill rotWithShape="1">
        <a:blip xmlns:r="http://schemas.openxmlformats.org/officeDocument/2006/relationships" r:embed="rId1"/>
        <a:srcRect l="35578" t="67138" r="23063" b="15267"/>
        <a:stretch/>
      </xdr:blipFill>
      <xdr:spPr>
        <a:xfrm>
          <a:off x="762001" y="695325"/>
          <a:ext cx="3460171" cy="7143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380999</xdr:colOff>
      <xdr:row>6</xdr:row>
      <xdr:rowOff>0</xdr:rowOff>
    </xdr:from>
    <xdr:to>
      <xdr:col>1</xdr:col>
      <xdr:colOff>6896100</xdr:colOff>
      <xdr:row>100</xdr:row>
      <xdr:rowOff>85726</xdr:rowOff>
    </xdr:to>
    <xdr:sp macro="" textlink="">
      <xdr:nvSpPr>
        <xdr:cNvPr id="2" name="CuadroTexto 1"/>
        <xdr:cNvSpPr txBox="1"/>
      </xdr:nvSpPr>
      <xdr:spPr>
        <a:xfrm>
          <a:off x="380999" y="971550"/>
          <a:ext cx="1143001" cy="1530667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ES_tradnl" sz="1100" b="1">
              <a:solidFill>
                <a:schemeClr val="dk1"/>
              </a:solidFill>
              <a:effectLst/>
              <a:latin typeface="+mn-lt"/>
              <a:ea typeface="+mn-ea"/>
              <a:cs typeface="+mn-cs"/>
            </a:rPr>
            <a:t> </a:t>
          </a:r>
          <a:endParaRPr lang="es-ES" sz="1100" b="1">
            <a:solidFill>
              <a:schemeClr val="dk1"/>
            </a:solidFill>
            <a:effectLst/>
            <a:latin typeface="+mn-lt"/>
            <a:ea typeface="+mn-ea"/>
            <a:cs typeface="+mn-cs"/>
          </a:endParaRPr>
        </a:p>
        <a:p>
          <a:pPr algn="just"/>
          <a:r>
            <a:rPr lang="es-ES_tradnl" sz="1100" b="1">
              <a:solidFill>
                <a:srgbClr val="AC0000"/>
              </a:solidFill>
              <a:effectLst/>
              <a:latin typeface="+mn-lt"/>
              <a:ea typeface="+mn-ea"/>
              <a:cs typeface="+mn-cs"/>
            </a:rPr>
            <a:t>I.- INTRODUCCIÓN Y CLASIFICACIÓN</a:t>
          </a:r>
          <a:endParaRPr lang="es-ES" sz="1100" b="1">
            <a:solidFill>
              <a:srgbClr val="AC0000"/>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esta publicación se presentan las cuentas en términos de contabilidad nacional del Sector Público Empresarial correspondientes al ejercicio 2013, con el doble objetivo de dar cumplimiento a lo previsto en el artículo 125.2.i de la Ley General Presupuestaria (Ley 47/2003, de 26 de noviembre) y ofrecer a los usuarios un adecuado instrumento de análisis económico del sector.</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Para su elaboración se han seguido las normas metodológicas establecidas en el Reglamento (UE) nº 549/2013 del Parlamento y del Consejo, de 21 de mayo de 2013, relativo al Sistema Europeo de Cuentas Nacionales y Regionales de la Unión Europea (SEC-2010), así como en el Manual del SEC-2010 sobre el déficit público y la deuda pública.</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Según estas normas, una unidad institucional se considera pública cuando es controlada por las Administraciones Públicas, es decir, cuando éstas tienen la capacidad para determinar la política general de dicha entidad.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este libro se recoge información de las unidades institucionales públicas consideradas como productores de mercado, esto es, de las unidades públicas incluidas en los sectores institucionales S.11001 Sociedades no financieras públicas y S.12001 Instituciones financieras públicas, según los criterios de delimitación institucional fijados en el SEC-2010 y en su Manual de desarrollo.</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Las cuentas se presentan bajo dos clasificaciones:</a:t>
          </a:r>
          <a:endParaRPr lang="es-ES" sz="1100">
            <a:solidFill>
              <a:schemeClr val="dk1"/>
            </a:solidFill>
            <a:effectLst/>
            <a:latin typeface="+mn-lt"/>
            <a:ea typeface="+mn-ea"/>
            <a:cs typeface="+mn-cs"/>
          </a:endParaRPr>
        </a:p>
        <a:p>
          <a:pPr marL="171450" lvl="0" indent="-171450" algn="just">
            <a:buFont typeface="Arial" panose="020B0604020202020204" pitchFamily="34" charset="0"/>
            <a:buChar char="•"/>
          </a:pPr>
          <a:r>
            <a:rPr lang="es-ES_tradnl" sz="1100">
              <a:solidFill>
                <a:schemeClr val="dk1"/>
              </a:solidFill>
              <a:effectLst/>
              <a:latin typeface="+mn-lt"/>
              <a:ea typeface="+mn-ea"/>
              <a:cs typeface="+mn-cs"/>
            </a:rPr>
            <a:t>Clasificación institucional</a:t>
          </a:r>
          <a:endParaRPr lang="es-ES" sz="1100">
            <a:solidFill>
              <a:schemeClr val="dk1"/>
            </a:solidFill>
            <a:effectLst/>
            <a:latin typeface="+mn-lt"/>
            <a:ea typeface="+mn-ea"/>
            <a:cs typeface="+mn-cs"/>
          </a:endParaRPr>
        </a:p>
        <a:p>
          <a:pPr marL="171450" lvl="0" indent="-171450" algn="just">
            <a:buFont typeface="Arial" panose="020B0604020202020204" pitchFamily="34" charset="0"/>
            <a:buChar char="•"/>
          </a:pPr>
          <a:r>
            <a:rPr lang="es-ES_tradnl" sz="1100">
              <a:solidFill>
                <a:schemeClr val="dk1"/>
              </a:solidFill>
              <a:effectLst/>
              <a:latin typeface="+mn-lt"/>
              <a:ea typeface="+mn-ea"/>
              <a:cs typeface="+mn-cs"/>
            </a:rPr>
            <a:t>Clasificación por ramas de actividad.</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cuanto a la </a:t>
          </a:r>
          <a:r>
            <a:rPr lang="es-ES_tradnl" sz="1100" u="sng">
              <a:solidFill>
                <a:schemeClr val="dk1"/>
              </a:solidFill>
              <a:effectLst/>
              <a:latin typeface="+mn-lt"/>
              <a:ea typeface="+mn-ea"/>
              <a:cs typeface="+mn-cs"/>
            </a:rPr>
            <a:t>Clasificación institucional</a:t>
          </a:r>
          <a:r>
            <a:rPr lang="es-ES_tradnl" sz="1100" u="none">
              <a:solidFill>
                <a:schemeClr val="dk1"/>
              </a:solidFill>
              <a:effectLst/>
              <a:latin typeface="+mn-lt"/>
              <a:ea typeface="+mn-ea"/>
              <a:cs typeface="+mn-cs"/>
            </a:rPr>
            <a:t>: en el caso</a:t>
          </a:r>
          <a:r>
            <a:rPr lang="es-ES_tradnl" sz="1100">
              <a:solidFill>
                <a:schemeClr val="dk1"/>
              </a:solidFill>
              <a:effectLst/>
              <a:latin typeface="+mn-lt"/>
              <a:ea typeface="+mn-ea"/>
              <a:cs typeface="+mn-cs"/>
            </a:rPr>
            <a:t> de las sociedades no financieras, atendiendo a la administración propietaria, se distinguen entre empresas dependientes del Estado, de las Comunidades Autónomas y de las Corporaciones Locales, según el siguiente esquema: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chemeClr val="dk1"/>
              </a:solidFill>
              <a:effectLst/>
              <a:latin typeface="+mn-lt"/>
              <a:ea typeface="+mn-ea"/>
              <a:cs typeface="+mn-cs"/>
            </a:rPr>
            <a:t>Sociedades no financieras</a:t>
          </a:r>
          <a:endParaRPr lang="es-ES" sz="1100" b="1">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Controladas por el Estado</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Controladas por las Administraciones territoriales</a:t>
          </a:r>
          <a:endParaRPr lang="es-ES" sz="1100">
            <a:solidFill>
              <a:schemeClr val="dk1"/>
            </a:solidFill>
            <a:effectLst/>
            <a:latin typeface="+mn-lt"/>
            <a:ea typeface="+mn-ea"/>
            <a:cs typeface="+mn-cs"/>
          </a:endParaRPr>
        </a:p>
        <a:p>
          <a:pPr marL="628650" lvl="1" indent="-171450" algn="just">
            <a:buFont typeface="Arial" panose="020B0604020202020204" pitchFamily="34" charset="0"/>
            <a:buChar char="•"/>
          </a:pPr>
          <a:r>
            <a:rPr lang="es-ES_tradnl" sz="1100">
              <a:solidFill>
                <a:schemeClr val="dk1"/>
              </a:solidFill>
              <a:effectLst/>
              <a:latin typeface="+mn-lt"/>
              <a:ea typeface="+mn-ea"/>
              <a:cs typeface="+mn-cs"/>
            </a:rPr>
            <a:t>Controladas por las Comunidades Autónomas</a:t>
          </a:r>
          <a:endParaRPr lang="es-ES" sz="1100">
            <a:solidFill>
              <a:schemeClr val="dk1"/>
            </a:solidFill>
            <a:effectLst/>
            <a:latin typeface="+mn-lt"/>
            <a:ea typeface="+mn-ea"/>
            <a:cs typeface="+mn-cs"/>
          </a:endParaRPr>
        </a:p>
        <a:p>
          <a:pPr marL="628650" lvl="1" indent="-171450" algn="just">
            <a:buFont typeface="Arial" panose="020B0604020202020204" pitchFamily="34" charset="0"/>
            <a:buChar char="•"/>
          </a:pPr>
          <a:r>
            <a:rPr lang="es-ES_tradnl" sz="1100">
              <a:solidFill>
                <a:schemeClr val="dk1"/>
              </a:solidFill>
              <a:effectLst/>
              <a:latin typeface="+mn-lt"/>
              <a:ea typeface="+mn-ea"/>
              <a:cs typeface="+mn-cs"/>
            </a:rPr>
            <a:t>Controladas por las Corporaciones Locales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Además, este año como el anterior, el libro también incluye las cuentas individualizadas por Comunidades Autónomas de las empresas públicas dependientes de cada una de ellas.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Para las instituciones financieras públicas se presenta la siguiente clasificación atendiendo a su actividad:</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chemeClr val="dk1"/>
              </a:solidFill>
              <a:effectLst/>
              <a:latin typeface="+mn-lt"/>
              <a:ea typeface="+mn-ea"/>
              <a:cs typeface="+mn-cs"/>
            </a:rPr>
            <a:t>Instituciones financieras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S.121 Instituciones financieras monetarias: Banco Central</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S.122 Instituciones financieras monetarias: Sociedades de depósitos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S.125 Instituciones financieras: Otros intermediarios financieros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S.126 Instituciones financieras: Auxiliares financieros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S.128 Compañías de seguros y Fondos de pensiones: Compañías de seguro</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eaLnBrk="1" fontAlgn="auto" latinLnBrk="0" hangingPunct="1"/>
          <a:r>
            <a:rPr lang="es-ES_tradnl" sz="1100">
              <a:solidFill>
                <a:schemeClr val="dk1"/>
              </a:solidFill>
              <a:effectLst/>
              <a:latin typeface="+mn-lt"/>
              <a:ea typeface="+mn-ea"/>
              <a:cs typeface="+mn-cs"/>
            </a:rPr>
            <a:t>El listado de entidades clasificadas dentro del sector</a:t>
          </a:r>
          <a:r>
            <a:rPr lang="es-ES_tradnl" sz="1100" baseline="0">
              <a:solidFill>
                <a:schemeClr val="dk1"/>
              </a:solidFill>
              <a:effectLst/>
              <a:latin typeface="+mn-lt"/>
              <a:ea typeface="+mn-ea"/>
              <a:cs typeface="+mn-cs"/>
            </a:rPr>
            <a:t> S.</a:t>
          </a:r>
          <a:r>
            <a:rPr lang="es-ES_tradnl" sz="1100">
              <a:solidFill>
                <a:schemeClr val="dk1"/>
              </a:solidFill>
              <a:effectLst/>
              <a:latin typeface="+mn-lt"/>
              <a:ea typeface="+mn-ea"/>
              <a:cs typeface="+mn-cs"/>
            </a:rPr>
            <a:t>12 Instituciones financieras incluye en este ejercicio 2014 las sociedades Banco Mare Nostrum S.A.</a:t>
          </a:r>
          <a:r>
            <a:rPr lang="es-ES_tradnl" sz="1100" baseline="0">
              <a:solidFill>
                <a:schemeClr val="dk1"/>
              </a:solidFill>
              <a:effectLst/>
              <a:latin typeface="+mn-lt"/>
              <a:ea typeface="+mn-ea"/>
              <a:cs typeface="+mn-cs"/>
            </a:rPr>
            <a:t> y</a:t>
          </a:r>
          <a:r>
            <a:rPr lang="es-ES_tradnl" sz="1100">
              <a:solidFill>
                <a:schemeClr val="dk1"/>
              </a:solidFill>
              <a:effectLst/>
              <a:latin typeface="+mn-lt"/>
              <a:ea typeface="+mn-ea"/>
              <a:cs typeface="+mn-cs"/>
            </a:rPr>
            <a:t> Catalunya Banc, S.A. con participaciones del Fondo de Reestructuración Ordenada Bancaria (FROB) del 65,02%</a:t>
          </a:r>
          <a:r>
            <a:rPr lang="es-ES_tradnl" sz="1100" baseline="0">
              <a:solidFill>
                <a:schemeClr val="dk1"/>
              </a:solidFill>
              <a:effectLst/>
              <a:latin typeface="+mn-lt"/>
              <a:ea typeface="+mn-ea"/>
              <a:cs typeface="+mn-cs"/>
            </a:rPr>
            <a:t> y</a:t>
          </a:r>
          <a:r>
            <a:rPr lang="es-ES_tradnl" sz="1100">
              <a:solidFill>
                <a:schemeClr val="dk1"/>
              </a:solidFill>
              <a:effectLst/>
              <a:latin typeface="+mn-lt"/>
              <a:ea typeface="+mn-ea"/>
              <a:cs typeface="+mn-cs"/>
            </a:rPr>
            <a:t> 66,01% respectivamente (datos al cierre del ejercicio 2014). Asimismo, también incluye a Bankia S.A. participada en un 62,21% por el Banco Financiero y de Ahorro (BFA), unidad incluida desde 2013 en el sector S.13 Administraciones Públicas.</a:t>
          </a:r>
          <a:endParaRPr lang="es-ES">
            <a:effectLst/>
          </a:endParaRPr>
        </a:p>
        <a:p>
          <a:r>
            <a:rPr lang="es-ES_tradnl" sz="1100">
              <a:solidFill>
                <a:schemeClr val="dk1"/>
              </a:solidFill>
              <a:effectLst/>
              <a:latin typeface="+mn-lt"/>
              <a:ea typeface="+mn-ea"/>
              <a:cs typeface="+mn-cs"/>
            </a:rPr>
            <a:t>No obstante, dado el carácter transitorio de la participación pública en estas entidades y con la finalidad de evitar distorsiones en las cifras de un ejercicio a otro, se ha considerado conveniente no integrar las magnitudes de estas entidades financieras en las cuentas económicas del mencionado Sector S.12</a:t>
          </a:r>
          <a:r>
            <a:rPr lang="es-ES_tradnl" sz="1100" baseline="0">
              <a:solidFill>
                <a:schemeClr val="dk1"/>
              </a:solidFill>
              <a:effectLst/>
              <a:latin typeface="+mn-lt"/>
              <a:ea typeface="+mn-ea"/>
              <a:cs typeface="+mn-cs"/>
            </a:rPr>
            <a:t> </a:t>
          </a:r>
          <a:r>
            <a:rPr lang="es-ES_tradnl" sz="1100">
              <a:solidFill>
                <a:schemeClr val="dk1"/>
              </a:solidFill>
              <a:effectLst/>
              <a:latin typeface="+mn-lt"/>
              <a:ea typeface="+mn-ea"/>
              <a:cs typeface="+mn-cs"/>
            </a:rPr>
            <a:t>Instituciones financieras.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effectLst/>
              <a:latin typeface="+mn-lt"/>
              <a:ea typeface="+mn-ea"/>
              <a:cs typeface="+mn-cs"/>
            </a:rPr>
            <a:t>En</a:t>
          </a:r>
          <a:r>
            <a:rPr lang="es-ES_tradnl" sz="1100" baseline="0">
              <a:solidFill>
                <a:schemeClr val="dk1"/>
              </a:solidFill>
              <a:effectLst/>
              <a:latin typeface="+mn-lt"/>
              <a:ea typeface="+mn-ea"/>
              <a:cs typeface="+mn-cs"/>
            </a:rPr>
            <a:t> cuanto a la </a:t>
          </a:r>
          <a:r>
            <a:rPr lang="es-ES_tradnl" sz="1100" u="sng" baseline="0">
              <a:solidFill>
                <a:schemeClr val="dk1"/>
              </a:solidFill>
              <a:effectLst/>
              <a:latin typeface="+mn-lt"/>
              <a:ea typeface="+mn-ea"/>
              <a:cs typeface="+mn-cs"/>
            </a:rPr>
            <a:t>Clasificación por ramas de actividad</a:t>
          </a:r>
          <a:r>
            <a:rPr lang="es-ES_tradnl" sz="1100" baseline="0">
              <a:solidFill>
                <a:schemeClr val="dk1"/>
              </a:solidFill>
              <a:effectLst/>
              <a:latin typeface="+mn-lt"/>
              <a:ea typeface="+mn-ea"/>
              <a:cs typeface="+mn-cs"/>
            </a:rPr>
            <a:t>, l</a:t>
          </a:r>
          <a:r>
            <a:rPr lang="es-ES_tradnl" sz="1100">
              <a:solidFill>
                <a:schemeClr val="dk1"/>
              </a:solidFill>
              <a:effectLst/>
              <a:latin typeface="+mn-lt"/>
              <a:ea typeface="+mn-ea"/>
              <a:cs typeface="+mn-cs"/>
            </a:rPr>
            <a:t>a información se presenta adaptada a la Clasificación Nacional de Actividades Económicas (CNAE-2009), que sustituye a la anterior CNAE-93 Rev.1. La CNAE-2009 se aplica a partir del 1 de enero de 2009, según el Real Decreto 475/2007, de 13 de abril. </a:t>
          </a:r>
        </a:p>
        <a:p>
          <a:pPr marL="0" marR="0" lvl="0" indent="0" algn="just" defTabSz="914400" eaLnBrk="1" fontAlgn="auto" latinLnBrk="0" hangingPunct="1">
            <a:lnSpc>
              <a:spcPct val="100000"/>
            </a:lnSpc>
            <a:spcBef>
              <a:spcPts val="0"/>
            </a:spcBef>
            <a:spcAft>
              <a:spcPts val="0"/>
            </a:spcAft>
            <a:buClrTx/>
            <a:buSzTx/>
            <a:buFontTx/>
            <a:buNone/>
            <a:tabLst/>
            <a:defRPr/>
          </a:pPr>
          <a:endParaRPr lang="es-ES_tradnl"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effectLst/>
              <a:latin typeface="+mn-lt"/>
              <a:ea typeface="+mn-ea"/>
              <a:cs typeface="+mn-cs"/>
            </a:rPr>
            <a:t>La información se desglosa en ramas</a:t>
          </a:r>
          <a:r>
            <a:rPr lang="es-ES_tradnl" sz="1100" baseline="0">
              <a:solidFill>
                <a:schemeClr val="dk1"/>
              </a:solidFill>
              <a:effectLst/>
              <a:latin typeface="+mn-lt"/>
              <a:ea typeface="+mn-ea"/>
              <a:cs typeface="+mn-cs"/>
            </a:rPr>
            <a:t> de actividad, ofreciéndose</a:t>
          </a:r>
          <a:r>
            <a:rPr lang="es-ES_tradnl" sz="1100">
              <a:solidFill>
                <a:schemeClr val="dk1"/>
              </a:solidFill>
              <a:effectLst/>
              <a:latin typeface="+mn-lt"/>
              <a:ea typeface="+mn-ea"/>
              <a:cs typeface="+mn-cs"/>
            </a:rPr>
            <a:t> datos desglosados a 10 Ramas (mayor agregación) y a 64 Ramas de Actividad (máxima desagregación), siguiendo las directrices del Reglamento (UE) 715/2010 de la Comisión, de 10 de agosto de 2010, que modifica el Reglamento (CE) nº 2223/96 del Consejo por lo que se refiere a las adaptaciones de las cuentas nacionales, tras la revisión de la nomenclatura estadística de actividades económicas NACE revisión 2 y de la clasificación estadística de productos por actividades (CPA).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rgbClr val="AC0000"/>
              </a:solidFill>
              <a:effectLst/>
              <a:latin typeface="+mn-lt"/>
              <a:ea typeface="+mn-ea"/>
              <a:cs typeface="+mn-cs"/>
            </a:rPr>
            <a:t>II.- FUENTES ESTADÍSTICAS</a:t>
          </a:r>
          <a:endParaRPr lang="es-ES" sz="1100">
            <a:solidFill>
              <a:srgbClr val="AC0000"/>
            </a:solidFill>
            <a:effectLst/>
            <a:latin typeface="+mn-lt"/>
            <a:ea typeface="+mn-ea"/>
            <a:cs typeface="+mn-cs"/>
          </a:endParaRPr>
        </a:p>
        <a:p>
          <a:pPr algn="just"/>
          <a:r>
            <a:rPr lang="es-ES_tradnl" sz="1100" b="1">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Las fuentes utilizadas para llevar a cabo la elaboración de las cuentas económicas de las Empresas Públicas han sido las cuentas anuales completas (formadas por el balance, la cuenta de pérdidas y ganancias, estado de cambios en el patrimonio neto, estado de flujos de efectivo y la memoria) que las mismas remiten a la Intervención General de la Administración del Estado. En su caso, también se han utilizado  los informes de auditoría. Para los Organismos Autónomos se han utilizado las liquidaciones de sus presupuestos.</a:t>
          </a:r>
        </a:p>
        <a:p>
          <a:pPr algn="just"/>
          <a:endParaRPr lang="es-ES_tradnl" sz="1100">
            <a:solidFill>
              <a:schemeClr val="dk1"/>
            </a:solidFill>
            <a:effectLst/>
            <a:latin typeface="+mn-lt"/>
            <a:ea typeface="+mn-ea"/>
            <a:cs typeface="+mn-cs"/>
          </a:endParaRPr>
        </a:p>
        <a:p>
          <a:pPr algn="just"/>
          <a:r>
            <a:rPr lang="es-ES" sz="1100">
              <a:solidFill>
                <a:schemeClr val="dk1"/>
              </a:solidFill>
              <a:effectLst/>
              <a:latin typeface="+mn-lt"/>
              <a:ea typeface="+mn-ea"/>
              <a:cs typeface="+mn-cs"/>
            </a:rPr>
            <a:t>Debido a la información disponible, en esta publicación se ha utilizado el importe de la amortización contable recogida en la cuenta de pérdidas y ganancias de estas unidades como aproximación al cálculo del Consumo de Capital Fijo. </a:t>
          </a: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el caso de las Empresas Públicas dependientes de Comunidades Autónomas y de Corporaciones Locales, sus cuentas anuales o las liquidaciones de sus presupuestos se reciben, generalmente, del Agente que detenta el control.</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Con el fin de lograr la coherencia entre las cuentas de las Empresas Públicas y las cuentas de las Administraciones Públicas, se ha utilizado la información suministrada por el Sistema de Información Contable de la Administración del Estado (SIC) y por las liquidaciones presupuestarias que periódicamente remiten a este centro directivo las diferentes Administraciones Territoriales.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este libro se enumera la relación, actualizada a 2013, de las unidades públicas pertenecientes al sector de las Sociedades no financieras y del sector de las Instituciones financieras que han sido tratadas en su elaboración. Por su parte, en el libro Cuentas de las Administraciones Públicas 2013 (ya publicado) se proporciona la relación actualizada de las unidades públicas incluidas en el sector de las Administraciones Públicas en la nueva Base 2010, tanto en la Administración Central como en las distintas Comunidades Autónomas.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r>
          <a:br>
            <a:rPr lang="es-ES_tradnl" sz="1100">
              <a:solidFill>
                <a:schemeClr val="dk1"/>
              </a:solidFill>
              <a:effectLst/>
              <a:latin typeface="+mn-lt"/>
              <a:ea typeface="+mn-ea"/>
              <a:cs typeface="+mn-cs"/>
            </a:rPr>
          </a:br>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0"/>
  <sheetViews>
    <sheetView tabSelected="1" workbookViewId="0">
      <pane ySplit="6" topLeftCell="A7" activePane="bottomLeft" state="frozen"/>
      <selection pane="bottomLeft"/>
    </sheetView>
  </sheetViews>
  <sheetFormatPr baseColWidth="10" defaultColWidth="11.42578125" defaultRowHeight="12.75" x14ac:dyDescent="0.2"/>
  <cols>
    <col min="1" max="1" width="9.140625" style="1" bestFit="1" customWidth="1"/>
    <col min="2" max="2" width="84.85546875" style="1" bestFit="1" customWidth="1"/>
    <col min="3" max="3" width="34.140625" style="1" customWidth="1"/>
    <col min="4" max="4" width="68.140625" style="1" bestFit="1" customWidth="1"/>
    <col min="5" max="12" width="11.140625" style="1" customWidth="1"/>
    <col min="13" max="16384" width="11.42578125" style="1"/>
  </cols>
  <sheetData>
    <row r="1" spans="1:9" s="21" customFormat="1" ht="15.75" x14ac:dyDescent="0.25">
      <c r="A1" s="32" t="s">
        <v>115</v>
      </c>
      <c r="B1" s="31"/>
      <c r="C1" s="23"/>
      <c r="D1" s="22"/>
      <c r="E1" s="23"/>
      <c r="F1" s="23"/>
      <c r="G1" s="23"/>
      <c r="H1" s="22"/>
      <c r="I1" s="22"/>
    </row>
    <row r="2" spans="1:9" s="21" customFormat="1" ht="20.25" x14ac:dyDescent="0.2">
      <c r="A2" s="27"/>
      <c r="B2" s="30" t="s">
        <v>114</v>
      </c>
      <c r="C2" s="27"/>
      <c r="D2" s="22"/>
      <c r="E2" s="27"/>
      <c r="F2" s="29"/>
      <c r="G2" s="27"/>
      <c r="H2" s="22"/>
      <c r="I2" s="22"/>
    </row>
    <row r="3" spans="1:9" s="21" customFormat="1" ht="18" x14ac:dyDescent="0.2">
      <c r="A3" s="27"/>
      <c r="B3" s="28" t="s">
        <v>113</v>
      </c>
      <c r="C3" s="27"/>
      <c r="D3" s="22"/>
      <c r="E3" s="27"/>
      <c r="F3" s="28"/>
      <c r="G3" s="27"/>
      <c r="H3" s="22"/>
      <c r="I3" s="22"/>
    </row>
    <row r="4" spans="1:9" s="21" customFormat="1" ht="15.75" x14ac:dyDescent="0.2">
      <c r="A4" s="25"/>
      <c r="B4" s="26" t="s">
        <v>112</v>
      </c>
      <c r="C4" s="23"/>
      <c r="D4" s="22"/>
      <c r="E4" s="23"/>
      <c r="F4" s="26"/>
      <c r="G4" s="23"/>
      <c r="H4" s="22"/>
      <c r="I4" s="22"/>
    </row>
    <row r="5" spans="1:9" s="21" customFormat="1" ht="12" customHeight="1" x14ac:dyDescent="0.2">
      <c r="A5" s="25"/>
      <c r="B5" s="24"/>
      <c r="C5" s="23"/>
      <c r="D5" s="22"/>
      <c r="E5" s="23"/>
      <c r="F5" s="24"/>
      <c r="G5" s="23"/>
      <c r="H5" s="22"/>
      <c r="I5" s="22"/>
    </row>
    <row r="6" spans="1:9" s="21" customFormat="1" ht="63.75" customHeight="1" x14ac:dyDescent="0.2">
      <c r="B6" s="22"/>
      <c r="C6" s="22"/>
      <c r="D6" s="22"/>
      <c r="E6" s="22"/>
      <c r="F6" s="22"/>
      <c r="G6" s="22"/>
      <c r="H6" s="22"/>
      <c r="I6" s="22"/>
    </row>
    <row r="7" spans="1:9" ht="30" customHeight="1" x14ac:dyDescent="0.2">
      <c r="B7" s="10" t="s">
        <v>111</v>
      </c>
      <c r="C7" s="19"/>
      <c r="D7" s="20"/>
      <c r="E7" s="19"/>
      <c r="F7" s="19"/>
      <c r="G7" s="19"/>
      <c r="H7" s="19"/>
      <c r="I7" s="19"/>
    </row>
    <row r="8" spans="1:9" ht="30" customHeight="1" x14ac:dyDescent="0.2">
      <c r="B8" s="20" t="s">
        <v>111</v>
      </c>
      <c r="C8" s="19"/>
      <c r="D8" s="20"/>
      <c r="E8" s="19"/>
      <c r="F8" s="19"/>
      <c r="G8" s="19"/>
      <c r="H8" s="19"/>
      <c r="I8" s="19"/>
    </row>
    <row r="9" spans="1:9" ht="20.100000000000001" customHeight="1" x14ac:dyDescent="0.2">
      <c r="B9" s="19"/>
      <c r="C9" s="19"/>
      <c r="D9" s="19"/>
      <c r="E9" s="19"/>
      <c r="F9" s="19"/>
      <c r="G9" s="19"/>
      <c r="H9" s="19"/>
      <c r="I9" s="19"/>
    </row>
    <row r="10" spans="1:9" ht="30" customHeight="1" x14ac:dyDescent="0.2">
      <c r="B10" s="10" t="s">
        <v>110</v>
      </c>
      <c r="C10" s="19"/>
      <c r="D10" s="20"/>
      <c r="E10" s="19"/>
      <c r="F10" s="19"/>
      <c r="G10" s="19"/>
      <c r="H10" s="19"/>
      <c r="I10" s="19"/>
    </row>
    <row r="11" spans="1:9" ht="30" customHeight="1" x14ac:dyDescent="0.2">
      <c r="B11" s="20" t="s">
        <v>109</v>
      </c>
      <c r="C11" s="19"/>
      <c r="D11" s="20"/>
      <c r="E11" s="19"/>
      <c r="F11" s="19"/>
      <c r="G11" s="19"/>
      <c r="H11" s="19"/>
      <c r="I11" s="19"/>
    </row>
    <row r="12" spans="1:9" ht="20.100000000000001" customHeight="1" x14ac:dyDescent="0.2">
      <c r="B12" s="19"/>
      <c r="C12" s="19"/>
      <c r="D12" s="19"/>
      <c r="E12" s="19"/>
      <c r="F12" s="19"/>
      <c r="G12" s="19"/>
      <c r="H12" s="19"/>
      <c r="I12" s="19"/>
    </row>
    <row r="13" spans="1:9" ht="15.75" x14ac:dyDescent="0.2">
      <c r="B13" s="10" t="s">
        <v>108</v>
      </c>
      <c r="E13" s="16"/>
      <c r="F13" s="15"/>
      <c r="G13" s="16"/>
      <c r="H13" s="15"/>
    </row>
    <row r="14" spans="1:9" ht="15.75" x14ac:dyDescent="0.2">
      <c r="B14" s="10"/>
      <c r="E14" s="16"/>
      <c r="F14" s="15"/>
      <c r="G14" s="16"/>
      <c r="H14" s="15"/>
    </row>
    <row r="15" spans="1:9" ht="14.25" x14ac:dyDescent="0.2">
      <c r="B15" s="7" t="s">
        <v>107</v>
      </c>
      <c r="E15" s="16"/>
      <c r="F15" s="15"/>
      <c r="G15" s="16"/>
      <c r="H15" s="15"/>
    </row>
    <row r="16" spans="1:9" ht="14.25" x14ac:dyDescent="0.2">
      <c r="B16" s="15"/>
      <c r="E16" s="16"/>
      <c r="F16" s="15"/>
      <c r="G16" s="16"/>
      <c r="H16" s="15"/>
    </row>
    <row r="17" spans="2:8" ht="14.25" x14ac:dyDescent="0.2">
      <c r="B17" s="7" t="s">
        <v>106</v>
      </c>
      <c r="E17" s="16"/>
      <c r="F17" s="15"/>
      <c r="G17" s="16"/>
      <c r="H17" s="15"/>
    </row>
    <row r="18" spans="2:8" ht="14.25" x14ac:dyDescent="0.2">
      <c r="B18" s="12" t="s">
        <v>105</v>
      </c>
      <c r="E18" s="16"/>
      <c r="F18" s="15"/>
      <c r="G18" s="16"/>
      <c r="H18" s="15"/>
    </row>
    <row r="19" spans="2:8" ht="14.25" x14ac:dyDescent="0.2">
      <c r="B19" s="12" t="s">
        <v>104</v>
      </c>
      <c r="E19" s="16"/>
      <c r="F19" s="15"/>
      <c r="G19" s="16"/>
      <c r="H19" s="15"/>
    </row>
    <row r="20" spans="2:8" ht="14.25" x14ac:dyDescent="0.2">
      <c r="B20" s="17" t="s">
        <v>103</v>
      </c>
      <c r="E20" s="16"/>
      <c r="F20" s="15"/>
      <c r="G20" s="16"/>
      <c r="H20" s="15"/>
    </row>
    <row r="21" spans="2:8" ht="14.25" x14ac:dyDescent="0.2">
      <c r="B21" s="18" t="s">
        <v>102</v>
      </c>
      <c r="E21" s="16"/>
      <c r="F21" s="15"/>
      <c r="G21" s="16"/>
      <c r="H21" s="15"/>
    </row>
    <row r="22" spans="2:8" ht="14.25" x14ac:dyDescent="0.2">
      <c r="B22" s="18" t="s">
        <v>101</v>
      </c>
      <c r="E22" s="16"/>
      <c r="F22" s="15"/>
      <c r="G22" s="16"/>
      <c r="H22" s="15"/>
    </row>
    <row r="23" spans="2:8" ht="14.25" x14ac:dyDescent="0.2">
      <c r="B23" s="18" t="s">
        <v>100</v>
      </c>
      <c r="E23" s="16"/>
      <c r="F23" s="15"/>
      <c r="G23" s="16"/>
      <c r="H23" s="15"/>
    </row>
    <row r="24" spans="2:8" ht="14.25" x14ac:dyDescent="0.2">
      <c r="B24" s="18" t="s">
        <v>99</v>
      </c>
      <c r="E24" s="16"/>
      <c r="F24" s="15"/>
      <c r="G24" s="16"/>
      <c r="H24" s="15"/>
    </row>
    <row r="25" spans="2:8" ht="14.25" x14ac:dyDescent="0.2">
      <c r="B25" s="18" t="s">
        <v>98</v>
      </c>
      <c r="E25" s="16"/>
      <c r="F25" s="15"/>
      <c r="G25" s="16"/>
      <c r="H25" s="15"/>
    </row>
    <row r="26" spans="2:8" ht="14.25" x14ac:dyDescent="0.2">
      <c r="B26" s="18" t="s">
        <v>97</v>
      </c>
      <c r="E26" s="16"/>
      <c r="F26" s="15"/>
      <c r="G26" s="16"/>
      <c r="H26" s="15"/>
    </row>
    <row r="27" spans="2:8" ht="14.25" x14ac:dyDescent="0.2">
      <c r="B27" s="18" t="s">
        <v>96</v>
      </c>
      <c r="E27" s="16"/>
      <c r="F27" s="15"/>
      <c r="G27" s="16"/>
      <c r="H27" s="15"/>
    </row>
    <row r="28" spans="2:8" ht="14.25" x14ac:dyDescent="0.2">
      <c r="B28" s="18" t="s">
        <v>95</v>
      </c>
      <c r="E28" s="16"/>
      <c r="F28" s="15"/>
      <c r="G28" s="16"/>
      <c r="H28" s="15"/>
    </row>
    <row r="29" spans="2:8" ht="14.25" x14ac:dyDescent="0.2">
      <c r="B29" s="18" t="s">
        <v>94</v>
      </c>
      <c r="E29" s="16"/>
      <c r="F29" s="15"/>
      <c r="G29" s="16"/>
      <c r="H29" s="15"/>
    </row>
    <row r="30" spans="2:8" ht="14.25" x14ac:dyDescent="0.2">
      <c r="B30" s="18" t="s">
        <v>93</v>
      </c>
      <c r="E30" s="16"/>
      <c r="F30" s="15"/>
      <c r="G30" s="16"/>
      <c r="H30" s="15"/>
    </row>
    <row r="31" spans="2:8" ht="14.25" x14ac:dyDescent="0.2">
      <c r="B31" s="18" t="s">
        <v>92</v>
      </c>
      <c r="E31" s="16"/>
      <c r="F31" s="15"/>
      <c r="G31" s="16"/>
      <c r="H31" s="15"/>
    </row>
    <row r="32" spans="2:8" ht="14.25" x14ac:dyDescent="0.2">
      <c r="B32" s="18" t="s">
        <v>91</v>
      </c>
      <c r="E32" s="16"/>
      <c r="F32" s="15"/>
      <c r="G32" s="16"/>
      <c r="H32" s="15"/>
    </row>
    <row r="33" spans="2:8" ht="14.25" x14ac:dyDescent="0.2">
      <c r="B33" s="18" t="s">
        <v>90</v>
      </c>
      <c r="E33" s="16"/>
      <c r="F33" s="15"/>
      <c r="G33" s="16"/>
      <c r="H33" s="15"/>
    </row>
    <row r="34" spans="2:8" ht="14.25" x14ac:dyDescent="0.2">
      <c r="B34" s="18" t="s">
        <v>89</v>
      </c>
      <c r="E34" s="16"/>
      <c r="F34" s="15"/>
      <c r="G34" s="16"/>
      <c r="H34" s="15"/>
    </row>
    <row r="35" spans="2:8" ht="14.25" x14ac:dyDescent="0.2">
      <c r="B35" s="18" t="s">
        <v>88</v>
      </c>
      <c r="E35" s="16"/>
      <c r="F35" s="15"/>
      <c r="G35" s="16"/>
      <c r="H35" s="15"/>
    </row>
    <row r="36" spans="2:8" ht="14.25" x14ac:dyDescent="0.2">
      <c r="B36" s="18" t="s">
        <v>87</v>
      </c>
      <c r="E36" s="16"/>
      <c r="F36" s="15"/>
      <c r="G36" s="16"/>
      <c r="H36" s="15"/>
    </row>
    <row r="37" spans="2:8" ht="14.25" x14ac:dyDescent="0.2">
      <c r="B37" s="18" t="s">
        <v>86</v>
      </c>
      <c r="E37" s="16"/>
      <c r="F37" s="15"/>
      <c r="G37" s="16"/>
      <c r="H37" s="15"/>
    </row>
    <row r="38" spans="2:8" ht="14.25" x14ac:dyDescent="0.2">
      <c r="B38" s="17" t="s">
        <v>85</v>
      </c>
      <c r="E38" s="16"/>
      <c r="F38" s="15"/>
      <c r="G38" s="16"/>
      <c r="H38" s="15"/>
    </row>
    <row r="39" spans="2:8" ht="14.25" x14ac:dyDescent="0.2">
      <c r="B39" s="16"/>
      <c r="E39" s="16"/>
      <c r="F39" s="15"/>
      <c r="G39" s="16"/>
      <c r="H39" s="15"/>
    </row>
    <row r="40" spans="2:8" ht="14.25" x14ac:dyDescent="0.2">
      <c r="B40" s="7" t="s">
        <v>84</v>
      </c>
      <c r="E40" s="16"/>
      <c r="F40" s="15"/>
      <c r="G40" s="16"/>
      <c r="H40" s="15"/>
    </row>
    <row r="41" spans="2:8" ht="14.25" x14ac:dyDescent="0.2">
      <c r="B41" s="12" t="s">
        <v>83</v>
      </c>
      <c r="E41" s="14"/>
      <c r="F41" s="13"/>
      <c r="G41" s="14"/>
      <c r="H41" s="13"/>
    </row>
    <row r="42" spans="2:8" ht="14.25" x14ac:dyDescent="0.2">
      <c r="B42" s="12" t="s">
        <v>82</v>
      </c>
      <c r="F42" s="11"/>
      <c r="H42" s="11"/>
    </row>
    <row r="43" spans="2:8" ht="14.25" customHeight="1" x14ac:dyDescent="0.2">
      <c r="B43" s="12" t="s">
        <v>81</v>
      </c>
      <c r="E43" s="11"/>
      <c r="F43" s="11"/>
      <c r="G43" s="11"/>
      <c r="H43" s="11"/>
    </row>
    <row r="44" spans="2:8" ht="14.25" x14ac:dyDescent="0.2">
      <c r="B44" s="12" t="s">
        <v>80</v>
      </c>
      <c r="E44" s="11"/>
      <c r="F44" s="11"/>
      <c r="G44" s="11"/>
      <c r="H44" s="11"/>
    </row>
    <row r="45" spans="2:8" ht="14.25" x14ac:dyDescent="0.2">
      <c r="B45" s="12" t="s">
        <v>79</v>
      </c>
      <c r="E45" s="11"/>
      <c r="F45" s="11"/>
      <c r="G45" s="11"/>
      <c r="H45" s="11"/>
    </row>
    <row r="46" spans="2:8" ht="14.25" x14ac:dyDescent="0.2">
      <c r="E46" s="11"/>
      <c r="F46" s="11"/>
      <c r="G46" s="11"/>
      <c r="H46" s="11"/>
    </row>
    <row r="47" spans="2:8" ht="14.25" x14ac:dyDescent="0.2">
      <c r="E47" s="11"/>
      <c r="F47" s="11"/>
      <c r="G47" s="11"/>
      <c r="H47" s="11"/>
    </row>
    <row r="48" spans="2:8" ht="15.75" x14ac:dyDescent="0.2">
      <c r="B48" s="10" t="s">
        <v>78</v>
      </c>
    </row>
    <row r="50" spans="2:2" ht="15" x14ac:dyDescent="0.2">
      <c r="B50" s="8" t="s">
        <v>77</v>
      </c>
    </row>
    <row r="51" spans="2:2" ht="15.75" x14ac:dyDescent="0.2">
      <c r="B51" s="9"/>
    </row>
    <row r="52" spans="2:2" ht="14.25" x14ac:dyDescent="0.2">
      <c r="B52" s="7" t="s">
        <v>76</v>
      </c>
    </row>
    <row r="53" spans="2:2" ht="14.25" x14ac:dyDescent="0.2">
      <c r="B53" s="7" t="s">
        <v>75</v>
      </c>
    </row>
    <row r="54" spans="2:2" ht="14.25" x14ac:dyDescent="0.2">
      <c r="B54" s="6" t="s">
        <v>74</v>
      </c>
    </row>
    <row r="55" spans="2:2" ht="14.25" x14ac:dyDescent="0.2">
      <c r="B55" s="6" t="s">
        <v>73</v>
      </c>
    </row>
    <row r="56" spans="2:2" ht="14.25" x14ac:dyDescent="0.2">
      <c r="B56" s="6" t="s">
        <v>72</v>
      </c>
    </row>
    <row r="57" spans="2:2" ht="14.25" x14ac:dyDescent="0.2">
      <c r="B57" s="6" t="s">
        <v>71</v>
      </c>
    </row>
    <row r="58" spans="2:2" ht="14.25" x14ac:dyDescent="0.2">
      <c r="B58" s="6" t="s">
        <v>70</v>
      </c>
    </row>
    <row r="59" spans="2:2" ht="14.25" x14ac:dyDescent="0.2">
      <c r="B59" s="6" t="s">
        <v>69</v>
      </c>
    </row>
    <row r="60" spans="2:2" ht="14.25" x14ac:dyDescent="0.2">
      <c r="B60" s="6" t="s">
        <v>68</v>
      </c>
    </row>
    <row r="61" spans="2:2" ht="14.25" x14ac:dyDescent="0.2">
      <c r="B61" s="6" t="s">
        <v>67</v>
      </c>
    </row>
    <row r="64" spans="2:2" ht="15" x14ac:dyDescent="0.2">
      <c r="B64" s="8" t="s">
        <v>66</v>
      </c>
    </row>
    <row r="66" spans="2:2" ht="14.25" x14ac:dyDescent="0.2">
      <c r="B66" s="7" t="s">
        <v>65</v>
      </c>
    </row>
    <row r="67" spans="2:2" ht="14.25" x14ac:dyDescent="0.2">
      <c r="B67" s="6" t="s">
        <v>64</v>
      </c>
    </row>
    <row r="68" spans="2:2" ht="14.25" x14ac:dyDescent="0.2">
      <c r="B68" s="3" t="s">
        <v>63</v>
      </c>
    </row>
    <row r="69" spans="2:2" ht="14.25" x14ac:dyDescent="0.2">
      <c r="B69" s="3" t="s">
        <v>62</v>
      </c>
    </row>
    <row r="70" spans="2:2" ht="14.25" x14ac:dyDescent="0.2">
      <c r="B70" s="3" t="s">
        <v>61</v>
      </c>
    </row>
    <row r="71" spans="2:2" ht="14.25" x14ac:dyDescent="0.2">
      <c r="B71" s="3" t="s">
        <v>60</v>
      </c>
    </row>
    <row r="72" spans="2:2" ht="14.25" x14ac:dyDescent="0.2">
      <c r="B72" s="3" t="s">
        <v>59</v>
      </c>
    </row>
    <row r="73" spans="2:2" ht="14.25" x14ac:dyDescent="0.2">
      <c r="B73" s="3" t="s">
        <v>58</v>
      </c>
    </row>
    <row r="74" spans="2:2" ht="14.25" x14ac:dyDescent="0.2">
      <c r="B74" s="3" t="s">
        <v>57</v>
      </c>
    </row>
    <row r="75" spans="2:2" ht="14.25" x14ac:dyDescent="0.2">
      <c r="B75" s="3" t="s">
        <v>56</v>
      </c>
    </row>
    <row r="76" spans="2:2" ht="14.25" x14ac:dyDescent="0.2">
      <c r="B76" s="3" t="s">
        <v>55</v>
      </c>
    </row>
    <row r="77" spans="2:2" ht="14.25" x14ac:dyDescent="0.2">
      <c r="B77" s="3" t="s">
        <v>53</v>
      </c>
    </row>
    <row r="78" spans="2:2" ht="14.25" x14ac:dyDescent="0.2">
      <c r="B78" s="3" t="s">
        <v>54</v>
      </c>
    </row>
    <row r="79" spans="2:2" ht="14.25" x14ac:dyDescent="0.2">
      <c r="B79" s="3" t="s">
        <v>1050</v>
      </c>
    </row>
    <row r="80" spans="2:2" ht="14.25" x14ac:dyDescent="0.2">
      <c r="B80" s="3" t="s">
        <v>52</v>
      </c>
    </row>
    <row r="81" spans="2:2" ht="14.25" x14ac:dyDescent="0.2">
      <c r="B81" s="3" t="s">
        <v>51</v>
      </c>
    </row>
    <row r="82" spans="2:2" ht="14.25" x14ac:dyDescent="0.2">
      <c r="B82" s="3" t="s">
        <v>50</v>
      </c>
    </row>
    <row r="83" spans="2:2" ht="14.25" x14ac:dyDescent="0.2">
      <c r="B83" s="3" t="s">
        <v>49</v>
      </c>
    </row>
    <row r="84" spans="2:2" ht="14.25" x14ac:dyDescent="0.2">
      <c r="B84" s="3" t="s">
        <v>48</v>
      </c>
    </row>
    <row r="85" spans="2:2" ht="14.25" x14ac:dyDescent="0.2">
      <c r="B85" s="3" t="s">
        <v>47</v>
      </c>
    </row>
    <row r="86" spans="2:2" ht="14.25" x14ac:dyDescent="0.2">
      <c r="B86" s="3" t="s">
        <v>46</v>
      </c>
    </row>
    <row r="87" spans="2:2" ht="14.25" x14ac:dyDescent="0.2">
      <c r="B87" s="3" t="s">
        <v>45</v>
      </c>
    </row>
    <row r="88" spans="2:2" ht="14.25" x14ac:dyDescent="0.2">
      <c r="B88" s="3" t="s">
        <v>44</v>
      </c>
    </row>
    <row r="89" spans="2:2" ht="14.25" x14ac:dyDescent="0.2">
      <c r="B89" s="3" t="s">
        <v>43</v>
      </c>
    </row>
    <row r="90" spans="2:2" ht="14.25" x14ac:dyDescent="0.2">
      <c r="B90" s="3" t="s">
        <v>42</v>
      </c>
    </row>
    <row r="91" spans="2:2" ht="14.25" x14ac:dyDescent="0.2">
      <c r="B91" s="3" t="s">
        <v>41</v>
      </c>
    </row>
    <row r="92" spans="2:2" ht="14.25" x14ac:dyDescent="0.2">
      <c r="B92" s="3" t="s">
        <v>40</v>
      </c>
    </row>
    <row r="93" spans="2:2" ht="14.25" x14ac:dyDescent="0.2">
      <c r="B93" s="3" t="s">
        <v>39</v>
      </c>
    </row>
    <row r="94" spans="2:2" ht="14.25" x14ac:dyDescent="0.2">
      <c r="B94" s="3" t="s">
        <v>38</v>
      </c>
    </row>
    <row r="95" spans="2:2" ht="14.25" x14ac:dyDescent="0.2">
      <c r="B95" s="3" t="s">
        <v>37</v>
      </c>
    </row>
    <row r="96" spans="2:2" ht="14.25" x14ac:dyDescent="0.2">
      <c r="B96" s="3" t="s">
        <v>36</v>
      </c>
    </row>
    <row r="97" spans="2:2" ht="14.25" x14ac:dyDescent="0.2">
      <c r="B97" s="3" t="s">
        <v>35</v>
      </c>
    </row>
    <row r="98" spans="2:2" ht="14.25" x14ac:dyDescent="0.2">
      <c r="B98" s="3" t="s">
        <v>34</v>
      </c>
    </row>
    <row r="99" spans="2:2" ht="14.25" x14ac:dyDescent="0.2">
      <c r="B99" s="3" t="s">
        <v>33</v>
      </c>
    </row>
    <row r="100" spans="2:2" ht="14.25" x14ac:dyDescent="0.2">
      <c r="B100" s="3" t="s">
        <v>32</v>
      </c>
    </row>
    <row r="101" spans="2:2" ht="14.25" x14ac:dyDescent="0.2">
      <c r="B101" s="3" t="s">
        <v>31</v>
      </c>
    </row>
    <row r="102" spans="2:2" ht="14.25" x14ac:dyDescent="0.2">
      <c r="B102" s="3" t="s">
        <v>30</v>
      </c>
    </row>
    <row r="103" spans="2:2" ht="14.25" x14ac:dyDescent="0.2">
      <c r="B103" s="3" t="s">
        <v>29</v>
      </c>
    </row>
    <row r="104" spans="2:2" ht="14.25" x14ac:dyDescent="0.2">
      <c r="B104" s="3" t="s">
        <v>28</v>
      </c>
    </row>
    <row r="105" spans="2:2" ht="14.25" x14ac:dyDescent="0.2">
      <c r="B105" s="3" t="s">
        <v>27</v>
      </c>
    </row>
    <row r="106" spans="2:2" ht="14.25" x14ac:dyDescent="0.2">
      <c r="B106" s="3" t="s">
        <v>26</v>
      </c>
    </row>
    <row r="107" spans="2:2" ht="14.25" x14ac:dyDescent="0.2">
      <c r="B107" s="3" t="s">
        <v>25</v>
      </c>
    </row>
    <row r="108" spans="2:2" ht="14.25" x14ac:dyDescent="0.2">
      <c r="B108" s="3" t="s">
        <v>24</v>
      </c>
    </row>
    <row r="109" spans="2:2" ht="14.25" x14ac:dyDescent="0.2">
      <c r="B109" s="3" t="s">
        <v>23</v>
      </c>
    </row>
    <row r="110" spans="2:2" ht="14.25" x14ac:dyDescent="0.2">
      <c r="B110" s="3" t="s">
        <v>22</v>
      </c>
    </row>
    <row r="111" spans="2:2" ht="14.25" x14ac:dyDescent="0.2">
      <c r="B111" s="3" t="s">
        <v>21</v>
      </c>
    </row>
    <row r="112" spans="2:2" ht="14.25" x14ac:dyDescent="0.2">
      <c r="B112" s="3" t="s">
        <v>20</v>
      </c>
    </row>
    <row r="113" spans="2:2" ht="14.25" x14ac:dyDescent="0.2">
      <c r="B113" s="3" t="s">
        <v>19</v>
      </c>
    </row>
    <row r="114" spans="2:2" ht="14.25" x14ac:dyDescent="0.2">
      <c r="B114" s="3" t="s">
        <v>18</v>
      </c>
    </row>
    <row r="115" spans="2:2" ht="14.25" x14ac:dyDescent="0.2">
      <c r="B115" s="3" t="s">
        <v>17</v>
      </c>
    </row>
    <row r="116" spans="2:2" ht="14.25" x14ac:dyDescent="0.2">
      <c r="B116" s="3" t="s">
        <v>16</v>
      </c>
    </row>
    <row r="117" spans="2:2" ht="14.25" x14ac:dyDescent="0.2">
      <c r="B117" s="3" t="s">
        <v>15</v>
      </c>
    </row>
    <row r="118" spans="2:2" ht="14.25" x14ac:dyDescent="0.2">
      <c r="B118" s="3" t="s">
        <v>14</v>
      </c>
    </row>
    <row r="119" spans="2:2" ht="14.25" x14ac:dyDescent="0.2">
      <c r="B119" s="3" t="s">
        <v>13</v>
      </c>
    </row>
    <row r="120" spans="2:2" ht="14.25" x14ac:dyDescent="0.2">
      <c r="B120" s="3" t="s">
        <v>12</v>
      </c>
    </row>
    <row r="121" spans="2:2" ht="14.25" x14ac:dyDescent="0.2">
      <c r="B121" s="3" t="s">
        <v>11</v>
      </c>
    </row>
    <row r="122" spans="2:2" ht="14.25" x14ac:dyDescent="0.2">
      <c r="B122" s="3" t="s">
        <v>10</v>
      </c>
    </row>
    <row r="123" spans="2:2" ht="14.25" x14ac:dyDescent="0.2">
      <c r="B123" s="3" t="s">
        <v>9</v>
      </c>
    </row>
    <row r="124" spans="2:2" ht="14.25" x14ac:dyDescent="0.2">
      <c r="B124" s="3" t="s">
        <v>8</v>
      </c>
    </row>
    <row r="125" spans="2:2" ht="14.25" x14ac:dyDescent="0.2">
      <c r="B125" s="3" t="s">
        <v>7</v>
      </c>
    </row>
    <row r="126" spans="2:2" ht="14.25" x14ac:dyDescent="0.2">
      <c r="B126" s="3" t="s">
        <v>6</v>
      </c>
    </row>
    <row r="127" spans="2:2" ht="14.25" x14ac:dyDescent="0.2">
      <c r="B127" s="3" t="s">
        <v>5</v>
      </c>
    </row>
    <row r="128" spans="2:2" ht="14.25" x14ac:dyDescent="0.2">
      <c r="B128" s="3" t="s">
        <v>4</v>
      </c>
    </row>
    <row r="129" spans="2:2" ht="14.25" x14ac:dyDescent="0.2">
      <c r="B129" s="3" t="s">
        <v>3</v>
      </c>
    </row>
    <row r="130" spans="2:2" ht="14.25" x14ac:dyDescent="0.2">
      <c r="B130" s="6"/>
    </row>
    <row r="133" spans="2:2" ht="31.5" x14ac:dyDescent="0.2">
      <c r="B133" s="5" t="s">
        <v>2</v>
      </c>
    </row>
    <row r="134" spans="2:2" ht="15.75" x14ac:dyDescent="0.25">
      <c r="B134" s="4"/>
    </row>
    <row r="135" spans="2:2" ht="14.25" x14ac:dyDescent="0.2">
      <c r="B135" s="3" t="s">
        <v>1</v>
      </c>
    </row>
    <row r="139" spans="2:2" x14ac:dyDescent="0.2">
      <c r="B139" s="2" t="s">
        <v>0</v>
      </c>
    </row>
    <row r="140" spans="2:2" x14ac:dyDescent="0.2">
      <c r="B140" s="113" t="s">
        <v>1049</v>
      </c>
    </row>
  </sheetData>
  <hyperlinks>
    <hyperlink ref="B15" location="'Tabla 1'!A1" display="Tabla 1: Total sector público empresarial"/>
    <hyperlink ref="B18" location="'Tabla 2.1'!A1" display="Tabla 2.1: Sociedades no financieras controladas por el Estado"/>
    <hyperlink ref="B19" location="'Tabla 2.2'!A1" display="Tabla 2.2: Sociedades no financieras controladas por las Administraciones Territoriales"/>
    <hyperlink ref="B21" location="'Tabla 2.2.1.1'!A1" display="Tabla 2.2.1.1: Sociedades no financieras controladas por Andalucia"/>
    <hyperlink ref="B22" location="'Tabla 2.2.1.2'!A1" display="Tabla 2.2.1.2: Sociedades no financieras controladas por Aragón"/>
    <hyperlink ref="B23" location="'Tabla 2.2.1.3'!A1" display="Tabla 2.2.1.3: Sociedades no financieras controldas por Asturias"/>
    <hyperlink ref="B24" location="'Tabla 2.2.1.4'!A1" display="Tabla 2.2.1.4: Sociedades no financieras controladas por Baleares"/>
    <hyperlink ref="B25" location="'Tabla 2.2.1.5'!A1" display="Tabla 2.2.1.5: Sociedades no financieras controladas por Canarias"/>
    <hyperlink ref="B26" location="'Tabla 2.2.1.6'!A1" display="Tabla 2.2.1.6: Sociedades no financieras controladas por Cantabria"/>
    <hyperlink ref="B27" location="'Tabla 2.2.1.7'!A1" display="Tabla 2.2.1.7: Sociedades no financieras controldas por Castilla-León"/>
    <hyperlink ref="B28" location="'Tabla 2.2.1.8'!A1" display="Tabla 2.2.1.8: Sociedades no financieras controladas por Castilla-La Mancha"/>
    <hyperlink ref="B29" location="'Tabla 2.2.1.9'!A1" display="Tabla 2.2.1.9: Sociedades no financieras controladas por Cataluña"/>
    <hyperlink ref="B30" location="'Tabla 2.2.1.10'!A1" display="Tabla 2.2.1.10: Sociedades no financieras controladas por Extremadura"/>
    <hyperlink ref="B31" location="'Tabla 2.2.1.11'!A1" display="Tabla 2.2.1.11: Sociedades no financieras controladas por Galicia"/>
    <hyperlink ref="B32" location="'Tabla 2.2.1.12'!A1" display="Tabla 2.2.1.12: Sociedades no financieras controldas por Madrid"/>
    <hyperlink ref="B33" location="'Tabla 2.2.1.13'!A1" display="Tabla 2.2.1.13: Sociedades no financieras controladas por Murcia"/>
    <hyperlink ref="B34" location="'Tabla 2.2.1.14'!A1" display="Tabla 2.2.1.14: Sociedades no financieras controladas por Navarra"/>
    <hyperlink ref="B35" location="'Tabla 2.2.1.15'!A1" display="Tabla 2.2.1.15: Sociedades no financieras controladas por País Vasco"/>
    <hyperlink ref="B36" location="'Tabla 2.2.1.16'!A1" display="Tabla 2.2.1.16: Sociedades no financieras controladas por La Rioja"/>
    <hyperlink ref="B37" location="'Tabla 2.2.1.17'!A1" display="Tabla 2.2.1.17: Sociedades no financieras controladas por Valencia"/>
    <hyperlink ref="B38" location="'Tabla 2.3'!A1" display="Tabla 2.3 Sociedades no financieras controladas por las Corporaciones Locales"/>
    <hyperlink ref="B40" location="'Tabla 3'!A1" display="Tabla 3: Instituciones financieras públicas"/>
    <hyperlink ref="B41" location="'Tabla 3.1'!A1" display="Tabla 3.1: Banco Central"/>
    <hyperlink ref="B42" location="'Tabla 3.2'!A1" display="Tabla 3.2: Otras instituciones financieras monetarias públicas"/>
    <hyperlink ref="B43" location="'Tabla 3.3'!A1" display="Tabla 3.3: Otros intermediarios financieros públicos"/>
    <hyperlink ref="B44" location="'Tabla 3.4'!A1" display="Tabla 3.4: Auxiliares financieos públicos"/>
    <hyperlink ref="B45" location="'Tabla 3.5'!A1" display="Tabla 3.5: Empresas de seguro y fondo de pensiones públicos"/>
    <hyperlink ref="B52" location="'Tabla 4'!A1" display="Tabla 4: Rama 1. Agricultura, ganadería, silvicultura y pesca"/>
    <hyperlink ref="B53" location="'Tabla 5'!A1" display="Tabla 5: Rama 2. Industrias extractivas, industria manufacturera; suministro de energía eléctrica, gas, vapor y aire acondicionado; suminsitro de agua; actividades de saneamiento, gestión de residuos y descontaminación"/>
    <hyperlink ref="B54" location="'Tabla 6'!A1" display="Tabla 6: Rama 3. Construcción"/>
    <hyperlink ref="B55" location="'Tabla 7'!A1" display="Tabla 7: Rama 4. Comercio al por mayor y al por menor, reparación de vehículos de motor y motocicletas; transportes y almacenameinto; hostelería"/>
    <hyperlink ref="B56" location="'Tabla 8'!A1" display="Tabla 8: Rama 5. Información y comunicaciones"/>
    <hyperlink ref="B57" location="'Tabla 9'!A1" display="Tabla 9: Rama 6. Actividades financieras y de seguros"/>
    <hyperlink ref="B58" location="'Tabla 10'!A1" display="Tabla 10: Rama 7. Actividades inmobiliarias"/>
    <hyperlink ref="B59" location="'Tabla 11'!A1" display="Tabla 11: Rama 8. Actividades profesionales, científicas y técnicas; actividades administrativas y servicios auxiliares"/>
    <hyperlink ref="B60" location="'Tabla 12'!A1" display="Tabla 12: Rama 9. Administración Pública y defensa; Seguridad Social obligatoria; educación; actividades sanitarias y de servicios sociales"/>
    <hyperlink ref="B61" location="'Tabla 13'!A1" display="Tabla 13: Rama 10. Actividades artísticas, recreativas y de entretenimietno; reparación de ar´ticulos de uso doméstico y otros servicios"/>
    <hyperlink ref="B66" location="'Tabla 14'!A1" display="Tabla 14: Rama 1. Agricultura, ganadería, caza  y servicios relacionados con las mismas"/>
    <hyperlink ref="B67" location="'Tabla 15'!A1" display="Tabla 15: Rama 2. Silvicultura y explotación forestal"/>
    <hyperlink ref="B69" location="'Tabla 17'!A1" display="Tabla 17: Rama 4. Industrias extractivas"/>
    <hyperlink ref="B72" location="'Tabla 20'!A1" display="Tabla 18: Rama 7. Industria de la madera y el corcho, excepto muebles; cestería y espartería"/>
    <hyperlink ref="B74" location="'Tabla 22'!A1" display="Tabla 19: Rama 9. Artes gráficas y reproducción de soportes grabados"/>
    <hyperlink ref="B77" location="'Tabla 25'!A1" display="Tabla 20: Rama 12. Fabricación de productos farmacéuticos"/>
    <hyperlink ref="B80" location="'Tabla 28'!A1" display="Tabla 21: Rama 15. Metalurgia; fabricación de productos de hierro, acero y ferroaleaciones"/>
    <hyperlink ref="B81" location="'Tabla 29'!A1" display="Tabla 22: Rama 16. Fabricación de productos metálicos, excepto maquinaria y equipo"/>
    <hyperlink ref="B82" location="'Tabla 30'!A1" display="Tabla 30: Rama 17. Fabricación de productos informáticos, electrónicos y ópticos"/>
    <hyperlink ref="B85" location="'Tabla 33'!A1" display="Tabla 33: Rama 20. Fabricación de vehículos de motor, remolques y semirremolques"/>
    <hyperlink ref="B86" location="'Tabla 34'!A1" display="Tabla 34: Rama 21. Fabricación de otro material de transporte"/>
    <hyperlink ref="B88" location="'Tabla 36'!A1" display="Tabla 36: Rama 23. Reparación e instalación de maquinaria y equipo"/>
    <hyperlink ref="B89" location="'Tabla 37'!A1" display="Tabla 37: Rama 24. Suministro de energía eléctrica, gas, vapor y aire acondicionado"/>
    <hyperlink ref="B90" location="'Tabla 38'!A1" display="Tabla 38: Rama 25. Captación, depuración y distribución de agua"/>
    <hyperlink ref="B91" location="'Tabla 39'!A1" display="Tabla 39: Rama 26. Recogida y tratamiento de aguas residuales; recogida, tratamiento y eliminación de residuos; valorización; actividades de descontaminación y otros servicios de gestión de residuos"/>
    <hyperlink ref="B92" location="'Tabla 40'!A1" display="Tabla 40: Rama 27. Construcción"/>
    <hyperlink ref="B93" location="'Tabla 41'!A1" display="Tabla 41: Rama 28. Venta y reparación de vehículos de motor y motocicletas"/>
    <hyperlink ref="B94" location="'Tabla 42'!A1" display="Tabla 42: Rama 29. Comercio al por mayor e intermediarios del comercio, excepto de vehículos de motor y motocicletas"/>
    <hyperlink ref="B99" location="'Tabla 47'!A1" display="Tabla 47: Rama 34. Almacenamiento y actividades anexas al transporte"/>
    <hyperlink ref="B100" location="'Tabla 48'!A1" display="Tabla 48: Rama 35. Actividades postales y de correos"/>
    <hyperlink ref="B101" location="'Tabla 49'!A1" display="Tabla 49: Rama 36. Servicios de alojamiento; servicios de comidas y bebidas"/>
    <hyperlink ref="B102" location="'Tabla 50'!A1" display="Tabla 50: Rama 37. Edición"/>
    <hyperlink ref="B103" location="'Tabla 51'!A1" display="Tabla 51: Rama 38. Actividades cinematográficas, de vídeo y de programas de televisión, grabación de sonido y edición musical: actividades de programación y emisión de radio y televisión"/>
    <hyperlink ref="B104" location="'Tabla 52'!A1" display="Tabla 52: Rama 39. Telecomunicaciones"/>
    <hyperlink ref="B105" location="'Tabla 53'!A1" display="Tabla 53: Rama 40. Programación, consultoría y otras actividades relacionadas con la informática; servicios de información"/>
    <hyperlink ref="B106" location="'Tabla 54'!A1" display="Tabla 54: Rama 41. Servicios financieros, excepto seguros y fondos de pensiones"/>
    <hyperlink ref="B107" location="'Tabla 55'!A1" display="Tabla 55: Rama 42. Seguros, reaseguros y fondos de pensiones, excepto Seguridad Social Obligatoria"/>
    <hyperlink ref="B108" location="'Tabla 56'!A1" display="Tabla 56: Rama 43. Actividades auxiliares a los servicios financieros y a los seguros"/>
    <hyperlink ref="B109" location="'Tabla 57'!A1" display="Tabla 57: Rama 44. Actividades inmobiliarias"/>
    <hyperlink ref="B110" location="'Tabla 58'!A1" display="Tabla 58: Rama 45. Actividades jurídicas y de contabilidad, actividades de las sedes centrales, actividades de consultoría de gestión empresarial"/>
    <hyperlink ref="B111" location="'Tabla 59'!A1" display="Tabla 59: Rama 46 Servicios técnicos de arquitectura e ingeniería; ensayos y análisis técnicos"/>
    <hyperlink ref="B112" location="'Tabla 60'!A1" display="Tabla 60: Rama 47. Investigación y desarrollo"/>
    <hyperlink ref="B113" location="'Tabla 61'!A1" display="Tabla 61: Rama 48. Publicidad y estudios de mercado"/>
    <hyperlink ref="B114" location="'Tabla 62'!A1" display="Tabla 62: Rama 49. Otras actividades profesionales, científicas y técnicas; actividades veterinarias"/>
    <hyperlink ref="B115" location="'Tabla 63'!A1" display="Tabla 63: Rama 50. Actividades de alquiler"/>
    <hyperlink ref="B117" location="'Tabla 65'!A1" display="Tabla 65: Rama 52. Actividades de agencias de viajes. Operadores turísticos, servicios de reservas y actividades relacionadas con los mismos"/>
    <hyperlink ref="B119" location="'Tabla 67'!A1" display="Tabla 67: Rama 54. Administración Pública y defensa; Seguridad Social obligatoria"/>
    <hyperlink ref="B120" location="'Tabla 68'!A1" display="Tabla 68: Rama 55. Educación"/>
    <hyperlink ref="B121" location="'Tabla 69'!A1" display="Tabla 69: Rama 56. Actividades sanitarias"/>
    <hyperlink ref="B122" location="'Tabla 70'!A1" display="Tabla 70: Rama 57. Actividades de servicios sociales"/>
    <hyperlink ref="B123" location="'Tabla 71'!A1" display="Tabla 71: Rama 58. Actividades de creación, artísticas y espectáculos,; actividades de bibliotecas, archivos, museos y otras actividades culturales, juegos de azar y apuestas"/>
    <hyperlink ref="B124" location="'Tabla 72'!A1" display="Tabla 72: Rama 59. Actividades deportivas, recreativas y de entretenimiento"/>
    <hyperlink ref="B125" location="'Tabla 73'!A1" display="Tabla 73: Rama 60. Actividades asociativas"/>
    <hyperlink ref="B127" location="'Tabla 75'!A1" display="Tabla 75: Rama 62. Otros servicios sociales"/>
    <hyperlink ref="B135" location="'Tabla 78'!A1" display="Tabla 62: Clasificación por ramas de actividad y Comunidad Autónoma"/>
    <hyperlink ref="B11" location="'Inventario empresas'!A1" display="Inventario de empresas "/>
    <hyperlink ref="B95" location="'Tabla 43'!A1" display="Tabla 43: Rama 30. Comercio al por menor, excepto de vehículos de motor y motocicletas"/>
    <hyperlink ref="B96" location="'Tabla 44'!A1" display="Tabla 44: Rama 31. Transporte terrestre y por tubería"/>
    <hyperlink ref="B20" location="'Tabla 2.2.1'!A1" display="Tabla 2.2.1: Sociedades no financieras controladas por las Comunidades Autónomas"/>
    <hyperlink ref="B8" location="'Nota metodológica'!A1" display="Nota Metodológica"/>
    <hyperlink ref="B68" location="'Tabla 16'!A1" display="Tabla 16: Rama 3. Pesca y acuicultura"/>
    <hyperlink ref="B71" location="'Tabla 19'!A1" display="Tabla 19: Rama 6. Industria textil, confección de prendas de vestir e industria del cuero y del calzado"/>
    <hyperlink ref="B70" location="'Tabla 18'!A1" display="Tabla 18: Rama 5. Industria de la alimentación, fabricación de bebidas e industria del tabaco"/>
    <hyperlink ref="B73" location="'Tabla 21'!A1" display="Tabla 21: Rama 8. Industria del papel"/>
    <hyperlink ref="B75:B76" location="'Tabla 22'!A1" display="Tabla 19: Rama 9. Artes gráficas y reproducción de soportes grabados"/>
    <hyperlink ref="B75" location="'Tabla 23'!A1" display="Tabla 23: Rama 10. Coquerías y refino de petróleo"/>
    <hyperlink ref="B76" location="'Tabla 24'!A1" display="Tabla 24: Rama 11. Industria química"/>
    <hyperlink ref="B78:B79" location="'Tabla 25'!A1" display="Tabla 20: Rama 12. Fabricación de productos farmacéuticos"/>
    <hyperlink ref="B78" location="'Tabla 26'!A1" display="Tabla 26: Rama 13. Fabricación de productos de caucho y plásticos"/>
    <hyperlink ref="B83:B84" location="'Tabla 30'!A1" display="Tabla 30: Rama 17. Fabricación de productos informáticos, electrónicos y ópticos"/>
    <hyperlink ref="B83" location="'Tabla 31'!A1" display="Tabla 31: Rama 18. Fabricación de material y equipo eléctrico"/>
    <hyperlink ref="B84" location="'Tabla 32'!A1" display="Tabla 32: Rama 19. Fabricación de maquinaria y equipo n.c.o.p."/>
    <hyperlink ref="B87" location="'Tabla 35'!A1" display="Tabla 35: Rama 22. Fabricación de muebles; otras industrias manufactureras"/>
    <hyperlink ref="B97:B98" location="'Tabla 44'!A1" display="Tabla 44: Rama 31. Transporte terrestre y por tubería"/>
    <hyperlink ref="B97" location="'Tabla 45'!A1" display="Tabla 45: Rama 32. Transporte marítimo y por vías navegables interiores"/>
    <hyperlink ref="B98" location="'Tabla 46'!A1" display="Tabla 46: Rama 33. Transporte aéreo"/>
    <hyperlink ref="B116" location="'Tabla 64'!A1" display="Tabla 64: Rama 51. Actividades relacionadas con el empleo"/>
    <hyperlink ref="B126" location="'Tabla 74'!A1" display="Tabla 74: Rama 61. Reparación de ordenadors, efectos personales y artículos de uso doméstico"/>
    <hyperlink ref="B128:B129" location="'Tabla 75'!A1" display="Tabla 75: Rama 62. Otros servicios sociales"/>
    <hyperlink ref="B128" location="'Tabla 76'!A1" display="Tabla 76: Rama 63. Actividades de los hogares como empleadores de personal doméstico y como productores de bienes y servicios para uso propio"/>
    <hyperlink ref="B129" location="'Tabla 77'!A1" display="Tabla 77: Rama 64. Actividades de organizaciones y organismos internacionales"/>
    <hyperlink ref="B118" location="'Tabla 66'!A1" display="Tabla 66: Rama 53. Actividades de seguridad e investigación; servicios a edificios y actividades de jardinería; actividades administrativas de oficina y otras actividades auxiliares a las empresas"/>
    <hyperlink ref="B17" location="'Tabla 2'!A1" display="Tabla 2: Sociedades no financieras públicas"/>
    <hyperlink ref="B79" location="'Tabla 27'!A1" display="Tabla 25: Rama 14. Fabricación de otros productos minerales no metálicos"/>
  </hyperlinks>
  <pageMargins left="0.2" right="0.2" top="0.46" bottom="0.24"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819</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8199</v>
      </c>
      <c r="D11" s="83" t="s">
        <v>810</v>
      </c>
      <c r="E11" s="87" t="s">
        <v>809</v>
      </c>
      <c r="F11" s="84"/>
      <c r="G11" s="85" t="s">
        <v>808</v>
      </c>
      <c r="H11" s="88" t="s">
        <v>807</v>
      </c>
      <c r="I11" s="89">
        <f>I12+I13</f>
        <v>14183</v>
      </c>
    </row>
    <row r="12" spans="2:14" x14ac:dyDescent="0.2">
      <c r="B12" s="86">
        <f>I11-B11</f>
        <v>5984</v>
      </c>
      <c r="D12" s="87" t="s">
        <v>797</v>
      </c>
      <c r="E12" s="68" t="s">
        <v>796</v>
      </c>
      <c r="F12" s="84"/>
      <c r="G12" s="90" t="s">
        <v>806</v>
      </c>
      <c r="H12" s="85"/>
      <c r="I12" s="89">
        <v>14183</v>
      </c>
    </row>
    <row r="13" spans="2:14" x14ac:dyDescent="0.2">
      <c r="B13" s="86">
        <v>776</v>
      </c>
      <c r="D13" s="83" t="s">
        <v>805</v>
      </c>
      <c r="E13" s="87" t="s">
        <v>729</v>
      </c>
      <c r="F13" s="84"/>
      <c r="G13" s="90" t="s">
        <v>804</v>
      </c>
      <c r="I13" s="89">
        <v>0</v>
      </c>
    </row>
    <row r="14" spans="2:14" x14ac:dyDescent="0.2">
      <c r="B14" s="86">
        <f>B12-B13</f>
        <v>5208</v>
      </c>
      <c r="D14" s="83" t="s">
        <v>803</v>
      </c>
      <c r="E14" s="68" t="s">
        <v>802</v>
      </c>
      <c r="F14" s="84"/>
      <c r="G14" s="90"/>
      <c r="H14" s="85"/>
      <c r="I14" s="89"/>
    </row>
    <row r="15" spans="2:14" ht="7.15" customHeight="1" x14ac:dyDescent="0.2">
      <c r="B15" s="86"/>
      <c r="F15" s="84"/>
      <c r="G15" s="85"/>
      <c r="H15" s="85"/>
      <c r="I15" s="89"/>
    </row>
    <row r="16" spans="2:14" x14ac:dyDescent="0.2">
      <c r="B16" s="91">
        <f>B11+B12</f>
        <v>14183</v>
      </c>
      <c r="C16" s="80"/>
      <c r="D16" s="92" t="s">
        <v>718</v>
      </c>
      <c r="E16" s="80"/>
      <c r="F16" s="93"/>
      <c r="G16" s="92" t="s">
        <v>718</v>
      </c>
      <c r="H16" s="80"/>
      <c r="I16" s="94">
        <f>I11</f>
        <v>14183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4305</v>
      </c>
      <c r="D26" s="83" t="s">
        <v>799</v>
      </c>
      <c r="E26" s="87" t="s">
        <v>798</v>
      </c>
      <c r="F26" s="84"/>
      <c r="G26" s="90" t="s">
        <v>797</v>
      </c>
      <c r="H26" s="70" t="s">
        <v>796</v>
      </c>
      <c r="I26" s="89">
        <f>+B12</f>
        <v>5984</v>
      </c>
    </row>
    <row r="27" spans="2:9" x14ac:dyDescent="0.2">
      <c r="B27" s="86">
        <v>3219</v>
      </c>
      <c r="D27" s="87" t="s">
        <v>795</v>
      </c>
      <c r="F27" s="84"/>
      <c r="G27" s="85"/>
      <c r="H27" s="85"/>
      <c r="I27" s="89"/>
    </row>
    <row r="28" spans="2:9" x14ac:dyDescent="0.2">
      <c r="B28" s="86">
        <f>B29+B30</f>
        <v>1086</v>
      </c>
      <c r="D28" s="87" t="s">
        <v>794</v>
      </c>
      <c r="F28" s="84"/>
      <c r="G28" s="85"/>
      <c r="H28" s="85"/>
      <c r="I28" s="89"/>
    </row>
    <row r="29" spans="2:9" x14ac:dyDescent="0.2">
      <c r="B29" s="86">
        <v>836</v>
      </c>
      <c r="D29" s="87" t="s">
        <v>793</v>
      </c>
      <c r="F29" s="84"/>
      <c r="G29" s="85"/>
      <c r="H29" s="85"/>
      <c r="I29" s="89"/>
    </row>
    <row r="30" spans="2:9" x14ac:dyDescent="0.2">
      <c r="B30" s="86">
        <v>250</v>
      </c>
      <c r="D30" s="87" t="s">
        <v>792</v>
      </c>
      <c r="F30" s="84"/>
      <c r="G30" s="85"/>
      <c r="H30" s="85"/>
      <c r="I30" s="89"/>
    </row>
    <row r="31" spans="2:9" ht="12.75" customHeight="1" x14ac:dyDescent="0.2">
      <c r="B31" s="86">
        <v>865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814</v>
      </c>
      <c r="D33" s="87" t="s">
        <v>786</v>
      </c>
      <c r="E33" s="68" t="s">
        <v>785</v>
      </c>
      <c r="F33" s="84"/>
      <c r="G33" s="85"/>
      <c r="H33" s="85"/>
      <c r="I33" s="89"/>
    </row>
    <row r="34" spans="2:9" x14ac:dyDescent="0.2">
      <c r="B34" s="86"/>
      <c r="F34" s="84"/>
      <c r="G34" s="85"/>
      <c r="H34" s="85"/>
      <c r="I34" s="89"/>
    </row>
    <row r="35" spans="2:9" x14ac:dyDescent="0.2">
      <c r="B35" s="91">
        <f>B26+B31+B32+B33</f>
        <v>5984</v>
      </c>
      <c r="C35" s="80"/>
      <c r="D35" s="92" t="s">
        <v>718</v>
      </c>
      <c r="E35" s="80"/>
      <c r="F35" s="93"/>
      <c r="G35" s="92" t="s">
        <v>718</v>
      </c>
      <c r="H35" s="80"/>
      <c r="I35" s="94">
        <f>I26</f>
        <v>5984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936</v>
      </c>
      <c r="D42" s="83" t="s">
        <v>784</v>
      </c>
      <c r="E42" s="90" t="s">
        <v>783</v>
      </c>
      <c r="F42" s="84"/>
      <c r="G42" s="87" t="s">
        <v>786</v>
      </c>
      <c r="H42" s="68" t="s">
        <v>785</v>
      </c>
      <c r="I42" s="89">
        <f>+B33</f>
        <v>814</v>
      </c>
    </row>
    <row r="43" spans="2:9" ht="15" x14ac:dyDescent="0.2">
      <c r="B43" s="86">
        <v>936</v>
      </c>
      <c r="C43" s="60"/>
      <c r="D43" s="97" t="s">
        <v>782</v>
      </c>
      <c r="F43" s="64"/>
      <c r="G43" s="81" t="s">
        <v>784</v>
      </c>
      <c r="H43" s="98" t="s">
        <v>783</v>
      </c>
      <c r="I43" s="89">
        <f>I44+I45+I47+I48+I49</f>
        <v>20</v>
      </c>
    </row>
    <row r="44" spans="2:9" x14ac:dyDescent="0.2">
      <c r="B44" s="86">
        <v>0</v>
      </c>
      <c r="D44" s="87" t="s">
        <v>781</v>
      </c>
      <c r="F44" s="84"/>
      <c r="G44" s="97" t="s">
        <v>782</v>
      </c>
      <c r="I44" s="89">
        <v>20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-102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834</v>
      </c>
      <c r="C52" s="80"/>
      <c r="D52" s="80" t="s">
        <v>718</v>
      </c>
      <c r="E52" s="80"/>
      <c r="F52" s="93"/>
      <c r="G52" s="80" t="s">
        <v>718</v>
      </c>
      <c r="H52" s="80"/>
      <c r="I52" s="94">
        <f>I42+I43+I50</f>
        <v>834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-102</v>
      </c>
    </row>
    <row r="60" spans="2:9" x14ac:dyDescent="0.2">
      <c r="B60" s="86">
        <v>0</v>
      </c>
      <c r="D60" s="87" t="s">
        <v>770</v>
      </c>
      <c r="F60" s="84"/>
      <c r="G60" s="90" t="s">
        <v>769</v>
      </c>
      <c r="H60" s="87"/>
      <c r="I60" s="89">
        <f>I61+I62</f>
        <v>250</v>
      </c>
    </row>
    <row r="61" spans="2:9" x14ac:dyDescent="0.2">
      <c r="B61" s="86">
        <v>0</v>
      </c>
      <c r="D61" s="87" t="s">
        <v>768</v>
      </c>
      <c r="F61" s="84"/>
      <c r="G61" s="90" t="s">
        <v>767</v>
      </c>
      <c r="I61" s="89">
        <v>0</v>
      </c>
    </row>
    <row r="62" spans="2:9" x14ac:dyDescent="0.2">
      <c r="B62" s="86">
        <v>250</v>
      </c>
      <c r="D62" s="83" t="s">
        <v>766</v>
      </c>
      <c r="E62" s="87" t="s">
        <v>765</v>
      </c>
      <c r="F62" s="84"/>
      <c r="G62" s="90" t="s">
        <v>764</v>
      </c>
      <c r="I62" s="89">
        <v>250</v>
      </c>
    </row>
    <row r="63" spans="2:9" x14ac:dyDescent="0.2">
      <c r="B63" s="86"/>
      <c r="E63" s="87" t="s">
        <v>763</v>
      </c>
      <c r="F63" s="84"/>
      <c r="G63" s="85" t="s">
        <v>762</v>
      </c>
      <c r="H63" s="83" t="s">
        <v>761</v>
      </c>
      <c r="I63" s="89">
        <f>I64+I65+I66</f>
        <v>624</v>
      </c>
    </row>
    <row r="64" spans="2:9" x14ac:dyDescent="0.2">
      <c r="B64" s="86">
        <f>B65+B66+B67</f>
        <v>62</v>
      </c>
      <c r="D64" s="83" t="s">
        <v>762</v>
      </c>
      <c r="E64" s="83" t="s">
        <v>761</v>
      </c>
      <c r="F64" s="84"/>
      <c r="G64" s="87" t="s">
        <v>760</v>
      </c>
      <c r="I64" s="89">
        <v>0</v>
      </c>
    </row>
    <row r="65" spans="2:9" x14ac:dyDescent="0.2">
      <c r="B65" s="86">
        <v>62</v>
      </c>
      <c r="D65" s="87" t="s">
        <v>760</v>
      </c>
      <c r="F65" s="84"/>
      <c r="G65" s="90" t="s">
        <v>759</v>
      </c>
      <c r="I65" s="89">
        <v>0</v>
      </c>
    </row>
    <row r="66" spans="2:9" x14ac:dyDescent="0.2">
      <c r="B66" s="86">
        <v>0</v>
      </c>
      <c r="D66" s="87" t="s">
        <v>759</v>
      </c>
      <c r="F66" s="84"/>
      <c r="G66" s="90" t="s">
        <v>758</v>
      </c>
      <c r="I66" s="89">
        <v>624</v>
      </c>
    </row>
    <row r="67" spans="2:9" x14ac:dyDescent="0.2">
      <c r="B67" s="86">
        <v>0</v>
      </c>
      <c r="D67" s="87" t="s">
        <v>758</v>
      </c>
      <c r="F67" s="84"/>
      <c r="G67" s="85"/>
      <c r="H67" s="85"/>
      <c r="I67" s="89"/>
    </row>
    <row r="68" spans="2:9" x14ac:dyDescent="0.2">
      <c r="B68" s="86">
        <f>I70-B59-B62-B64</f>
        <v>460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772</v>
      </c>
      <c r="C70" s="80"/>
      <c r="D70" s="80" t="s">
        <v>718</v>
      </c>
      <c r="E70" s="80"/>
      <c r="F70" s="93"/>
      <c r="G70" s="80" t="s">
        <v>718</v>
      </c>
      <c r="H70" s="80"/>
      <c r="I70" s="94">
        <f>I59+I60+I63</f>
        <v>772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460</v>
      </c>
    </row>
    <row r="78" spans="2:9" x14ac:dyDescent="0.2">
      <c r="B78" s="86"/>
      <c r="E78" s="87" t="s">
        <v>750</v>
      </c>
      <c r="F78" s="84"/>
      <c r="G78" s="90"/>
      <c r="H78" s="87"/>
      <c r="I78" s="89"/>
    </row>
    <row r="79" spans="2:9" x14ac:dyDescent="0.2">
      <c r="B79" s="86">
        <f>I82-B77</f>
        <v>460</v>
      </c>
      <c r="D79" s="87" t="s">
        <v>745</v>
      </c>
      <c r="E79" s="70" t="s">
        <v>749</v>
      </c>
      <c r="F79" s="84"/>
      <c r="G79" s="85"/>
      <c r="H79" s="85"/>
      <c r="I79" s="89"/>
    </row>
    <row r="80" spans="2:9" x14ac:dyDescent="0.2">
      <c r="B80" s="86">
        <f>B79-B13</f>
        <v>-316</v>
      </c>
      <c r="D80" s="87" t="s">
        <v>748</v>
      </c>
      <c r="E80" s="68" t="s">
        <v>744</v>
      </c>
      <c r="F80" s="84"/>
      <c r="G80" s="85"/>
      <c r="H80" s="85"/>
      <c r="I80" s="89"/>
    </row>
    <row r="81" spans="2:9" x14ac:dyDescent="0.2">
      <c r="B81" s="86"/>
      <c r="F81" s="84"/>
      <c r="G81" s="85"/>
      <c r="H81" s="85"/>
      <c r="I81" s="89"/>
    </row>
    <row r="82" spans="2:9" x14ac:dyDescent="0.2">
      <c r="B82" s="91">
        <f>B77+B79</f>
        <v>460</v>
      </c>
      <c r="C82" s="80"/>
      <c r="D82" s="80" t="s">
        <v>718</v>
      </c>
      <c r="E82" s="80"/>
      <c r="F82" s="93"/>
      <c r="G82" s="80" t="s">
        <v>718</v>
      </c>
      <c r="H82" s="80"/>
      <c r="I82" s="94">
        <f>I77</f>
        <v>460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1724</v>
      </c>
      <c r="D92" s="87" t="s">
        <v>732</v>
      </c>
      <c r="E92" s="68" t="s">
        <v>731</v>
      </c>
      <c r="F92" s="84"/>
      <c r="G92" s="87" t="s">
        <v>745</v>
      </c>
      <c r="H92" s="68" t="s">
        <v>744</v>
      </c>
      <c r="I92" s="89">
        <f>+B80</f>
        <v>-316</v>
      </c>
    </row>
    <row r="93" spans="2:9" x14ac:dyDescent="0.2">
      <c r="B93" s="86"/>
      <c r="E93" s="70" t="s">
        <v>728</v>
      </c>
      <c r="F93" s="84"/>
      <c r="G93" s="90" t="s">
        <v>743</v>
      </c>
      <c r="H93" s="83" t="s">
        <v>742</v>
      </c>
      <c r="I93" s="89">
        <f>I94+I95</f>
        <v>2040</v>
      </c>
    </row>
    <row r="94" spans="2:9" x14ac:dyDescent="0.2">
      <c r="B94" s="86"/>
      <c r="E94" s="87"/>
      <c r="F94" s="84"/>
      <c r="G94" s="90" t="s">
        <v>741</v>
      </c>
      <c r="I94" s="89">
        <v>17</v>
      </c>
    </row>
    <row r="95" spans="2:9" x14ac:dyDescent="0.2">
      <c r="B95" s="86"/>
      <c r="E95" s="87"/>
      <c r="F95" s="84"/>
      <c r="G95" s="90" t="s">
        <v>740</v>
      </c>
      <c r="I95" s="89">
        <v>2023</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1724</v>
      </c>
      <c r="C99" s="80"/>
      <c r="D99" s="80" t="s">
        <v>718</v>
      </c>
      <c r="E99" s="80"/>
      <c r="F99" s="93"/>
      <c r="G99" s="80" t="s">
        <v>718</v>
      </c>
      <c r="H99" s="80"/>
      <c r="I99" s="94">
        <f>I92+I93+I96</f>
        <v>1724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598</v>
      </c>
      <c r="D106" s="87" t="s">
        <v>735</v>
      </c>
      <c r="E106" s="105" t="s">
        <v>734</v>
      </c>
      <c r="F106" s="84"/>
      <c r="G106" s="85"/>
      <c r="H106" s="85"/>
      <c r="I106" s="84"/>
    </row>
    <row r="107" spans="2:9" x14ac:dyDescent="0.2">
      <c r="B107" s="86">
        <v>275</v>
      </c>
      <c r="D107" s="87" t="s">
        <v>733</v>
      </c>
      <c r="E107" s="87"/>
      <c r="F107" s="84"/>
      <c r="G107" s="87" t="s">
        <v>732</v>
      </c>
      <c r="H107" s="70" t="s">
        <v>731</v>
      </c>
      <c r="I107" s="89"/>
    </row>
    <row r="108" spans="2:9" x14ac:dyDescent="0.2">
      <c r="B108" s="86">
        <f>-B13</f>
        <v>-776</v>
      </c>
      <c r="D108" s="87" t="s">
        <v>730</v>
      </c>
      <c r="E108" s="88" t="s">
        <v>729</v>
      </c>
      <c r="F108" s="84"/>
      <c r="G108" s="87"/>
      <c r="H108" s="69" t="s">
        <v>728</v>
      </c>
      <c r="I108" s="89">
        <f>B92</f>
        <v>1724</v>
      </c>
    </row>
    <row r="109" spans="2:9" x14ac:dyDescent="0.2">
      <c r="B109" s="86">
        <v>323</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1902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1724</v>
      </c>
      <c r="C115" s="80"/>
      <c r="D115" s="80" t="s">
        <v>718</v>
      </c>
      <c r="E115" s="108"/>
      <c r="F115" s="93"/>
      <c r="G115" s="80" t="s">
        <v>718</v>
      </c>
      <c r="H115" s="80"/>
      <c r="I115" s="94">
        <f>I108</f>
        <v>1724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1902</v>
      </c>
    </row>
    <row r="123" spans="2:9" ht="15" x14ac:dyDescent="0.2">
      <c r="B123" s="86">
        <f>B125+B128+B131+B134+B137+B142+B143+B144</f>
        <v>-2490</v>
      </c>
      <c r="C123" s="81"/>
      <c r="D123" s="60"/>
      <c r="E123" s="87" t="s">
        <v>713</v>
      </c>
      <c r="F123" s="60"/>
      <c r="G123" s="60"/>
      <c r="H123" s="60"/>
      <c r="I123" s="89">
        <f>I128+I131+I134+I137+I142+I143+I144</f>
        <v>-4392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200</v>
      </c>
      <c r="E128" s="87" t="s">
        <v>709</v>
      </c>
      <c r="I128" s="89">
        <f>I129+I130</f>
        <v>-188</v>
      </c>
    </row>
    <row r="129" spans="2:9" x14ac:dyDescent="0.2">
      <c r="B129" s="86">
        <v>200</v>
      </c>
      <c r="E129" s="87" t="s">
        <v>708</v>
      </c>
      <c r="I129" s="89">
        <v>0</v>
      </c>
    </row>
    <row r="130" spans="2:9" x14ac:dyDescent="0.2">
      <c r="B130" s="86">
        <v>0</v>
      </c>
      <c r="E130" s="87" t="s">
        <v>707</v>
      </c>
      <c r="I130" s="89">
        <v>-188</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141</v>
      </c>
    </row>
    <row r="135" spans="2:9" x14ac:dyDescent="0.2">
      <c r="B135" s="86">
        <v>0</v>
      </c>
      <c r="E135" s="87" t="s">
        <v>702</v>
      </c>
      <c r="I135" s="89">
        <v>-1298</v>
      </c>
    </row>
    <row r="136" spans="2:9" x14ac:dyDescent="0.2">
      <c r="B136" s="86">
        <v>0</v>
      </c>
      <c r="E136" s="87" t="s">
        <v>701</v>
      </c>
      <c r="I136" s="89">
        <v>1439</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-2690</v>
      </c>
      <c r="C144" s="87" t="s">
        <v>693</v>
      </c>
      <c r="E144" s="87" t="s">
        <v>693</v>
      </c>
      <c r="I144" s="89">
        <f>I145+I146</f>
        <v>-4345</v>
      </c>
    </row>
    <row r="145" spans="2:9" x14ac:dyDescent="0.2">
      <c r="B145" s="86">
        <v>-1652</v>
      </c>
      <c r="C145" s="87" t="s">
        <v>692</v>
      </c>
      <c r="E145" s="87" t="s">
        <v>692</v>
      </c>
      <c r="I145" s="89">
        <v>-855</v>
      </c>
    </row>
    <row r="146" spans="2:9" x14ac:dyDescent="0.2">
      <c r="B146" s="91">
        <v>-1038</v>
      </c>
      <c r="C146" s="110" t="s">
        <v>691</v>
      </c>
      <c r="D146" s="111"/>
      <c r="E146" s="110" t="s">
        <v>691</v>
      </c>
      <c r="F146" s="111"/>
      <c r="G146" s="111"/>
      <c r="H146" s="111"/>
      <c r="I146" s="94">
        <v>-3490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929</v>
      </c>
      <c r="D3" s="117"/>
      <c r="E3" s="121"/>
      <c r="F3" s="117"/>
      <c r="G3" s="117"/>
      <c r="H3" s="117"/>
      <c r="I3" s="117"/>
      <c r="J3" s="117"/>
      <c r="K3" s="117"/>
      <c r="L3" s="117"/>
      <c r="M3" s="117"/>
      <c r="N3" s="122"/>
    </row>
    <row r="4" spans="2:14" s="120" customFormat="1" ht="15" customHeight="1" x14ac:dyDescent="0.25">
      <c r="B4" s="78" t="s">
        <v>928</v>
      </c>
      <c r="D4" s="117"/>
      <c r="E4" s="121"/>
      <c r="F4" s="117"/>
      <c r="G4" s="117"/>
      <c r="H4" s="117"/>
      <c r="I4" s="117"/>
      <c r="J4" s="117"/>
      <c r="K4" s="117"/>
      <c r="L4" s="117"/>
      <c r="M4" s="117"/>
      <c r="N4" s="122"/>
    </row>
    <row r="5" spans="2:14" s="123" customFormat="1" ht="15" customHeight="1" x14ac:dyDescent="0.2">
      <c r="B5" s="78" t="s">
        <v>927</v>
      </c>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817890</v>
      </c>
      <c r="D11" s="83" t="s">
        <v>810</v>
      </c>
      <c r="E11" s="87" t="s">
        <v>809</v>
      </c>
      <c r="F11" s="84"/>
      <c r="G11" s="85" t="s">
        <v>808</v>
      </c>
      <c r="H11" s="88" t="s">
        <v>807</v>
      </c>
      <c r="I11" s="89">
        <f>I12+I13</f>
        <v>2981741</v>
      </c>
    </row>
    <row r="12" spans="2:14" x14ac:dyDescent="0.2">
      <c r="B12" s="86">
        <f>I11-B11</f>
        <v>2163851</v>
      </c>
      <c r="D12" s="87" t="s">
        <v>797</v>
      </c>
      <c r="E12" s="68" t="s">
        <v>796</v>
      </c>
      <c r="F12" s="84"/>
      <c r="G12" s="90" t="s">
        <v>806</v>
      </c>
      <c r="H12" s="85"/>
      <c r="I12" s="89">
        <v>2981050</v>
      </c>
    </row>
    <row r="13" spans="2:14" x14ac:dyDescent="0.2">
      <c r="B13" s="86">
        <v>11783</v>
      </c>
      <c r="D13" s="83" t="s">
        <v>805</v>
      </c>
      <c r="E13" s="87" t="s">
        <v>729</v>
      </c>
      <c r="F13" s="84"/>
      <c r="G13" s="90" t="s">
        <v>804</v>
      </c>
      <c r="I13" s="89">
        <v>691</v>
      </c>
    </row>
    <row r="14" spans="2:14" x14ac:dyDescent="0.2">
      <c r="B14" s="86">
        <f>B12-B13</f>
        <v>2152068</v>
      </c>
      <c r="D14" s="83" t="s">
        <v>803</v>
      </c>
      <c r="E14" s="68" t="s">
        <v>802</v>
      </c>
      <c r="F14" s="84"/>
      <c r="G14" s="90"/>
      <c r="H14" s="85"/>
      <c r="I14" s="89"/>
    </row>
    <row r="15" spans="2:14" ht="7.15" customHeight="1" x14ac:dyDescent="0.2">
      <c r="B15" s="86"/>
      <c r="F15" s="84"/>
      <c r="G15" s="85"/>
      <c r="H15" s="85"/>
      <c r="I15" s="89"/>
    </row>
    <row r="16" spans="2:14" x14ac:dyDescent="0.2">
      <c r="B16" s="91">
        <f>B11+B12</f>
        <v>2981741</v>
      </c>
      <c r="C16" s="80"/>
      <c r="D16" s="92" t="s">
        <v>718</v>
      </c>
      <c r="E16" s="80"/>
      <c r="F16" s="93"/>
      <c r="G16" s="92" t="s">
        <v>718</v>
      </c>
      <c r="H16" s="80"/>
      <c r="I16" s="94">
        <f>I11</f>
        <v>2981741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72761</v>
      </c>
      <c r="D26" s="83" t="s">
        <v>799</v>
      </c>
      <c r="E26" s="87" t="s">
        <v>798</v>
      </c>
      <c r="F26" s="84"/>
      <c r="G26" s="90" t="s">
        <v>797</v>
      </c>
      <c r="H26" s="70" t="s">
        <v>796</v>
      </c>
      <c r="I26" s="89">
        <f>+B12</f>
        <v>2163851</v>
      </c>
    </row>
    <row r="27" spans="2:9" x14ac:dyDescent="0.2">
      <c r="B27" s="86">
        <v>58283</v>
      </c>
      <c r="D27" s="87" t="s">
        <v>795</v>
      </c>
      <c r="F27" s="84"/>
      <c r="G27" s="85"/>
      <c r="H27" s="85"/>
      <c r="I27" s="89"/>
    </row>
    <row r="28" spans="2:9" x14ac:dyDescent="0.2">
      <c r="B28" s="86">
        <f>B29+B30</f>
        <v>14478</v>
      </c>
      <c r="D28" s="87" t="s">
        <v>794</v>
      </c>
      <c r="F28" s="84"/>
      <c r="G28" s="85"/>
      <c r="H28" s="85"/>
      <c r="I28" s="89"/>
    </row>
    <row r="29" spans="2:9" x14ac:dyDescent="0.2">
      <c r="B29" s="86">
        <v>14471</v>
      </c>
      <c r="D29" s="87" t="s">
        <v>793</v>
      </c>
      <c r="F29" s="84"/>
      <c r="G29" s="85"/>
      <c r="H29" s="85"/>
      <c r="I29" s="89"/>
    </row>
    <row r="30" spans="2:9" x14ac:dyDescent="0.2">
      <c r="B30" s="86">
        <v>7</v>
      </c>
      <c r="D30" s="87" t="s">
        <v>792</v>
      </c>
      <c r="F30" s="84"/>
      <c r="G30" s="85"/>
      <c r="H30" s="85"/>
      <c r="I30" s="89"/>
    </row>
    <row r="31" spans="2:9" ht="12.75" customHeight="1" x14ac:dyDescent="0.2">
      <c r="B31" s="86">
        <v>71823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2019267</v>
      </c>
      <c r="D33" s="87" t="s">
        <v>786</v>
      </c>
      <c r="E33" s="68" t="s">
        <v>785</v>
      </c>
      <c r="F33" s="84"/>
      <c r="G33" s="85"/>
      <c r="H33" s="85"/>
      <c r="I33" s="89"/>
    </row>
    <row r="34" spans="2:9" x14ac:dyDescent="0.2">
      <c r="B34" s="86"/>
      <c r="F34" s="84"/>
      <c r="G34" s="85"/>
      <c r="H34" s="85"/>
      <c r="I34" s="89"/>
    </row>
    <row r="35" spans="2:9" x14ac:dyDescent="0.2">
      <c r="B35" s="91">
        <f>B26+B31+B32+B33</f>
        <v>2163851</v>
      </c>
      <c r="C35" s="80"/>
      <c r="D35" s="92" t="s">
        <v>718</v>
      </c>
      <c r="E35" s="80"/>
      <c r="F35" s="93"/>
      <c r="G35" s="92" t="s">
        <v>718</v>
      </c>
      <c r="H35" s="80"/>
      <c r="I35" s="94">
        <f>I26</f>
        <v>2163851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1300929</v>
      </c>
      <c r="D42" s="83" t="s">
        <v>784</v>
      </c>
      <c r="E42" s="90" t="s">
        <v>783</v>
      </c>
      <c r="F42" s="84"/>
      <c r="G42" s="87" t="s">
        <v>786</v>
      </c>
      <c r="H42" s="68" t="s">
        <v>785</v>
      </c>
      <c r="I42" s="89">
        <f>+B33</f>
        <v>2019267</v>
      </c>
    </row>
    <row r="43" spans="2:9" ht="15" x14ac:dyDescent="0.2">
      <c r="B43" s="86">
        <v>1896</v>
      </c>
      <c r="C43" s="60"/>
      <c r="D43" s="97" t="s">
        <v>782</v>
      </c>
      <c r="F43" s="64"/>
      <c r="G43" s="81" t="s">
        <v>784</v>
      </c>
      <c r="H43" s="98" t="s">
        <v>783</v>
      </c>
      <c r="I43" s="89">
        <f>I44+I45+I47+I48+I49</f>
        <v>13479</v>
      </c>
    </row>
    <row r="44" spans="2:9" x14ac:dyDescent="0.2">
      <c r="B44" s="86">
        <v>1299033</v>
      </c>
      <c r="D44" s="87" t="s">
        <v>781</v>
      </c>
      <c r="F44" s="84"/>
      <c r="G44" s="97" t="s">
        <v>782</v>
      </c>
      <c r="I44" s="89">
        <v>13467</v>
      </c>
    </row>
    <row r="45" spans="2:9" x14ac:dyDescent="0.2">
      <c r="B45" s="86">
        <v>0</v>
      </c>
      <c r="D45" s="87" t="s">
        <v>780</v>
      </c>
      <c r="E45" s="82"/>
      <c r="F45" s="84"/>
      <c r="G45" s="87" t="s">
        <v>781</v>
      </c>
      <c r="I45" s="89">
        <v>12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731817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2032746</v>
      </c>
      <c r="C52" s="80"/>
      <c r="D52" s="80" t="s">
        <v>718</v>
      </c>
      <c r="E52" s="80"/>
      <c r="F52" s="93"/>
      <c r="G52" s="80" t="s">
        <v>718</v>
      </c>
      <c r="H52" s="80"/>
      <c r="I52" s="94">
        <f>I42+I43+I50</f>
        <v>2032746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723761</v>
      </c>
      <c r="D59" s="83" t="s">
        <v>774</v>
      </c>
      <c r="E59" s="88" t="s">
        <v>773</v>
      </c>
      <c r="F59" s="84"/>
      <c r="G59" s="90" t="s">
        <v>772</v>
      </c>
      <c r="H59" s="68" t="s">
        <v>771</v>
      </c>
      <c r="I59" s="89">
        <f>+B49</f>
        <v>731817</v>
      </c>
    </row>
    <row r="60" spans="2:9" x14ac:dyDescent="0.2">
      <c r="B60" s="86">
        <v>723761</v>
      </c>
      <c r="D60" s="87" t="s">
        <v>770</v>
      </c>
      <c r="F60" s="84"/>
      <c r="G60" s="90" t="s">
        <v>769</v>
      </c>
      <c r="H60" s="87"/>
      <c r="I60" s="89">
        <f>I61+I62</f>
        <v>7</v>
      </c>
    </row>
    <row r="61" spans="2:9" x14ac:dyDescent="0.2">
      <c r="B61" s="86">
        <v>0</v>
      </c>
      <c r="D61" s="87" t="s">
        <v>768</v>
      </c>
      <c r="F61" s="84"/>
      <c r="G61" s="90" t="s">
        <v>767</v>
      </c>
      <c r="I61" s="89">
        <v>0</v>
      </c>
    </row>
    <row r="62" spans="2:9" x14ac:dyDescent="0.2">
      <c r="B62" s="86">
        <v>7</v>
      </c>
      <c r="D62" s="83" t="s">
        <v>766</v>
      </c>
      <c r="E62" s="87" t="s">
        <v>765</v>
      </c>
      <c r="F62" s="84"/>
      <c r="G62" s="90" t="s">
        <v>764</v>
      </c>
      <c r="I62" s="89">
        <v>7</v>
      </c>
    </row>
    <row r="63" spans="2:9" x14ac:dyDescent="0.2">
      <c r="B63" s="86"/>
      <c r="E63" s="87" t="s">
        <v>763</v>
      </c>
      <c r="F63" s="84"/>
      <c r="G63" s="85" t="s">
        <v>762</v>
      </c>
      <c r="H63" s="83" t="s">
        <v>761</v>
      </c>
      <c r="I63" s="89">
        <f>I64+I65+I66</f>
        <v>2255</v>
      </c>
    </row>
    <row r="64" spans="2:9" x14ac:dyDescent="0.2">
      <c r="B64" s="86">
        <f>B65+B66+B67</f>
        <v>4174</v>
      </c>
      <c r="D64" s="83" t="s">
        <v>762</v>
      </c>
      <c r="E64" s="83" t="s">
        <v>761</v>
      </c>
      <c r="F64" s="84"/>
      <c r="G64" s="87" t="s">
        <v>760</v>
      </c>
      <c r="I64" s="89">
        <v>0</v>
      </c>
    </row>
    <row r="65" spans="2:9" x14ac:dyDescent="0.2">
      <c r="B65" s="86">
        <v>107</v>
      </c>
      <c r="D65" s="87" t="s">
        <v>760</v>
      </c>
      <c r="F65" s="84"/>
      <c r="G65" s="90" t="s">
        <v>759</v>
      </c>
      <c r="I65" s="89">
        <v>0</v>
      </c>
    </row>
    <row r="66" spans="2:9" x14ac:dyDescent="0.2">
      <c r="B66" s="86">
        <v>0</v>
      </c>
      <c r="D66" s="87" t="s">
        <v>759</v>
      </c>
      <c r="F66" s="84"/>
      <c r="G66" s="90" t="s">
        <v>758</v>
      </c>
      <c r="I66" s="89">
        <v>2255</v>
      </c>
    </row>
    <row r="67" spans="2:9" x14ac:dyDescent="0.2">
      <c r="B67" s="86">
        <v>4067</v>
      </c>
      <c r="D67" s="87" t="s">
        <v>758</v>
      </c>
      <c r="F67" s="84"/>
      <c r="G67" s="85"/>
      <c r="H67" s="85"/>
      <c r="I67" s="89"/>
    </row>
    <row r="68" spans="2:9" x14ac:dyDescent="0.2">
      <c r="B68" s="86">
        <f>I70-B59-B62-B64</f>
        <v>6137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734079</v>
      </c>
      <c r="C70" s="80"/>
      <c r="D70" s="80" t="s">
        <v>718</v>
      </c>
      <c r="E70" s="80"/>
      <c r="F70" s="93"/>
      <c r="G70" s="80" t="s">
        <v>718</v>
      </c>
      <c r="H70" s="80"/>
      <c r="I70" s="94">
        <f>I59+I60+I63</f>
        <v>734079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6137</v>
      </c>
    </row>
    <row r="78" spans="2:9" x14ac:dyDescent="0.2">
      <c r="B78" s="86"/>
      <c r="E78" s="87" t="s">
        <v>750</v>
      </c>
      <c r="F78" s="84"/>
      <c r="G78" s="90"/>
      <c r="H78" s="87"/>
      <c r="I78" s="89"/>
    </row>
    <row r="79" spans="2:9" x14ac:dyDescent="0.2">
      <c r="B79" s="86">
        <f>I82-B77</f>
        <v>6137</v>
      </c>
      <c r="D79" s="87" t="s">
        <v>745</v>
      </c>
      <c r="E79" s="70" t="s">
        <v>749</v>
      </c>
      <c r="F79" s="84"/>
      <c r="G79" s="85"/>
      <c r="H79" s="85"/>
      <c r="I79" s="89"/>
    </row>
    <row r="80" spans="2:9" x14ac:dyDescent="0.2">
      <c r="B80" s="86">
        <f>B79-B13</f>
        <v>-5646</v>
      </c>
      <c r="D80" s="87" t="s">
        <v>748</v>
      </c>
      <c r="E80" s="68" t="s">
        <v>744</v>
      </c>
      <c r="F80" s="84"/>
      <c r="G80" s="85"/>
      <c r="H80" s="85"/>
      <c r="I80" s="89"/>
    </row>
    <row r="81" spans="2:9" x14ac:dyDescent="0.2">
      <c r="B81" s="86"/>
      <c r="F81" s="84"/>
      <c r="G81" s="85"/>
      <c r="H81" s="85"/>
      <c r="I81" s="89"/>
    </row>
    <row r="82" spans="2:9" x14ac:dyDescent="0.2">
      <c r="B82" s="91">
        <f>B77+B79</f>
        <v>6137</v>
      </c>
      <c r="C82" s="80"/>
      <c r="D82" s="80" t="s">
        <v>718</v>
      </c>
      <c r="E82" s="80"/>
      <c r="F82" s="93"/>
      <c r="G82" s="80" t="s">
        <v>718</v>
      </c>
      <c r="H82" s="80"/>
      <c r="I82" s="94">
        <f>I77</f>
        <v>6137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4929</v>
      </c>
      <c r="D92" s="87" t="s">
        <v>732</v>
      </c>
      <c r="E92" s="68" t="s">
        <v>731</v>
      </c>
      <c r="F92" s="84"/>
      <c r="G92" s="87" t="s">
        <v>745</v>
      </c>
      <c r="H92" s="68" t="s">
        <v>744</v>
      </c>
      <c r="I92" s="89">
        <f>+B80</f>
        <v>-5646</v>
      </c>
    </row>
    <row r="93" spans="2:9" x14ac:dyDescent="0.2">
      <c r="B93" s="86"/>
      <c r="E93" s="70" t="s">
        <v>728</v>
      </c>
      <c r="F93" s="84"/>
      <c r="G93" s="90" t="s">
        <v>743</v>
      </c>
      <c r="H93" s="83" t="s">
        <v>742</v>
      </c>
      <c r="I93" s="89">
        <f>I94+I95</f>
        <v>10575</v>
      </c>
    </row>
    <row r="94" spans="2:9" x14ac:dyDescent="0.2">
      <c r="B94" s="86"/>
      <c r="E94" s="87"/>
      <c r="F94" s="84"/>
      <c r="G94" s="90" t="s">
        <v>741</v>
      </c>
      <c r="I94" s="89">
        <v>6780</v>
      </c>
    </row>
    <row r="95" spans="2:9" x14ac:dyDescent="0.2">
      <c r="B95" s="86"/>
      <c r="E95" s="87"/>
      <c r="F95" s="84"/>
      <c r="G95" s="90" t="s">
        <v>740</v>
      </c>
      <c r="I95" s="89">
        <v>3795</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4929</v>
      </c>
      <c r="C99" s="80"/>
      <c r="D99" s="80" t="s">
        <v>718</v>
      </c>
      <c r="E99" s="80"/>
      <c r="F99" s="93"/>
      <c r="G99" s="80" t="s">
        <v>718</v>
      </c>
      <c r="H99" s="80"/>
      <c r="I99" s="94">
        <f>I92+I93+I96</f>
        <v>4929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9142</v>
      </c>
      <c r="D106" s="87" t="s">
        <v>735</v>
      </c>
      <c r="E106" s="105" t="s">
        <v>734</v>
      </c>
      <c r="F106" s="84"/>
      <c r="G106" s="85"/>
      <c r="H106" s="85"/>
      <c r="I106" s="84"/>
    </row>
    <row r="107" spans="2:9" x14ac:dyDescent="0.2">
      <c r="B107" s="86">
        <v>9023</v>
      </c>
      <c r="D107" s="87" t="s">
        <v>733</v>
      </c>
      <c r="E107" s="87"/>
      <c r="F107" s="84"/>
      <c r="G107" s="87" t="s">
        <v>732</v>
      </c>
      <c r="H107" s="70" t="s">
        <v>731</v>
      </c>
      <c r="I107" s="89"/>
    </row>
    <row r="108" spans="2:9" x14ac:dyDescent="0.2">
      <c r="B108" s="86">
        <f>-B13</f>
        <v>-11783</v>
      </c>
      <c r="D108" s="87" t="s">
        <v>730</v>
      </c>
      <c r="E108" s="88" t="s">
        <v>729</v>
      </c>
      <c r="F108" s="84"/>
      <c r="G108" s="87"/>
      <c r="H108" s="69" t="s">
        <v>728</v>
      </c>
      <c r="I108" s="89">
        <f>B92</f>
        <v>4929</v>
      </c>
    </row>
    <row r="109" spans="2:9" x14ac:dyDescent="0.2">
      <c r="B109" s="86">
        <v>119</v>
      </c>
      <c r="D109" s="97" t="s">
        <v>727</v>
      </c>
      <c r="E109" s="87" t="s">
        <v>726</v>
      </c>
      <c r="F109" s="84"/>
      <c r="H109" s="106"/>
      <c r="I109" s="107"/>
    </row>
    <row r="110" spans="2:9" x14ac:dyDescent="0.2">
      <c r="B110" s="86">
        <v>0</v>
      </c>
      <c r="D110" s="87" t="s">
        <v>725</v>
      </c>
      <c r="E110" s="87" t="s">
        <v>724</v>
      </c>
      <c r="F110" s="84"/>
      <c r="G110" s="95"/>
      <c r="I110" s="89"/>
    </row>
    <row r="111" spans="2:9" x14ac:dyDescent="0.2">
      <c r="B111" s="86">
        <v>-134</v>
      </c>
      <c r="D111" s="97" t="s">
        <v>723</v>
      </c>
      <c r="E111" s="87" t="s">
        <v>722</v>
      </c>
      <c r="F111" s="84"/>
      <c r="H111" s="106"/>
      <c r="I111" s="107"/>
    </row>
    <row r="112" spans="2:9" x14ac:dyDescent="0.2">
      <c r="B112" s="86"/>
      <c r="D112" s="87"/>
      <c r="E112" s="87" t="s">
        <v>721</v>
      </c>
      <c r="F112" s="84"/>
      <c r="G112" s="95"/>
      <c r="I112" s="89"/>
    </row>
    <row r="113" spans="2:9" x14ac:dyDescent="0.2">
      <c r="B113" s="86">
        <f>I115-B106-B108-B111</f>
        <v>7704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4929</v>
      </c>
      <c r="C115" s="80"/>
      <c r="D115" s="80" t="s">
        <v>718</v>
      </c>
      <c r="E115" s="108"/>
      <c r="F115" s="93"/>
      <c r="G115" s="80" t="s">
        <v>718</v>
      </c>
      <c r="H115" s="80"/>
      <c r="I115" s="94">
        <f>I108</f>
        <v>4929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7704</v>
      </c>
    </row>
    <row r="123" spans="2:9" ht="15" x14ac:dyDescent="0.2">
      <c r="B123" s="86">
        <f>B125+B128+B131+B134+B137+B142+B143+B144</f>
        <v>175910</v>
      </c>
      <c r="C123" s="81"/>
      <c r="D123" s="60"/>
      <c r="E123" s="87" t="s">
        <v>713</v>
      </c>
      <c r="F123" s="60"/>
      <c r="G123" s="60"/>
      <c r="H123" s="60"/>
      <c r="I123" s="89">
        <f>I128+I131+I134+I137+I142+I143+I144</f>
        <v>168206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71389</v>
      </c>
      <c r="E128" s="87" t="s">
        <v>709</v>
      </c>
      <c r="I128" s="89">
        <f>I129+I130</f>
        <v>1912</v>
      </c>
    </row>
    <row r="129" spans="2:9" x14ac:dyDescent="0.2">
      <c r="B129" s="86">
        <v>97032</v>
      </c>
      <c r="E129" s="87" t="s">
        <v>708</v>
      </c>
      <c r="I129" s="89">
        <v>0</v>
      </c>
    </row>
    <row r="130" spans="2:9" x14ac:dyDescent="0.2">
      <c r="B130" s="86">
        <v>-25643</v>
      </c>
      <c r="E130" s="87" t="s">
        <v>707</v>
      </c>
      <c r="I130" s="89">
        <v>1912</v>
      </c>
    </row>
    <row r="131" spans="2:9" x14ac:dyDescent="0.2">
      <c r="B131" s="86">
        <f>B132+B133</f>
        <v>-2982</v>
      </c>
      <c r="E131" s="87" t="s">
        <v>706</v>
      </c>
      <c r="I131" s="89">
        <f>I132+I133</f>
        <v>0</v>
      </c>
    </row>
    <row r="132" spans="2:9" x14ac:dyDescent="0.2">
      <c r="B132" s="86">
        <v>-485</v>
      </c>
      <c r="E132" s="87" t="s">
        <v>705</v>
      </c>
      <c r="I132" s="89">
        <v>0</v>
      </c>
    </row>
    <row r="133" spans="2:9" x14ac:dyDescent="0.2">
      <c r="B133" s="86">
        <v>-2497</v>
      </c>
      <c r="E133" s="87" t="s">
        <v>704</v>
      </c>
      <c r="I133" s="89">
        <v>0</v>
      </c>
    </row>
    <row r="134" spans="2:9" x14ac:dyDescent="0.2">
      <c r="B134" s="86">
        <f>B135+B136</f>
        <v>-910</v>
      </c>
      <c r="E134" s="87" t="s">
        <v>703</v>
      </c>
      <c r="I134" s="89">
        <f>I135+I136</f>
        <v>-19</v>
      </c>
    </row>
    <row r="135" spans="2:9" x14ac:dyDescent="0.2">
      <c r="B135" s="86">
        <v>4</v>
      </c>
      <c r="E135" s="87" t="s">
        <v>702</v>
      </c>
      <c r="I135" s="89">
        <v>995</v>
      </c>
    </row>
    <row r="136" spans="2:9" x14ac:dyDescent="0.2">
      <c r="B136" s="86">
        <v>-914</v>
      </c>
      <c r="E136" s="87" t="s">
        <v>701</v>
      </c>
      <c r="I136" s="89">
        <v>-1014</v>
      </c>
    </row>
    <row r="137" spans="2:9" x14ac:dyDescent="0.2">
      <c r="B137" s="86">
        <f>B138+B141</f>
        <v>1854</v>
      </c>
      <c r="E137" s="109" t="s">
        <v>700</v>
      </c>
      <c r="I137" s="89">
        <f>I138+I141</f>
        <v>0</v>
      </c>
    </row>
    <row r="138" spans="2:9" x14ac:dyDescent="0.2">
      <c r="B138" s="86">
        <f>B139+B140</f>
        <v>1854</v>
      </c>
      <c r="E138" s="109" t="s">
        <v>699</v>
      </c>
      <c r="I138" s="89">
        <f>I139+I140</f>
        <v>0</v>
      </c>
    </row>
    <row r="139" spans="2:9" x14ac:dyDescent="0.2">
      <c r="B139" s="86">
        <v>1854</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105</v>
      </c>
    </row>
    <row r="144" spans="2:9" x14ac:dyDescent="0.2">
      <c r="B144" s="86">
        <f>B145+B146</f>
        <v>106559</v>
      </c>
      <c r="C144" s="87" t="s">
        <v>693</v>
      </c>
      <c r="E144" s="87" t="s">
        <v>693</v>
      </c>
      <c r="I144" s="89">
        <f>I145+I146</f>
        <v>166208</v>
      </c>
    </row>
    <row r="145" spans="2:9" x14ac:dyDescent="0.2">
      <c r="B145" s="86">
        <v>120683</v>
      </c>
      <c r="C145" s="87" t="s">
        <v>692</v>
      </c>
      <c r="E145" s="87" t="s">
        <v>692</v>
      </c>
      <c r="I145" s="89">
        <v>-7314</v>
      </c>
    </row>
    <row r="146" spans="2:9" x14ac:dyDescent="0.2">
      <c r="B146" s="91">
        <v>-14124</v>
      </c>
      <c r="C146" s="110" t="s">
        <v>691</v>
      </c>
      <c r="D146" s="111"/>
      <c r="E146" s="110" t="s">
        <v>691</v>
      </c>
      <c r="F146" s="111"/>
      <c r="G146" s="111"/>
      <c r="H146" s="111"/>
      <c r="I146" s="94">
        <v>173522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930</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65618</v>
      </c>
      <c r="D11" s="83" t="s">
        <v>810</v>
      </c>
      <c r="E11" s="87" t="s">
        <v>809</v>
      </c>
      <c r="F11" s="84"/>
      <c r="G11" s="85" t="s">
        <v>808</v>
      </c>
      <c r="H11" s="88" t="s">
        <v>807</v>
      </c>
      <c r="I11" s="89">
        <f>I12+I13</f>
        <v>93487</v>
      </c>
    </row>
    <row r="12" spans="2:14" x14ac:dyDescent="0.2">
      <c r="B12" s="86">
        <f>I11-B11</f>
        <v>27869</v>
      </c>
      <c r="D12" s="87" t="s">
        <v>797</v>
      </c>
      <c r="E12" s="68" t="s">
        <v>796</v>
      </c>
      <c r="F12" s="84"/>
      <c r="G12" s="90" t="s">
        <v>806</v>
      </c>
      <c r="H12" s="85"/>
      <c r="I12" s="89">
        <v>93487</v>
      </c>
    </row>
    <row r="13" spans="2:14" x14ac:dyDescent="0.2">
      <c r="B13" s="86">
        <v>9764</v>
      </c>
      <c r="D13" s="83" t="s">
        <v>805</v>
      </c>
      <c r="E13" s="87" t="s">
        <v>729</v>
      </c>
      <c r="F13" s="84"/>
      <c r="G13" s="90" t="s">
        <v>804</v>
      </c>
      <c r="I13" s="89">
        <v>0</v>
      </c>
    </row>
    <row r="14" spans="2:14" x14ac:dyDescent="0.2">
      <c r="B14" s="86">
        <f>B12-B13</f>
        <v>18105</v>
      </c>
      <c r="D14" s="83" t="s">
        <v>803</v>
      </c>
      <c r="E14" s="68" t="s">
        <v>802</v>
      </c>
      <c r="F14" s="84"/>
      <c r="G14" s="90"/>
      <c r="H14" s="85"/>
      <c r="I14" s="89"/>
    </row>
    <row r="15" spans="2:14" ht="7.15" customHeight="1" x14ac:dyDescent="0.2">
      <c r="B15" s="86"/>
      <c r="F15" s="84"/>
      <c r="G15" s="85"/>
      <c r="H15" s="85"/>
      <c r="I15" s="89"/>
    </row>
    <row r="16" spans="2:14" x14ac:dyDescent="0.2">
      <c r="B16" s="91">
        <f>B11+B12</f>
        <v>93487</v>
      </c>
      <c r="C16" s="80"/>
      <c r="D16" s="92" t="s">
        <v>718</v>
      </c>
      <c r="E16" s="80"/>
      <c r="F16" s="93"/>
      <c r="G16" s="92" t="s">
        <v>718</v>
      </c>
      <c r="H16" s="80"/>
      <c r="I16" s="94">
        <f>I11</f>
        <v>93487</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22900</v>
      </c>
      <c r="D26" s="83" t="s">
        <v>799</v>
      </c>
      <c r="E26" s="87" t="s">
        <v>798</v>
      </c>
      <c r="F26" s="84"/>
      <c r="G26" s="90" t="s">
        <v>797</v>
      </c>
      <c r="H26" s="70" t="s">
        <v>796</v>
      </c>
      <c r="I26" s="89">
        <f>+B12</f>
        <v>27869</v>
      </c>
    </row>
    <row r="27" spans="2:9" x14ac:dyDescent="0.2">
      <c r="B27" s="86">
        <v>17188</v>
      </c>
      <c r="D27" s="87" t="s">
        <v>795</v>
      </c>
      <c r="F27" s="84"/>
      <c r="G27" s="85"/>
      <c r="H27" s="85"/>
      <c r="I27" s="89"/>
    </row>
    <row r="28" spans="2:9" x14ac:dyDescent="0.2">
      <c r="B28" s="86">
        <f>B29+B30</f>
        <v>5712</v>
      </c>
      <c r="D28" s="87" t="s">
        <v>794</v>
      </c>
      <c r="F28" s="84"/>
      <c r="G28" s="85"/>
      <c r="H28" s="85"/>
      <c r="I28" s="89"/>
    </row>
    <row r="29" spans="2:9" x14ac:dyDescent="0.2">
      <c r="B29" s="86">
        <v>5068</v>
      </c>
      <c r="D29" s="87" t="s">
        <v>793</v>
      </c>
      <c r="F29" s="84"/>
      <c r="G29" s="85"/>
      <c r="H29" s="85"/>
      <c r="I29" s="89"/>
    </row>
    <row r="30" spans="2:9" x14ac:dyDescent="0.2">
      <c r="B30" s="86">
        <v>644</v>
      </c>
      <c r="D30" s="87" t="s">
        <v>792</v>
      </c>
      <c r="F30" s="84"/>
      <c r="G30" s="85"/>
      <c r="H30" s="85"/>
      <c r="I30" s="89"/>
    </row>
    <row r="31" spans="2:9" ht="12.75" customHeight="1" x14ac:dyDescent="0.2">
      <c r="B31" s="86">
        <v>2912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2057</v>
      </c>
      <c r="D33" s="87" t="s">
        <v>786</v>
      </c>
      <c r="E33" s="68" t="s">
        <v>785</v>
      </c>
      <c r="F33" s="84"/>
      <c r="G33" s="85"/>
      <c r="H33" s="85"/>
      <c r="I33" s="89"/>
    </row>
    <row r="34" spans="2:9" x14ac:dyDescent="0.2">
      <c r="B34" s="86"/>
      <c r="F34" s="84"/>
      <c r="G34" s="85"/>
      <c r="H34" s="85"/>
      <c r="I34" s="89"/>
    </row>
    <row r="35" spans="2:9" x14ac:dyDescent="0.2">
      <c r="B35" s="91">
        <f>B26+B31+B32+B33</f>
        <v>27869</v>
      </c>
      <c r="C35" s="80"/>
      <c r="D35" s="92" t="s">
        <v>718</v>
      </c>
      <c r="E35" s="80"/>
      <c r="F35" s="93"/>
      <c r="G35" s="92" t="s">
        <v>718</v>
      </c>
      <c r="H35" s="80"/>
      <c r="I35" s="94">
        <f>I26</f>
        <v>27869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1198</v>
      </c>
      <c r="D42" s="83" t="s">
        <v>784</v>
      </c>
      <c r="E42" s="90" t="s">
        <v>783</v>
      </c>
      <c r="F42" s="84"/>
      <c r="G42" s="87" t="s">
        <v>786</v>
      </c>
      <c r="H42" s="68" t="s">
        <v>785</v>
      </c>
      <c r="I42" s="89">
        <f>+B33</f>
        <v>2057</v>
      </c>
    </row>
    <row r="43" spans="2:9" ht="15" x14ac:dyDescent="0.2">
      <c r="B43" s="86">
        <v>1198</v>
      </c>
      <c r="C43" s="60"/>
      <c r="D43" s="97" t="s">
        <v>782</v>
      </c>
      <c r="F43" s="64"/>
      <c r="G43" s="81" t="s">
        <v>784</v>
      </c>
      <c r="H43" s="98" t="s">
        <v>783</v>
      </c>
      <c r="I43" s="89">
        <f>I44+I45+I47+I48+I49</f>
        <v>801</v>
      </c>
    </row>
    <row r="44" spans="2:9" x14ac:dyDescent="0.2">
      <c r="B44" s="86">
        <v>0</v>
      </c>
      <c r="D44" s="87" t="s">
        <v>781</v>
      </c>
      <c r="F44" s="84"/>
      <c r="G44" s="97" t="s">
        <v>782</v>
      </c>
      <c r="I44" s="89">
        <v>801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1660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2858</v>
      </c>
      <c r="C52" s="80"/>
      <c r="D52" s="80" t="s">
        <v>718</v>
      </c>
      <c r="E52" s="80"/>
      <c r="F52" s="93"/>
      <c r="G52" s="80" t="s">
        <v>718</v>
      </c>
      <c r="H52" s="80"/>
      <c r="I52" s="94">
        <f>I42+I43+I50</f>
        <v>2858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367</v>
      </c>
      <c r="D59" s="83" t="s">
        <v>774</v>
      </c>
      <c r="E59" s="88" t="s">
        <v>773</v>
      </c>
      <c r="F59" s="84"/>
      <c r="G59" s="90" t="s">
        <v>772</v>
      </c>
      <c r="H59" s="68" t="s">
        <v>771</v>
      </c>
      <c r="I59" s="89">
        <f>+B49</f>
        <v>1660</v>
      </c>
    </row>
    <row r="60" spans="2:9" x14ac:dyDescent="0.2">
      <c r="B60" s="86">
        <v>367</v>
      </c>
      <c r="D60" s="87" t="s">
        <v>770</v>
      </c>
      <c r="F60" s="84"/>
      <c r="G60" s="90" t="s">
        <v>769</v>
      </c>
      <c r="H60" s="87"/>
      <c r="I60" s="89">
        <f>I61+I62</f>
        <v>644</v>
      </c>
    </row>
    <row r="61" spans="2:9" x14ac:dyDescent="0.2">
      <c r="B61" s="86">
        <v>0</v>
      </c>
      <c r="D61" s="87" t="s">
        <v>768</v>
      </c>
      <c r="F61" s="84"/>
      <c r="G61" s="90" t="s">
        <v>767</v>
      </c>
      <c r="I61" s="89">
        <v>0</v>
      </c>
    </row>
    <row r="62" spans="2:9" x14ac:dyDescent="0.2">
      <c r="B62" s="86">
        <v>644</v>
      </c>
      <c r="D62" s="83" t="s">
        <v>766</v>
      </c>
      <c r="E62" s="87" t="s">
        <v>765</v>
      </c>
      <c r="F62" s="84"/>
      <c r="G62" s="90" t="s">
        <v>764</v>
      </c>
      <c r="I62" s="89">
        <v>644</v>
      </c>
    </row>
    <row r="63" spans="2:9" x14ac:dyDescent="0.2">
      <c r="B63" s="86"/>
      <c r="E63" s="87" t="s">
        <v>763</v>
      </c>
      <c r="F63" s="84"/>
      <c r="G63" s="85" t="s">
        <v>762</v>
      </c>
      <c r="H63" s="83" t="s">
        <v>761</v>
      </c>
      <c r="I63" s="89">
        <f>I64+I65+I66</f>
        <v>238</v>
      </c>
    </row>
    <row r="64" spans="2:9" x14ac:dyDescent="0.2">
      <c r="B64" s="86">
        <f>B65+B66+B67</f>
        <v>217</v>
      </c>
      <c r="D64" s="83" t="s">
        <v>762</v>
      </c>
      <c r="E64" s="83" t="s">
        <v>761</v>
      </c>
      <c r="F64" s="84"/>
      <c r="G64" s="87" t="s">
        <v>760</v>
      </c>
      <c r="I64" s="89">
        <v>0</v>
      </c>
    </row>
    <row r="65" spans="2:9" x14ac:dyDescent="0.2">
      <c r="B65" s="86">
        <v>217</v>
      </c>
      <c r="D65" s="87" t="s">
        <v>760</v>
      </c>
      <c r="F65" s="84"/>
      <c r="G65" s="90" t="s">
        <v>759</v>
      </c>
      <c r="I65" s="89">
        <v>183</v>
      </c>
    </row>
    <row r="66" spans="2:9" x14ac:dyDescent="0.2">
      <c r="B66" s="86">
        <v>0</v>
      </c>
      <c r="D66" s="87" t="s">
        <v>759</v>
      </c>
      <c r="F66" s="84"/>
      <c r="G66" s="90" t="s">
        <v>758</v>
      </c>
      <c r="I66" s="89">
        <v>55</v>
      </c>
    </row>
    <row r="67" spans="2:9" x14ac:dyDescent="0.2">
      <c r="B67" s="86">
        <v>0</v>
      </c>
      <c r="D67" s="87" t="s">
        <v>758</v>
      </c>
      <c r="F67" s="84"/>
      <c r="G67" s="85"/>
      <c r="H67" s="85"/>
      <c r="I67" s="89"/>
    </row>
    <row r="68" spans="2:9" x14ac:dyDescent="0.2">
      <c r="B68" s="86">
        <f>I70-B59-B62-B64</f>
        <v>1314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2542</v>
      </c>
      <c r="C70" s="80"/>
      <c r="D70" s="80" t="s">
        <v>718</v>
      </c>
      <c r="E70" s="80"/>
      <c r="F70" s="93"/>
      <c r="G70" s="80" t="s">
        <v>718</v>
      </c>
      <c r="H70" s="80"/>
      <c r="I70" s="94">
        <f>I59+I60+I63</f>
        <v>2542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1314</v>
      </c>
    </row>
    <row r="78" spans="2:9" x14ac:dyDescent="0.2">
      <c r="B78" s="86"/>
      <c r="E78" s="87" t="s">
        <v>750</v>
      </c>
      <c r="F78" s="84"/>
      <c r="G78" s="90"/>
      <c r="H78" s="87"/>
      <c r="I78" s="89"/>
    </row>
    <row r="79" spans="2:9" x14ac:dyDescent="0.2">
      <c r="B79" s="86">
        <f>I82-B77</f>
        <v>1314</v>
      </c>
      <c r="D79" s="87" t="s">
        <v>745</v>
      </c>
      <c r="E79" s="70" t="s">
        <v>749</v>
      </c>
      <c r="F79" s="84"/>
      <c r="G79" s="85"/>
      <c r="H79" s="85"/>
      <c r="I79" s="89"/>
    </row>
    <row r="80" spans="2:9" x14ac:dyDescent="0.2">
      <c r="B80" s="86">
        <f>B79-B13</f>
        <v>-8450</v>
      </c>
      <c r="D80" s="87" t="s">
        <v>748</v>
      </c>
      <c r="E80" s="68" t="s">
        <v>744</v>
      </c>
      <c r="F80" s="84"/>
      <c r="G80" s="85"/>
      <c r="H80" s="85"/>
      <c r="I80" s="89"/>
    </row>
    <row r="81" spans="2:9" x14ac:dyDescent="0.2">
      <c r="B81" s="86"/>
      <c r="F81" s="84"/>
      <c r="G81" s="85"/>
      <c r="H81" s="85"/>
      <c r="I81" s="89"/>
    </row>
    <row r="82" spans="2:9" x14ac:dyDescent="0.2">
      <c r="B82" s="91">
        <f>B77+B79</f>
        <v>1314</v>
      </c>
      <c r="C82" s="80"/>
      <c r="D82" s="80" t="s">
        <v>718</v>
      </c>
      <c r="E82" s="80"/>
      <c r="F82" s="93"/>
      <c r="G82" s="80" t="s">
        <v>718</v>
      </c>
      <c r="H82" s="80"/>
      <c r="I82" s="94">
        <f>I77</f>
        <v>1314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-5951</v>
      </c>
      <c r="D92" s="87" t="s">
        <v>732</v>
      </c>
      <c r="E92" s="68" t="s">
        <v>731</v>
      </c>
      <c r="F92" s="84"/>
      <c r="G92" s="87" t="s">
        <v>745</v>
      </c>
      <c r="H92" s="68" t="s">
        <v>744</v>
      </c>
      <c r="I92" s="89">
        <f>+B80</f>
        <v>-8450</v>
      </c>
    </row>
    <row r="93" spans="2:9" x14ac:dyDescent="0.2">
      <c r="B93" s="86"/>
      <c r="E93" s="70" t="s">
        <v>728</v>
      </c>
      <c r="F93" s="84"/>
      <c r="G93" s="90" t="s">
        <v>743</v>
      </c>
      <c r="H93" s="83" t="s">
        <v>742</v>
      </c>
      <c r="I93" s="89">
        <f>I94+I95</f>
        <v>2499</v>
      </c>
    </row>
    <row r="94" spans="2:9" x14ac:dyDescent="0.2">
      <c r="B94" s="86"/>
      <c r="E94" s="87"/>
      <c r="F94" s="84"/>
      <c r="G94" s="90" t="s">
        <v>741</v>
      </c>
      <c r="I94" s="89">
        <v>392</v>
      </c>
    </row>
    <row r="95" spans="2:9" x14ac:dyDescent="0.2">
      <c r="B95" s="86"/>
      <c r="E95" s="87"/>
      <c r="F95" s="84"/>
      <c r="G95" s="90" t="s">
        <v>740</v>
      </c>
      <c r="I95" s="89">
        <v>2107</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-5951</v>
      </c>
      <c r="C99" s="80"/>
      <c r="D99" s="80" t="s">
        <v>718</v>
      </c>
      <c r="E99" s="80"/>
      <c r="F99" s="93"/>
      <c r="G99" s="80" t="s">
        <v>718</v>
      </c>
      <c r="H99" s="80"/>
      <c r="I99" s="94">
        <f>I92+I93+I96</f>
        <v>-5951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6479</v>
      </c>
      <c r="D106" s="87" t="s">
        <v>735</v>
      </c>
      <c r="E106" s="105" t="s">
        <v>734</v>
      </c>
      <c r="F106" s="84"/>
      <c r="G106" s="85"/>
      <c r="H106" s="85"/>
      <c r="I106" s="84"/>
    </row>
    <row r="107" spans="2:9" x14ac:dyDescent="0.2">
      <c r="B107" s="86">
        <v>6454</v>
      </c>
      <c r="D107" s="87" t="s">
        <v>733</v>
      </c>
      <c r="E107" s="87"/>
      <c r="F107" s="84"/>
      <c r="G107" s="87" t="s">
        <v>732</v>
      </c>
      <c r="H107" s="70" t="s">
        <v>731</v>
      </c>
      <c r="I107" s="89"/>
    </row>
    <row r="108" spans="2:9" x14ac:dyDescent="0.2">
      <c r="B108" s="86">
        <f>-B13</f>
        <v>-9764</v>
      </c>
      <c r="D108" s="87" t="s">
        <v>730</v>
      </c>
      <c r="E108" s="88" t="s">
        <v>729</v>
      </c>
      <c r="F108" s="84"/>
      <c r="G108" s="87"/>
      <c r="H108" s="69" t="s">
        <v>728</v>
      </c>
      <c r="I108" s="89">
        <f>B92</f>
        <v>-5951</v>
      </c>
    </row>
    <row r="109" spans="2:9" x14ac:dyDescent="0.2">
      <c r="B109" s="86">
        <v>25</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-2666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-5951</v>
      </c>
      <c r="C115" s="80"/>
      <c r="D115" s="80" t="s">
        <v>718</v>
      </c>
      <c r="E115" s="108"/>
      <c r="F115" s="93"/>
      <c r="G115" s="80" t="s">
        <v>718</v>
      </c>
      <c r="H115" s="80"/>
      <c r="I115" s="94">
        <f>I108</f>
        <v>-5951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-2666</v>
      </c>
    </row>
    <row r="123" spans="2:9" ht="15" x14ac:dyDescent="0.2">
      <c r="B123" s="86">
        <f>B125+B128+B131+B134+B137+B142+B143+B144</f>
        <v>-5561</v>
      </c>
      <c r="C123" s="81"/>
      <c r="D123" s="60"/>
      <c r="E123" s="87" t="s">
        <v>713</v>
      </c>
      <c r="F123" s="60"/>
      <c r="G123" s="60"/>
      <c r="H123" s="60"/>
      <c r="I123" s="89">
        <f>I128+I131+I134+I137+I142+I143+I144</f>
        <v>-2895</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-6683</v>
      </c>
      <c r="E128" s="87" t="s">
        <v>709</v>
      </c>
      <c r="I128" s="89">
        <f>I129+I130</f>
        <v>-1924</v>
      </c>
    </row>
    <row r="129" spans="2:9" x14ac:dyDescent="0.2">
      <c r="B129" s="86">
        <v>-3754</v>
      </c>
      <c r="E129" s="87" t="s">
        <v>708</v>
      </c>
      <c r="I129" s="89">
        <v>0</v>
      </c>
    </row>
    <row r="130" spans="2:9" x14ac:dyDescent="0.2">
      <c r="B130" s="86">
        <v>-2929</v>
      </c>
      <c r="E130" s="87" t="s">
        <v>707</v>
      </c>
      <c r="I130" s="89">
        <v>-1924</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-2662</v>
      </c>
      <c r="E134" s="87" t="s">
        <v>703</v>
      </c>
      <c r="I134" s="89">
        <f>I135+I136</f>
        <v>9299</v>
      </c>
    </row>
    <row r="135" spans="2:9" x14ac:dyDescent="0.2">
      <c r="B135" s="86">
        <v>-3527</v>
      </c>
      <c r="E135" s="87" t="s">
        <v>702</v>
      </c>
      <c r="I135" s="89">
        <v>1936</v>
      </c>
    </row>
    <row r="136" spans="2:9" x14ac:dyDescent="0.2">
      <c r="B136" s="86">
        <v>865</v>
      </c>
      <c r="E136" s="87" t="s">
        <v>701</v>
      </c>
      <c r="I136" s="89">
        <v>7363</v>
      </c>
    </row>
    <row r="137" spans="2:9" x14ac:dyDescent="0.2">
      <c r="B137" s="86">
        <f>B138+B141</f>
        <v>-1</v>
      </c>
      <c r="E137" s="109" t="s">
        <v>700</v>
      </c>
      <c r="I137" s="89">
        <f>I138+I141</f>
        <v>-4000</v>
      </c>
    </row>
    <row r="138" spans="2:9" x14ac:dyDescent="0.2">
      <c r="B138" s="86">
        <f>B139+B140</f>
        <v>-1</v>
      </c>
      <c r="E138" s="109" t="s">
        <v>699</v>
      </c>
      <c r="I138" s="89">
        <f>I139+I140</f>
        <v>-4000</v>
      </c>
    </row>
    <row r="139" spans="2:9" x14ac:dyDescent="0.2">
      <c r="B139" s="86">
        <v>-1</v>
      </c>
      <c r="E139" s="109" t="s">
        <v>698</v>
      </c>
      <c r="I139" s="89">
        <v>-4000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3785</v>
      </c>
      <c r="C144" s="87" t="s">
        <v>693</v>
      </c>
      <c r="E144" s="87" t="s">
        <v>693</v>
      </c>
      <c r="I144" s="89">
        <f>I145+I146</f>
        <v>-6270</v>
      </c>
    </row>
    <row r="145" spans="2:9" x14ac:dyDescent="0.2">
      <c r="B145" s="86">
        <v>-1850</v>
      </c>
      <c r="C145" s="87" t="s">
        <v>692</v>
      </c>
      <c r="E145" s="87" t="s">
        <v>692</v>
      </c>
      <c r="I145" s="89">
        <v>-11697</v>
      </c>
    </row>
    <row r="146" spans="2:9" x14ac:dyDescent="0.2">
      <c r="B146" s="91">
        <v>5635</v>
      </c>
      <c r="C146" s="110" t="s">
        <v>691</v>
      </c>
      <c r="D146" s="111"/>
      <c r="E146" s="110" t="s">
        <v>691</v>
      </c>
      <c r="F146" s="111"/>
      <c r="G146" s="111"/>
      <c r="H146" s="111"/>
      <c r="I146" s="94">
        <v>5427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931</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2392</v>
      </c>
      <c r="D11" s="83" t="s">
        <v>810</v>
      </c>
      <c r="E11" s="87" t="s">
        <v>809</v>
      </c>
      <c r="F11" s="84"/>
      <c r="G11" s="85" t="s">
        <v>808</v>
      </c>
      <c r="H11" s="88" t="s">
        <v>807</v>
      </c>
      <c r="I11" s="89">
        <f>I12+I13</f>
        <v>3903</v>
      </c>
    </row>
    <row r="12" spans="2:14" x14ac:dyDescent="0.2">
      <c r="B12" s="86">
        <f>I11-B11</f>
        <v>1511</v>
      </c>
      <c r="D12" s="87" t="s">
        <v>797</v>
      </c>
      <c r="E12" s="68" t="s">
        <v>796</v>
      </c>
      <c r="F12" s="84"/>
      <c r="G12" s="90" t="s">
        <v>806</v>
      </c>
      <c r="H12" s="85"/>
      <c r="I12" s="89">
        <v>3903</v>
      </c>
    </row>
    <row r="13" spans="2:14" x14ac:dyDescent="0.2">
      <c r="B13" s="86">
        <v>388</v>
      </c>
      <c r="D13" s="83" t="s">
        <v>805</v>
      </c>
      <c r="E13" s="87" t="s">
        <v>729</v>
      </c>
      <c r="F13" s="84"/>
      <c r="G13" s="90" t="s">
        <v>804</v>
      </c>
      <c r="I13" s="89">
        <v>0</v>
      </c>
    </row>
    <row r="14" spans="2:14" x14ac:dyDescent="0.2">
      <c r="B14" s="86">
        <f>B12-B13</f>
        <v>1123</v>
      </c>
      <c r="D14" s="83" t="s">
        <v>803</v>
      </c>
      <c r="E14" s="68" t="s">
        <v>802</v>
      </c>
      <c r="F14" s="84"/>
      <c r="G14" s="90"/>
      <c r="H14" s="85"/>
      <c r="I14" s="89"/>
    </row>
    <row r="15" spans="2:14" ht="7.15" customHeight="1" x14ac:dyDescent="0.2">
      <c r="B15" s="86"/>
      <c r="F15" s="84"/>
      <c r="G15" s="85"/>
      <c r="H15" s="85"/>
      <c r="I15" s="89"/>
    </row>
    <row r="16" spans="2:14" x14ac:dyDescent="0.2">
      <c r="B16" s="91">
        <f>B11+B12</f>
        <v>3903</v>
      </c>
      <c r="C16" s="80"/>
      <c r="D16" s="92" t="s">
        <v>718</v>
      </c>
      <c r="E16" s="80"/>
      <c r="F16" s="93"/>
      <c r="G16" s="92" t="s">
        <v>718</v>
      </c>
      <c r="H16" s="80"/>
      <c r="I16" s="94">
        <f>I11</f>
        <v>3903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2414</v>
      </c>
      <c r="D26" s="83" t="s">
        <v>799</v>
      </c>
      <c r="E26" s="87" t="s">
        <v>798</v>
      </c>
      <c r="F26" s="84"/>
      <c r="G26" s="90" t="s">
        <v>797</v>
      </c>
      <c r="H26" s="70" t="s">
        <v>796</v>
      </c>
      <c r="I26" s="89">
        <f>+B12</f>
        <v>1511</v>
      </c>
    </row>
    <row r="27" spans="2:9" x14ac:dyDescent="0.2">
      <c r="B27" s="86">
        <v>1871</v>
      </c>
      <c r="D27" s="87" t="s">
        <v>795</v>
      </c>
      <c r="F27" s="84"/>
      <c r="G27" s="85"/>
      <c r="H27" s="85"/>
      <c r="I27" s="89"/>
    </row>
    <row r="28" spans="2:9" x14ac:dyDescent="0.2">
      <c r="B28" s="86">
        <f>B29+B30</f>
        <v>543</v>
      </c>
      <c r="D28" s="87" t="s">
        <v>794</v>
      </c>
      <c r="F28" s="84"/>
      <c r="G28" s="85"/>
      <c r="H28" s="85"/>
      <c r="I28" s="89"/>
    </row>
    <row r="29" spans="2:9" x14ac:dyDescent="0.2">
      <c r="B29" s="86">
        <v>537</v>
      </c>
      <c r="D29" s="87" t="s">
        <v>793</v>
      </c>
      <c r="F29" s="84"/>
      <c r="G29" s="85"/>
      <c r="H29" s="85"/>
      <c r="I29" s="89"/>
    </row>
    <row r="30" spans="2:9" x14ac:dyDescent="0.2">
      <c r="B30" s="86">
        <v>6</v>
      </c>
      <c r="D30" s="87" t="s">
        <v>792</v>
      </c>
      <c r="F30" s="84"/>
      <c r="G30" s="85"/>
      <c r="H30" s="85"/>
      <c r="I30" s="89"/>
    </row>
    <row r="31" spans="2:9" ht="12.75" customHeight="1" x14ac:dyDescent="0.2">
      <c r="B31" s="86">
        <v>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-906</v>
      </c>
      <c r="D33" s="87" t="s">
        <v>786</v>
      </c>
      <c r="E33" s="68" t="s">
        <v>785</v>
      </c>
      <c r="F33" s="84"/>
      <c r="G33" s="85"/>
      <c r="H33" s="85"/>
      <c r="I33" s="89"/>
    </row>
    <row r="34" spans="2:9" x14ac:dyDescent="0.2">
      <c r="B34" s="86"/>
      <c r="F34" s="84"/>
      <c r="G34" s="85"/>
      <c r="H34" s="85"/>
      <c r="I34" s="89"/>
    </row>
    <row r="35" spans="2:9" x14ac:dyDescent="0.2">
      <c r="B35" s="91">
        <f>B26+B31+B32+B33</f>
        <v>1511</v>
      </c>
      <c r="C35" s="80"/>
      <c r="D35" s="92" t="s">
        <v>718</v>
      </c>
      <c r="E35" s="80"/>
      <c r="F35" s="93"/>
      <c r="G35" s="92" t="s">
        <v>718</v>
      </c>
      <c r="H35" s="80"/>
      <c r="I35" s="94">
        <f>I26</f>
        <v>1511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141</v>
      </c>
      <c r="D42" s="83" t="s">
        <v>784</v>
      </c>
      <c r="E42" s="90" t="s">
        <v>783</v>
      </c>
      <c r="F42" s="84"/>
      <c r="G42" s="87" t="s">
        <v>786</v>
      </c>
      <c r="H42" s="68" t="s">
        <v>785</v>
      </c>
      <c r="I42" s="89">
        <f>+B33</f>
        <v>-906</v>
      </c>
    </row>
    <row r="43" spans="2:9" ht="15" x14ac:dyDescent="0.2">
      <c r="B43" s="86">
        <v>141</v>
      </c>
      <c r="C43" s="60"/>
      <c r="D43" s="97" t="s">
        <v>782</v>
      </c>
      <c r="F43" s="64"/>
      <c r="G43" s="81" t="s">
        <v>784</v>
      </c>
      <c r="H43" s="98" t="s">
        <v>783</v>
      </c>
      <c r="I43" s="89">
        <f>I44+I45+I47+I48+I49</f>
        <v>137</v>
      </c>
    </row>
    <row r="44" spans="2:9" x14ac:dyDescent="0.2">
      <c r="B44" s="86">
        <v>0</v>
      </c>
      <c r="D44" s="87" t="s">
        <v>781</v>
      </c>
      <c r="F44" s="84"/>
      <c r="G44" s="97" t="s">
        <v>782</v>
      </c>
      <c r="I44" s="89">
        <v>137</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-910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-769</v>
      </c>
      <c r="C52" s="80"/>
      <c r="D52" s="80" t="s">
        <v>718</v>
      </c>
      <c r="E52" s="80"/>
      <c r="F52" s="93"/>
      <c r="G52" s="80" t="s">
        <v>718</v>
      </c>
      <c r="H52" s="80"/>
      <c r="I52" s="94">
        <f>I42+I43+I50</f>
        <v>-769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-910</v>
      </c>
    </row>
    <row r="60" spans="2:9" x14ac:dyDescent="0.2">
      <c r="B60" s="86">
        <v>0</v>
      </c>
      <c r="D60" s="87" t="s">
        <v>770</v>
      </c>
      <c r="F60" s="84"/>
      <c r="G60" s="90" t="s">
        <v>769</v>
      </c>
      <c r="H60" s="87"/>
      <c r="I60" s="89">
        <f>I61+I62</f>
        <v>6</v>
      </c>
    </row>
    <row r="61" spans="2:9" x14ac:dyDescent="0.2">
      <c r="B61" s="86">
        <v>0</v>
      </c>
      <c r="D61" s="87" t="s">
        <v>768</v>
      </c>
      <c r="F61" s="84"/>
      <c r="G61" s="90" t="s">
        <v>767</v>
      </c>
      <c r="I61" s="89">
        <v>0</v>
      </c>
    </row>
    <row r="62" spans="2:9" x14ac:dyDescent="0.2">
      <c r="B62" s="86">
        <v>6</v>
      </c>
      <c r="D62" s="83" t="s">
        <v>766</v>
      </c>
      <c r="E62" s="87" t="s">
        <v>765</v>
      </c>
      <c r="F62" s="84"/>
      <c r="G62" s="90" t="s">
        <v>764</v>
      </c>
      <c r="I62" s="89">
        <v>6</v>
      </c>
    </row>
    <row r="63" spans="2:9" x14ac:dyDescent="0.2">
      <c r="B63" s="86"/>
      <c r="E63" s="87" t="s">
        <v>763</v>
      </c>
      <c r="F63" s="84"/>
      <c r="G63" s="85" t="s">
        <v>762</v>
      </c>
      <c r="H63" s="83" t="s">
        <v>761</v>
      </c>
      <c r="I63" s="89">
        <f>I64+I65+I66</f>
        <v>394</v>
      </c>
    </row>
    <row r="64" spans="2:9" x14ac:dyDescent="0.2">
      <c r="B64" s="86">
        <f>B65+B66+B67</f>
        <v>110</v>
      </c>
      <c r="D64" s="83" t="s">
        <v>762</v>
      </c>
      <c r="E64" s="83" t="s">
        <v>761</v>
      </c>
      <c r="F64" s="84"/>
      <c r="G64" s="87" t="s">
        <v>760</v>
      </c>
      <c r="I64" s="89">
        <v>0</v>
      </c>
    </row>
    <row r="65" spans="2:9" x14ac:dyDescent="0.2">
      <c r="B65" s="86">
        <v>44</v>
      </c>
      <c r="D65" s="87" t="s">
        <v>760</v>
      </c>
      <c r="F65" s="84"/>
      <c r="G65" s="90" t="s">
        <v>759</v>
      </c>
      <c r="I65" s="89">
        <v>0</v>
      </c>
    </row>
    <row r="66" spans="2:9" x14ac:dyDescent="0.2">
      <c r="B66" s="86">
        <v>0</v>
      </c>
      <c r="D66" s="87" t="s">
        <v>759</v>
      </c>
      <c r="F66" s="84"/>
      <c r="G66" s="90" t="s">
        <v>758</v>
      </c>
      <c r="I66" s="89">
        <v>394</v>
      </c>
    </row>
    <row r="67" spans="2:9" x14ac:dyDescent="0.2">
      <c r="B67" s="86">
        <v>66</v>
      </c>
      <c r="D67" s="87" t="s">
        <v>758</v>
      </c>
      <c r="F67" s="84"/>
      <c r="G67" s="85"/>
      <c r="H67" s="85"/>
      <c r="I67" s="89"/>
    </row>
    <row r="68" spans="2:9" x14ac:dyDescent="0.2">
      <c r="B68" s="86">
        <f>I70-B59-B62-B64</f>
        <v>-626</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-510</v>
      </c>
      <c r="C70" s="80"/>
      <c r="D70" s="80" t="s">
        <v>718</v>
      </c>
      <c r="E70" s="80"/>
      <c r="F70" s="93"/>
      <c r="G70" s="80" t="s">
        <v>718</v>
      </c>
      <c r="H70" s="80"/>
      <c r="I70" s="94">
        <f>I59+I60+I63</f>
        <v>-510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-626</v>
      </c>
    </row>
    <row r="78" spans="2:9" x14ac:dyDescent="0.2">
      <c r="B78" s="86"/>
      <c r="E78" s="87" t="s">
        <v>750</v>
      </c>
      <c r="F78" s="84"/>
      <c r="G78" s="90"/>
      <c r="H78" s="87"/>
      <c r="I78" s="89"/>
    </row>
    <row r="79" spans="2:9" x14ac:dyDescent="0.2">
      <c r="B79" s="86">
        <f>I82-B77</f>
        <v>-626</v>
      </c>
      <c r="D79" s="87" t="s">
        <v>745</v>
      </c>
      <c r="E79" s="70" t="s">
        <v>749</v>
      </c>
      <c r="F79" s="84"/>
      <c r="G79" s="85"/>
      <c r="H79" s="85"/>
      <c r="I79" s="89"/>
    </row>
    <row r="80" spans="2:9" x14ac:dyDescent="0.2">
      <c r="B80" s="86">
        <f>B79-B13</f>
        <v>-1014</v>
      </c>
      <c r="D80" s="87" t="s">
        <v>748</v>
      </c>
      <c r="E80" s="68" t="s">
        <v>744</v>
      </c>
      <c r="F80" s="84"/>
      <c r="G80" s="85"/>
      <c r="H80" s="85"/>
      <c r="I80" s="89"/>
    </row>
    <row r="81" spans="2:9" x14ac:dyDescent="0.2">
      <c r="B81" s="86"/>
      <c r="F81" s="84"/>
      <c r="G81" s="85"/>
      <c r="H81" s="85"/>
      <c r="I81" s="89"/>
    </row>
    <row r="82" spans="2:9" x14ac:dyDescent="0.2">
      <c r="B82" s="91">
        <f>B77+B79</f>
        <v>-626</v>
      </c>
      <c r="C82" s="80"/>
      <c r="D82" s="80" t="s">
        <v>718</v>
      </c>
      <c r="E82" s="80"/>
      <c r="F82" s="93"/>
      <c r="G82" s="80" t="s">
        <v>718</v>
      </c>
      <c r="H82" s="80"/>
      <c r="I82" s="94">
        <f>I77</f>
        <v>-626</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-429</v>
      </c>
      <c r="D92" s="87" t="s">
        <v>732</v>
      </c>
      <c r="E92" s="68" t="s">
        <v>731</v>
      </c>
      <c r="F92" s="84"/>
      <c r="G92" s="87" t="s">
        <v>745</v>
      </c>
      <c r="H92" s="68" t="s">
        <v>744</v>
      </c>
      <c r="I92" s="89">
        <f>+B80</f>
        <v>-1014</v>
      </c>
    </row>
    <row r="93" spans="2:9" x14ac:dyDescent="0.2">
      <c r="B93" s="86"/>
      <c r="E93" s="70" t="s">
        <v>728</v>
      </c>
      <c r="F93" s="84"/>
      <c r="G93" s="90" t="s">
        <v>743</v>
      </c>
      <c r="H93" s="83" t="s">
        <v>742</v>
      </c>
      <c r="I93" s="89">
        <f>I94+I95</f>
        <v>585</v>
      </c>
    </row>
    <row r="94" spans="2:9" x14ac:dyDescent="0.2">
      <c r="B94" s="86"/>
      <c r="E94" s="87"/>
      <c r="F94" s="84"/>
      <c r="G94" s="90" t="s">
        <v>741</v>
      </c>
      <c r="I94" s="89">
        <v>585</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-429</v>
      </c>
      <c r="C99" s="80"/>
      <c r="D99" s="80" t="s">
        <v>718</v>
      </c>
      <c r="E99" s="80"/>
      <c r="F99" s="93"/>
      <c r="G99" s="80" t="s">
        <v>718</v>
      </c>
      <c r="H99" s="80"/>
      <c r="I99" s="94">
        <f>I92+I93+I96</f>
        <v>-429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v>
      </c>
      <c r="D106" s="87" t="s">
        <v>735</v>
      </c>
      <c r="E106" s="105" t="s">
        <v>734</v>
      </c>
      <c r="F106" s="84"/>
      <c r="G106" s="85"/>
      <c r="H106" s="85"/>
      <c r="I106" s="84"/>
    </row>
    <row r="107" spans="2:9" x14ac:dyDescent="0.2">
      <c r="B107" s="86">
        <v>15</v>
      </c>
      <c r="D107" s="87" t="s">
        <v>733</v>
      </c>
      <c r="E107" s="87"/>
      <c r="F107" s="84"/>
      <c r="G107" s="87" t="s">
        <v>732</v>
      </c>
      <c r="H107" s="70" t="s">
        <v>731</v>
      </c>
      <c r="I107" s="89"/>
    </row>
    <row r="108" spans="2:9" x14ac:dyDescent="0.2">
      <c r="B108" s="86">
        <f>-B13</f>
        <v>-388</v>
      </c>
      <c r="D108" s="87" t="s">
        <v>730</v>
      </c>
      <c r="E108" s="88" t="s">
        <v>729</v>
      </c>
      <c r="F108" s="84"/>
      <c r="G108" s="87"/>
      <c r="H108" s="69" t="s">
        <v>728</v>
      </c>
      <c r="I108" s="89">
        <f>B92</f>
        <v>-429</v>
      </c>
    </row>
    <row r="109" spans="2:9" x14ac:dyDescent="0.2">
      <c r="B109" s="86">
        <v>-19</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-429</v>
      </c>
      <c r="C115" s="80"/>
      <c r="D115" s="80" t="s">
        <v>718</v>
      </c>
      <c r="E115" s="108"/>
      <c r="F115" s="93"/>
      <c r="G115" s="80" t="s">
        <v>718</v>
      </c>
      <c r="H115" s="80"/>
      <c r="I115" s="94">
        <f>I108</f>
        <v>-429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-37</v>
      </c>
    </row>
    <row r="123" spans="2:9" ht="15" x14ac:dyDescent="0.2">
      <c r="B123" s="86">
        <f>B125+B128+B131+B134+B137+B142+B143+B144</f>
        <v>-823</v>
      </c>
      <c r="C123" s="81"/>
      <c r="D123" s="60"/>
      <c r="E123" s="87" t="s">
        <v>713</v>
      </c>
      <c r="F123" s="60"/>
      <c r="G123" s="60"/>
      <c r="H123" s="60"/>
      <c r="I123" s="89">
        <f>I128+I131+I134+I137+I142+I143+I144</f>
        <v>-786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-376</v>
      </c>
      <c r="E128" s="87" t="s">
        <v>709</v>
      </c>
      <c r="I128" s="89">
        <f>I129+I130</f>
        <v>320</v>
      </c>
    </row>
    <row r="129" spans="2:9" x14ac:dyDescent="0.2">
      <c r="B129" s="86">
        <v>1197</v>
      </c>
      <c r="E129" s="87" t="s">
        <v>708</v>
      </c>
      <c r="I129" s="89">
        <v>0</v>
      </c>
    </row>
    <row r="130" spans="2:9" x14ac:dyDescent="0.2">
      <c r="B130" s="86">
        <v>-1573</v>
      </c>
      <c r="E130" s="87" t="s">
        <v>707</v>
      </c>
      <c r="I130" s="89">
        <v>320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-227</v>
      </c>
      <c r="E134" s="87" t="s">
        <v>703</v>
      </c>
      <c r="I134" s="89">
        <f>I135+I136</f>
        <v>-280</v>
      </c>
    </row>
    <row r="135" spans="2:9" x14ac:dyDescent="0.2">
      <c r="B135" s="86">
        <v>-227</v>
      </c>
      <c r="E135" s="87" t="s">
        <v>702</v>
      </c>
      <c r="I135" s="89">
        <v>79</v>
      </c>
    </row>
    <row r="136" spans="2:9" x14ac:dyDescent="0.2">
      <c r="B136" s="86">
        <v>0</v>
      </c>
      <c r="E136" s="87" t="s">
        <v>701</v>
      </c>
      <c r="I136" s="89">
        <v>-359</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-220</v>
      </c>
      <c r="C144" s="87" t="s">
        <v>693</v>
      </c>
      <c r="E144" s="87" t="s">
        <v>693</v>
      </c>
      <c r="I144" s="89">
        <f>I145+I146</f>
        <v>-826</v>
      </c>
    </row>
    <row r="145" spans="2:9" x14ac:dyDescent="0.2">
      <c r="B145" s="86">
        <v>-33</v>
      </c>
      <c r="C145" s="87" t="s">
        <v>692</v>
      </c>
      <c r="E145" s="87" t="s">
        <v>692</v>
      </c>
      <c r="I145" s="89">
        <v>159</v>
      </c>
    </row>
    <row r="146" spans="2:9" x14ac:dyDescent="0.2">
      <c r="B146" s="91">
        <v>-187</v>
      </c>
      <c r="C146" s="110" t="s">
        <v>691</v>
      </c>
      <c r="D146" s="111"/>
      <c r="E146" s="110" t="s">
        <v>691</v>
      </c>
      <c r="F146" s="111"/>
      <c r="G146" s="111"/>
      <c r="H146" s="111"/>
      <c r="I146" s="94">
        <v>-985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933</v>
      </c>
      <c r="D3" s="117"/>
      <c r="E3" s="121"/>
      <c r="F3" s="117"/>
      <c r="G3" s="117"/>
      <c r="H3" s="117"/>
      <c r="I3" s="117"/>
      <c r="J3" s="117"/>
      <c r="K3" s="117"/>
      <c r="L3" s="117"/>
      <c r="M3" s="117"/>
      <c r="N3" s="122"/>
    </row>
    <row r="4" spans="2:14" s="120" customFormat="1" ht="15" customHeight="1" x14ac:dyDescent="0.25">
      <c r="B4" s="78" t="s">
        <v>932</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934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31448</v>
      </c>
      <c r="D11" s="83" t="s">
        <v>810</v>
      </c>
      <c r="E11" s="87" t="s">
        <v>809</v>
      </c>
      <c r="F11" s="84"/>
      <c r="G11" s="85" t="s">
        <v>808</v>
      </c>
      <c r="H11" s="88" t="s">
        <v>807</v>
      </c>
      <c r="I11" s="89">
        <f>I12+I13</f>
        <v>100968</v>
      </c>
    </row>
    <row r="12" spans="2:14" x14ac:dyDescent="0.2">
      <c r="B12" s="86">
        <f>I11-B11</f>
        <v>69520</v>
      </c>
      <c r="D12" s="87" t="s">
        <v>797</v>
      </c>
      <c r="E12" s="68" t="s">
        <v>796</v>
      </c>
      <c r="F12" s="84"/>
      <c r="G12" s="90" t="s">
        <v>806</v>
      </c>
      <c r="H12" s="85"/>
      <c r="I12" s="89">
        <v>100968</v>
      </c>
    </row>
    <row r="13" spans="2:14" x14ac:dyDescent="0.2">
      <c r="B13" s="86">
        <v>8196</v>
      </c>
      <c r="D13" s="83" t="s">
        <v>805</v>
      </c>
      <c r="E13" s="87" t="s">
        <v>729</v>
      </c>
      <c r="F13" s="84"/>
      <c r="G13" s="90" t="s">
        <v>804</v>
      </c>
      <c r="I13" s="89">
        <v>0</v>
      </c>
    </row>
    <row r="14" spans="2:14" x14ac:dyDescent="0.2">
      <c r="B14" s="86">
        <f>B12-B13</f>
        <v>61324</v>
      </c>
      <c r="D14" s="83" t="s">
        <v>803</v>
      </c>
      <c r="E14" s="68" t="s">
        <v>802</v>
      </c>
      <c r="F14" s="84"/>
      <c r="G14" s="90"/>
      <c r="H14" s="85"/>
      <c r="I14" s="89"/>
    </row>
    <row r="15" spans="2:14" ht="7.15" customHeight="1" x14ac:dyDescent="0.2">
      <c r="B15" s="86"/>
      <c r="F15" s="84"/>
      <c r="G15" s="85"/>
      <c r="H15" s="85"/>
      <c r="I15" s="89"/>
    </row>
    <row r="16" spans="2:14" x14ac:dyDescent="0.2">
      <c r="B16" s="91">
        <f>B11+B12</f>
        <v>100968</v>
      </c>
      <c r="C16" s="80"/>
      <c r="D16" s="92" t="s">
        <v>718</v>
      </c>
      <c r="E16" s="80"/>
      <c r="F16" s="93"/>
      <c r="G16" s="92" t="s">
        <v>718</v>
      </c>
      <c r="H16" s="80"/>
      <c r="I16" s="94">
        <f>I11</f>
        <v>100968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50545</v>
      </c>
      <c r="D26" s="83" t="s">
        <v>799</v>
      </c>
      <c r="E26" s="87" t="s">
        <v>798</v>
      </c>
      <c r="F26" s="84"/>
      <c r="G26" s="90" t="s">
        <v>797</v>
      </c>
      <c r="H26" s="70" t="s">
        <v>796</v>
      </c>
      <c r="I26" s="89">
        <f>+B12</f>
        <v>69520</v>
      </c>
    </row>
    <row r="27" spans="2:9" x14ac:dyDescent="0.2">
      <c r="B27" s="86">
        <v>39582</v>
      </c>
      <c r="D27" s="87" t="s">
        <v>795</v>
      </c>
      <c r="F27" s="84"/>
      <c r="G27" s="85"/>
      <c r="H27" s="85"/>
      <c r="I27" s="89"/>
    </row>
    <row r="28" spans="2:9" x14ac:dyDescent="0.2">
      <c r="B28" s="86">
        <f>B29+B30</f>
        <v>10963</v>
      </c>
      <c r="D28" s="87" t="s">
        <v>794</v>
      </c>
      <c r="F28" s="84"/>
      <c r="G28" s="85"/>
      <c r="H28" s="85"/>
      <c r="I28" s="89"/>
    </row>
    <row r="29" spans="2:9" x14ac:dyDescent="0.2">
      <c r="B29" s="86">
        <v>10963</v>
      </c>
      <c r="D29" s="87" t="s">
        <v>793</v>
      </c>
      <c r="F29" s="84"/>
      <c r="G29" s="85"/>
      <c r="H29" s="85"/>
      <c r="I29" s="89"/>
    </row>
    <row r="30" spans="2:9" x14ac:dyDescent="0.2">
      <c r="B30" s="86">
        <v>0</v>
      </c>
      <c r="D30" s="87" t="s">
        <v>792</v>
      </c>
      <c r="F30" s="84"/>
      <c r="G30" s="85"/>
      <c r="H30" s="85"/>
      <c r="I30" s="89"/>
    </row>
    <row r="31" spans="2:9" ht="12.75" customHeight="1" x14ac:dyDescent="0.2">
      <c r="B31" s="86">
        <v>1499</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17476</v>
      </c>
      <c r="D33" s="87" t="s">
        <v>786</v>
      </c>
      <c r="E33" s="68" t="s">
        <v>785</v>
      </c>
      <c r="F33" s="84"/>
      <c r="G33" s="85"/>
      <c r="H33" s="85"/>
      <c r="I33" s="89"/>
    </row>
    <row r="34" spans="2:9" x14ac:dyDescent="0.2">
      <c r="B34" s="86"/>
      <c r="F34" s="84"/>
      <c r="G34" s="85"/>
      <c r="H34" s="85"/>
      <c r="I34" s="89"/>
    </row>
    <row r="35" spans="2:9" x14ac:dyDescent="0.2">
      <c r="B35" s="91">
        <f>B26+B31+B32+B33</f>
        <v>69520</v>
      </c>
      <c r="C35" s="80"/>
      <c r="D35" s="92" t="s">
        <v>718</v>
      </c>
      <c r="E35" s="80"/>
      <c r="F35" s="93"/>
      <c r="G35" s="92" t="s">
        <v>718</v>
      </c>
      <c r="H35" s="80"/>
      <c r="I35" s="94">
        <f>I26</f>
        <v>69520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3682</v>
      </c>
      <c r="D42" s="83" t="s">
        <v>784</v>
      </c>
      <c r="E42" s="90" t="s">
        <v>783</v>
      </c>
      <c r="F42" s="84"/>
      <c r="G42" s="87" t="s">
        <v>786</v>
      </c>
      <c r="H42" s="68" t="s">
        <v>785</v>
      </c>
      <c r="I42" s="89">
        <f>+B33</f>
        <v>17476</v>
      </c>
    </row>
    <row r="43" spans="2:9" ht="15" x14ac:dyDescent="0.2">
      <c r="B43" s="86">
        <v>459</v>
      </c>
      <c r="C43" s="60"/>
      <c r="D43" s="97" t="s">
        <v>782</v>
      </c>
      <c r="F43" s="64"/>
      <c r="G43" s="81" t="s">
        <v>784</v>
      </c>
      <c r="H43" s="98" t="s">
        <v>783</v>
      </c>
      <c r="I43" s="89">
        <f>I44+I45+I47+I48+I49</f>
        <v>465</v>
      </c>
    </row>
    <row r="44" spans="2:9" x14ac:dyDescent="0.2">
      <c r="B44" s="86">
        <v>3223</v>
      </c>
      <c r="D44" s="87" t="s">
        <v>781</v>
      </c>
      <c r="F44" s="84"/>
      <c r="G44" s="97" t="s">
        <v>782</v>
      </c>
      <c r="I44" s="89">
        <v>465</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14259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17941</v>
      </c>
      <c r="C52" s="80"/>
      <c r="D52" s="80" t="s">
        <v>718</v>
      </c>
      <c r="E52" s="80"/>
      <c r="F52" s="93"/>
      <c r="G52" s="80" t="s">
        <v>718</v>
      </c>
      <c r="H52" s="80"/>
      <c r="I52" s="94">
        <f>I42+I43+I50</f>
        <v>17941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633</v>
      </c>
      <c r="D59" s="83" t="s">
        <v>774</v>
      </c>
      <c r="E59" s="88" t="s">
        <v>773</v>
      </c>
      <c r="F59" s="84"/>
      <c r="G59" s="90" t="s">
        <v>772</v>
      </c>
      <c r="H59" s="68" t="s">
        <v>771</v>
      </c>
      <c r="I59" s="89">
        <f>+B49</f>
        <v>14259</v>
      </c>
    </row>
    <row r="60" spans="2:9" x14ac:dyDescent="0.2">
      <c r="B60" s="86">
        <v>633</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1192</v>
      </c>
      <c r="D64" s="83" t="s">
        <v>762</v>
      </c>
      <c r="E64" s="83" t="s">
        <v>761</v>
      </c>
      <c r="F64" s="84"/>
      <c r="G64" s="87" t="s">
        <v>760</v>
      </c>
      <c r="I64" s="89">
        <v>0</v>
      </c>
    </row>
    <row r="65" spans="2:9" x14ac:dyDescent="0.2">
      <c r="B65" s="86">
        <v>27</v>
      </c>
      <c r="D65" s="87" t="s">
        <v>760</v>
      </c>
      <c r="F65" s="84"/>
      <c r="G65" s="90" t="s">
        <v>759</v>
      </c>
      <c r="I65" s="89">
        <v>0</v>
      </c>
    </row>
    <row r="66" spans="2:9" x14ac:dyDescent="0.2">
      <c r="B66" s="86">
        <v>0</v>
      </c>
      <c r="D66" s="87" t="s">
        <v>759</v>
      </c>
      <c r="F66" s="84"/>
      <c r="G66" s="90" t="s">
        <v>758</v>
      </c>
      <c r="I66" s="89">
        <v>0</v>
      </c>
    </row>
    <row r="67" spans="2:9" x14ac:dyDescent="0.2">
      <c r="B67" s="86">
        <v>1165</v>
      </c>
      <c r="D67" s="87" t="s">
        <v>758</v>
      </c>
      <c r="F67" s="84"/>
      <c r="G67" s="85"/>
      <c r="H67" s="85"/>
      <c r="I67" s="89"/>
    </row>
    <row r="68" spans="2:9" x14ac:dyDescent="0.2">
      <c r="B68" s="86">
        <f>I70-B59-B62-B64</f>
        <v>12434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14259</v>
      </c>
      <c r="C70" s="80"/>
      <c r="D70" s="80" t="s">
        <v>718</v>
      </c>
      <c r="E70" s="80"/>
      <c r="F70" s="93"/>
      <c r="G70" s="80" t="s">
        <v>718</v>
      </c>
      <c r="H70" s="80"/>
      <c r="I70" s="94">
        <f>I59+I60+I63</f>
        <v>14259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12434</v>
      </c>
    </row>
    <row r="78" spans="2:9" x14ac:dyDescent="0.2">
      <c r="B78" s="86"/>
      <c r="E78" s="87" t="s">
        <v>750</v>
      </c>
      <c r="F78" s="84"/>
      <c r="G78" s="90"/>
      <c r="H78" s="87"/>
      <c r="I78" s="89"/>
    </row>
    <row r="79" spans="2:9" x14ac:dyDescent="0.2">
      <c r="B79" s="86">
        <f>I82-B77</f>
        <v>12434</v>
      </c>
      <c r="D79" s="87" t="s">
        <v>745</v>
      </c>
      <c r="E79" s="70" t="s">
        <v>749</v>
      </c>
      <c r="F79" s="84"/>
      <c r="G79" s="85"/>
      <c r="H79" s="85"/>
      <c r="I79" s="89"/>
    </row>
    <row r="80" spans="2:9" x14ac:dyDescent="0.2">
      <c r="B80" s="86">
        <f>B79-B13</f>
        <v>4238</v>
      </c>
      <c r="D80" s="87" t="s">
        <v>748</v>
      </c>
      <c r="E80" s="68" t="s">
        <v>744</v>
      </c>
      <c r="F80" s="84"/>
      <c r="G80" s="85"/>
      <c r="H80" s="85"/>
      <c r="I80" s="89"/>
    </row>
    <row r="81" spans="2:9" x14ac:dyDescent="0.2">
      <c r="B81" s="86"/>
      <c r="F81" s="84"/>
      <c r="G81" s="85"/>
      <c r="H81" s="85"/>
      <c r="I81" s="89"/>
    </row>
    <row r="82" spans="2:9" x14ac:dyDescent="0.2">
      <c r="B82" s="91">
        <f>B77+B79</f>
        <v>12434</v>
      </c>
      <c r="C82" s="80"/>
      <c r="D82" s="80" t="s">
        <v>718</v>
      </c>
      <c r="E82" s="80"/>
      <c r="F82" s="93"/>
      <c r="G82" s="80" t="s">
        <v>718</v>
      </c>
      <c r="H82" s="80"/>
      <c r="I82" s="94">
        <f>I77</f>
        <v>12434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5065</v>
      </c>
      <c r="D92" s="87" t="s">
        <v>732</v>
      </c>
      <c r="E92" s="68" t="s">
        <v>731</v>
      </c>
      <c r="F92" s="84"/>
      <c r="G92" s="87" t="s">
        <v>745</v>
      </c>
      <c r="H92" s="68" t="s">
        <v>744</v>
      </c>
      <c r="I92" s="89">
        <f>+B80</f>
        <v>4238</v>
      </c>
    </row>
    <row r="93" spans="2:9" x14ac:dyDescent="0.2">
      <c r="B93" s="86"/>
      <c r="E93" s="70" t="s">
        <v>728</v>
      </c>
      <c r="F93" s="84"/>
      <c r="G93" s="90" t="s">
        <v>743</v>
      </c>
      <c r="H93" s="83" t="s">
        <v>742</v>
      </c>
      <c r="I93" s="89">
        <f>I94+I95</f>
        <v>827</v>
      </c>
    </row>
    <row r="94" spans="2:9" x14ac:dyDescent="0.2">
      <c r="B94" s="86"/>
      <c r="E94" s="87"/>
      <c r="F94" s="84"/>
      <c r="G94" s="90" t="s">
        <v>741</v>
      </c>
      <c r="I94" s="89">
        <v>827</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5065</v>
      </c>
      <c r="C99" s="80"/>
      <c r="D99" s="80" t="s">
        <v>718</v>
      </c>
      <c r="E99" s="80"/>
      <c r="F99" s="93"/>
      <c r="G99" s="80" t="s">
        <v>718</v>
      </c>
      <c r="H99" s="80"/>
      <c r="I99" s="94">
        <f>I92+I93+I96</f>
        <v>5065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2543</v>
      </c>
      <c r="D106" s="87" t="s">
        <v>735</v>
      </c>
      <c r="E106" s="105" t="s">
        <v>734</v>
      </c>
      <c r="F106" s="84"/>
      <c r="G106" s="85"/>
      <c r="H106" s="85"/>
      <c r="I106" s="84"/>
    </row>
    <row r="107" spans="2:9" x14ac:dyDescent="0.2">
      <c r="B107" s="86">
        <v>2380</v>
      </c>
      <c r="D107" s="87" t="s">
        <v>733</v>
      </c>
      <c r="E107" s="87"/>
      <c r="F107" s="84"/>
      <c r="G107" s="87" t="s">
        <v>732</v>
      </c>
      <c r="H107" s="70" t="s">
        <v>731</v>
      </c>
      <c r="I107" s="89"/>
    </row>
    <row r="108" spans="2:9" x14ac:dyDescent="0.2">
      <c r="B108" s="86">
        <f>-B13</f>
        <v>-8196</v>
      </c>
      <c r="D108" s="87" t="s">
        <v>730</v>
      </c>
      <c r="E108" s="88" t="s">
        <v>729</v>
      </c>
      <c r="F108" s="84"/>
      <c r="G108" s="87"/>
      <c r="H108" s="69" t="s">
        <v>728</v>
      </c>
      <c r="I108" s="89">
        <f>B92</f>
        <v>5065</v>
      </c>
    </row>
    <row r="109" spans="2:9" x14ac:dyDescent="0.2">
      <c r="B109" s="86">
        <v>163</v>
      </c>
      <c r="D109" s="97" t="s">
        <v>727</v>
      </c>
      <c r="E109" s="87" t="s">
        <v>726</v>
      </c>
      <c r="F109" s="84"/>
      <c r="H109" s="106"/>
      <c r="I109" s="107"/>
    </row>
    <row r="110" spans="2:9" x14ac:dyDescent="0.2">
      <c r="B110" s="86">
        <v>0</v>
      </c>
      <c r="D110" s="87" t="s">
        <v>725</v>
      </c>
      <c r="E110" s="87" t="s">
        <v>724</v>
      </c>
      <c r="F110" s="84"/>
      <c r="G110" s="95"/>
      <c r="I110" s="89"/>
    </row>
    <row r="111" spans="2:9" x14ac:dyDescent="0.2">
      <c r="B111" s="86">
        <v>5</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10713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5065</v>
      </c>
      <c r="C115" s="80"/>
      <c r="D115" s="80" t="s">
        <v>718</v>
      </c>
      <c r="E115" s="108"/>
      <c r="F115" s="93"/>
      <c r="G115" s="80" t="s">
        <v>718</v>
      </c>
      <c r="H115" s="80"/>
      <c r="I115" s="94">
        <f>I108</f>
        <v>5065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10713</v>
      </c>
    </row>
    <row r="123" spans="2:9" ht="15" x14ac:dyDescent="0.2">
      <c r="B123" s="86">
        <f>B125+B128+B131+B134+B137+B142+B143+B144</f>
        <v>9185</v>
      </c>
      <c r="C123" s="81"/>
      <c r="D123" s="60"/>
      <c r="E123" s="87" t="s">
        <v>713</v>
      </c>
      <c r="F123" s="60"/>
      <c r="G123" s="60"/>
      <c r="H123" s="60"/>
      <c r="I123" s="89">
        <f>I128+I131+I134+I137+I142+I143+I144</f>
        <v>-1528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6712</v>
      </c>
      <c r="E128" s="87" t="s">
        <v>709</v>
      </c>
      <c r="I128" s="89">
        <f>I129+I130</f>
        <v>-79</v>
      </c>
    </row>
    <row r="129" spans="2:9" x14ac:dyDescent="0.2">
      <c r="B129" s="86">
        <v>3275</v>
      </c>
      <c r="E129" s="87" t="s">
        <v>708</v>
      </c>
      <c r="I129" s="89">
        <v>0</v>
      </c>
    </row>
    <row r="130" spans="2:9" x14ac:dyDescent="0.2">
      <c r="B130" s="86">
        <v>3437</v>
      </c>
      <c r="E130" s="87" t="s">
        <v>707</v>
      </c>
      <c r="I130" s="89">
        <v>-79</v>
      </c>
    </row>
    <row r="131" spans="2:9" x14ac:dyDescent="0.2">
      <c r="B131" s="86">
        <f>B132+B133</f>
        <v>-1718</v>
      </c>
      <c r="E131" s="87" t="s">
        <v>706</v>
      </c>
      <c r="I131" s="89">
        <f>I132+I133</f>
        <v>0</v>
      </c>
    </row>
    <row r="132" spans="2:9" x14ac:dyDescent="0.2">
      <c r="B132" s="86">
        <v>-1718</v>
      </c>
      <c r="E132" s="87" t="s">
        <v>705</v>
      </c>
      <c r="I132" s="89">
        <v>0</v>
      </c>
    </row>
    <row r="133" spans="2:9" x14ac:dyDescent="0.2">
      <c r="B133" s="86">
        <v>0</v>
      </c>
      <c r="E133" s="87" t="s">
        <v>704</v>
      </c>
      <c r="I133" s="89">
        <v>0</v>
      </c>
    </row>
    <row r="134" spans="2:9" x14ac:dyDescent="0.2">
      <c r="B134" s="86">
        <f>B135+B136</f>
        <v>1132</v>
      </c>
      <c r="E134" s="87" t="s">
        <v>703</v>
      </c>
      <c r="I134" s="89">
        <f>I135+I136</f>
        <v>-2281</v>
      </c>
    </row>
    <row r="135" spans="2:9" x14ac:dyDescent="0.2">
      <c r="B135" s="86">
        <v>1131</v>
      </c>
      <c r="E135" s="87" t="s">
        <v>702</v>
      </c>
      <c r="I135" s="89">
        <v>-189</v>
      </c>
    </row>
    <row r="136" spans="2:9" x14ac:dyDescent="0.2">
      <c r="B136" s="86">
        <v>1</v>
      </c>
      <c r="E136" s="87" t="s">
        <v>701</v>
      </c>
      <c r="I136" s="89">
        <v>-2092</v>
      </c>
    </row>
    <row r="137" spans="2:9" x14ac:dyDescent="0.2">
      <c r="B137" s="86">
        <f>B138+B141</f>
        <v>-1</v>
      </c>
      <c r="E137" s="109" t="s">
        <v>700</v>
      </c>
      <c r="I137" s="89">
        <f>I138+I141</f>
        <v>-762</v>
      </c>
    </row>
    <row r="138" spans="2:9" x14ac:dyDescent="0.2">
      <c r="B138" s="86">
        <f>B139+B140</f>
        <v>-1</v>
      </c>
      <c r="E138" s="109" t="s">
        <v>699</v>
      </c>
      <c r="I138" s="89">
        <f>I139+I140</f>
        <v>-762</v>
      </c>
    </row>
    <row r="139" spans="2:9" x14ac:dyDescent="0.2">
      <c r="B139" s="86">
        <v>-1</v>
      </c>
      <c r="E139" s="109" t="s">
        <v>698</v>
      </c>
      <c r="I139" s="89">
        <v>-762</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-6</v>
      </c>
    </row>
    <row r="144" spans="2:9" x14ac:dyDescent="0.2">
      <c r="B144" s="86">
        <f>B145+B146</f>
        <v>3060</v>
      </c>
      <c r="C144" s="87" t="s">
        <v>693</v>
      </c>
      <c r="E144" s="87" t="s">
        <v>693</v>
      </c>
      <c r="I144" s="89">
        <f>I145+I146</f>
        <v>1600</v>
      </c>
    </row>
    <row r="145" spans="2:9" x14ac:dyDescent="0.2">
      <c r="B145" s="86">
        <v>262</v>
      </c>
      <c r="C145" s="87" t="s">
        <v>692</v>
      </c>
      <c r="E145" s="87" t="s">
        <v>692</v>
      </c>
      <c r="I145" s="89">
        <v>-639</v>
      </c>
    </row>
    <row r="146" spans="2:9" x14ac:dyDescent="0.2">
      <c r="B146" s="91">
        <v>2798</v>
      </c>
      <c r="C146" s="110" t="s">
        <v>691</v>
      </c>
      <c r="D146" s="111"/>
      <c r="E146" s="110" t="s">
        <v>691</v>
      </c>
      <c r="F146" s="111"/>
      <c r="G146" s="111"/>
      <c r="H146" s="111"/>
      <c r="I146" s="94">
        <v>2239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936</v>
      </c>
      <c r="D3" s="117"/>
      <c r="E3" s="121"/>
      <c r="F3" s="117"/>
      <c r="G3" s="117"/>
      <c r="H3" s="117"/>
      <c r="I3" s="117"/>
      <c r="J3" s="117"/>
      <c r="K3" s="117"/>
      <c r="L3" s="117"/>
      <c r="M3" s="117"/>
      <c r="N3" s="122"/>
    </row>
    <row r="4" spans="2:14" s="120" customFormat="1" ht="15" customHeight="1" x14ac:dyDescent="0.25">
      <c r="B4" s="78" t="s">
        <v>935</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937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26"/>
  <sheetViews>
    <sheetView zoomScaleNormal="100" workbookViewId="0"/>
  </sheetViews>
  <sheetFormatPr baseColWidth="10" defaultColWidth="11.5703125" defaultRowHeight="15" customHeight="1" x14ac:dyDescent="0.25"/>
  <cols>
    <col min="1" max="1" width="5.7109375" style="128" customWidth="1"/>
    <col min="2" max="2" width="20.42578125" style="128" customWidth="1"/>
    <col min="3" max="12" width="11.7109375" style="128" customWidth="1"/>
    <col min="13" max="13" width="11.7109375" style="129" customWidth="1"/>
    <col min="14" max="16384" width="11.5703125" style="128"/>
  </cols>
  <sheetData>
    <row r="1" spans="2:15" s="115" customFormat="1" ht="14.25" customHeight="1" x14ac:dyDescent="0.25">
      <c r="B1" s="114" t="s">
        <v>115</v>
      </c>
      <c r="D1" s="116"/>
      <c r="E1" s="116"/>
      <c r="F1" s="116"/>
      <c r="G1" s="117"/>
      <c r="H1" s="116"/>
      <c r="I1" s="116"/>
      <c r="J1" s="125"/>
      <c r="K1" s="125"/>
      <c r="L1" s="125"/>
      <c r="M1" s="125"/>
      <c r="N1" s="116"/>
    </row>
    <row r="2" spans="2:15" s="118" customFormat="1" ht="20.25" x14ac:dyDescent="0.25">
      <c r="B2" s="77" t="s">
        <v>0</v>
      </c>
      <c r="D2" s="119"/>
      <c r="E2" s="119"/>
      <c r="F2" s="119"/>
      <c r="G2" s="117"/>
      <c r="H2" s="119"/>
      <c r="I2" s="119"/>
      <c r="J2" s="125"/>
      <c r="K2" s="125"/>
      <c r="L2" s="125"/>
      <c r="M2" s="125"/>
      <c r="N2" s="119"/>
    </row>
    <row r="3" spans="2:15" s="120" customFormat="1" ht="15" customHeight="1" x14ac:dyDescent="0.25">
      <c r="B3" s="75" t="s">
        <v>975</v>
      </c>
      <c r="D3" s="117"/>
      <c r="E3" s="121"/>
      <c r="F3" s="117"/>
      <c r="G3" s="117"/>
      <c r="H3" s="117"/>
      <c r="I3" s="117"/>
      <c r="J3" s="125"/>
      <c r="K3" s="125"/>
      <c r="L3" s="125"/>
      <c r="M3" s="125"/>
      <c r="N3" s="117"/>
      <c r="O3" s="122"/>
    </row>
    <row r="4" spans="2:15" s="120" customFormat="1" ht="15" customHeight="1" x14ac:dyDescent="0.25">
      <c r="B4" s="75"/>
      <c r="D4" s="117"/>
      <c r="E4" s="121"/>
      <c r="F4" s="117"/>
      <c r="G4" s="117"/>
      <c r="H4" s="117"/>
      <c r="I4" s="117"/>
      <c r="J4" s="125"/>
      <c r="K4" s="125"/>
      <c r="L4" s="125"/>
      <c r="M4" s="125"/>
      <c r="N4" s="117"/>
      <c r="O4" s="122"/>
    </row>
    <row r="5" spans="2:15" s="123" customFormat="1" ht="15" customHeight="1" x14ac:dyDescent="0.2">
      <c r="B5" s="78" t="s">
        <v>974</v>
      </c>
      <c r="D5" s="124"/>
      <c r="E5" s="125"/>
      <c r="F5" s="125"/>
      <c r="G5" s="125"/>
      <c r="H5" s="125"/>
      <c r="I5" s="125"/>
      <c r="J5" s="125"/>
      <c r="K5" s="125"/>
      <c r="L5" s="125"/>
      <c r="M5" s="125"/>
      <c r="N5" s="125"/>
      <c r="O5" s="112"/>
    </row>
    <row r="6" spans="2:15" s="123" customFormat="1" ht="20.25" customHeight="1" x14ac:dyDescent="0.2">
      <c r="B6" s="126"/>
      <c r="D6" s="124"/>
      <c r="E6" s="125"/>
      <c r="F6" s="125"/>
      <c r="G6" s="125"/>
      <c r="H6" s="125"/>
      <c r="I6" s="125"/>
      <c r="J6" s="125"/>
      <c r="K6" s="125"/>
      <c r="L6" s="125"/>
      <c r="M6" s="125"/>
      <c r="N6" s="125"/>
      <c r="O6" s="112"/>
    </row>
    <row r="7" spans="2:15" ht="19.899999999999999" customHeight="1" x14ac:dyDescent="0.25">
      <c r="B7" s="127" t="s">
        <v>973</v>
      </c>
    </row>
    <row r="8" spans="2:15" ht="15" customHeight="1" x14ac:dyDescent="0.25">
      <c r="B8" s="130" t="s">
        <v>967</v>
      </c>
    </row>
    <row r="10" spans="2:15" s="135" customFormat="1" ht="18" customHeight="1" x14ac:dyDescent="0.25">
      <c r="B10" s="131" t="s">
        <v>966</v>
      </c>
      <c r="C10" s="132" t="s">
        <v>965</v>
      </c>
      <c r="D10" s="132" t="s">
        <v>964</v>
      </c>
      <c r="E10" s="132" t="s">
        <v>963</v>
      </c>
      <c r="F10" s="132" t="s">
        <v>962</v>
      </c>
      <c r="G10" s="132" t="s">
        <v>961</v>
      </c>
      <c r="H10" s="133" t="s">
        <v>960</v>
      </c>
      <c r="I10" s="133" t="s">
        <v>959</v>
      </c>
      <c r="J10" s="133" t="s">
        <v>958</v>
      </c>
      <c r="K10" s="133" t="s">
        <v>957</v>
      </c>
      <c r="L10" s="133" t="s">
        <v>956</v>
      </c>
      <c r="M10" s="134" t="s">
        <v>955</v>
      </c>
    </row>
    <row r="11" spans="2:15" ht="18" customHeight="1" x14ac:dyDescent="0.25">
      <c r="B11" s="136" t="s">
        <v>954</v>
      </c>
      <c r="C11" s="137" t="s">
        <v>1051</v>
      </c>
      <c r="D11" s="137">
        <v>741</v>
      </c>
      <c r="E11" s="137" t="s">
        <v>1051</v>
      </c>
      <c r="F11" s="137">
        <v>70149</v>
      </c>
      <c r="G11" s="137" t="s">
        <v>1051</v>
      </c>
      <c r="H11" s="137" t="s">
        <v>1051</v>
      </c>
      <c r="I11" s="137">
        <v>164</v>
      </c>
      <c r="J11" s="137">
        <v>109960</v>
      </c>
      <c r="K11" s="137">
        <v>29738</v>
      </c>
      <c r="L11" s="137">
        <v>1097</v>
      </c>
      <c r="M11" s="138">
        <f>IF((SUM(C11:L11))=0,"-",SUM(C11:L11))</f>
        <v>211849</v>
      </c>
    </row>
    <row r="12" spans="2:15" ht="18" customHeight="1" x14ac:dyDescent="0.25">
      <c r="B12" s="139" t="s">
        <v>953</v>
      </c>
      <c r="C12" s="138" t="s">
        <v>1051</v>
      </c>
      <c r="D12" s="138">
        <v>2022</v>
      </c>
      <c r="E12" s="138">
        <v>597</v>
      </c>
      <c r="F12" s="138" t="s">
        <v>1051</v>
      </c>
      <c r="G12" s="140" t="s">
        <v>1051</v>
      </c>
      <c r="H12" s="140" t="s">
        <v>1051</v>
      </c>
      <c r="I12" s="140">
        <v>597</v>
      </c>
      <c r="J12" s="140">
        <v>10967</v>
      </c>
      <c r="K12" s="140" t="s">
        <v>1051</v>
      </c>
      <c r="L12" s="140" t="s">
        <v>1051</v>
      </c>
      <c r="M12" s="138">
        <f t="shared" ref="M12:M27" si="0">IF((SUM(C12:L12))=0,"-",SUM(C12:L12))</f>
        <v>14183</v>
      </c>
    </row>
    <row r="13" spans="2:15" ht="18" customHeight="1" x14ac:dyDescent="0.25">
      <c r="B13" s="141" t="s">
        <v>952</v>
      </c>
      <c r="C13" s="138" t="s">
        <v>1051</v>
      </c>
      <c r="D13" s="140">
        <v>38900</v>
      </c>
      <c r="E13" s="138" t="s">
        <v>1051</v>
      </c>
      <c r="F13" s="138">
        <v>3829</v>
      </c>
      <c r="G13" s="140" t="s">
        <v>1051</v>
      </c>
      <c r="H13" s="140" t="s">
        <v>1051</v>
      </c>
      <c r="I13" s="140">
        <v>15</v>
      </c>
      <c r="J13" s="140">
        <v>14316</v>
      </c>
      <c r="K13" s="140" t="s">
        <v>1051</v>
      </c>
      <c r="L13" s="140" t="s">
        <v>1051</v>
      </c>
      <c r="M13" s="138">
        <f t="shared" si="0"/>
        <v>57060</v>
      </c>
    </row>
    <row r="14" spans="2:15" ht="18" customHeight="1" x14ac:dyDescent="0.25">
      <c r="B14" s="141" t="s">
        <v>951</v>
      </c>
      <c r="C14" s="138" t="s">
        <v>1051</v>
      </c>
      <c r="D14" s="140" t="s">
        <v>1051</v>
      </c>
      <c r="E14" s="138" t="s">
        <v>1051</v>
      </c>
      <c r="F14" s="138">
        <v>21887</v>
      </c>
      <c r="G14" s="140" t="s">
        <v>1051</v>
      </c>
      <c r="H14" s="140" t="s">
        <v>1051</v>
      </c>
      <c r="I14" s="140" t="s">
        <v>1051</v>
      </c>
      <c r="J14" s="140">
        <v>5114</v>
      </c>
      <c r="K14" s="140" t="s">
        <v>1051</v>
      </c>
      <c r="L14" s="140" t="s">
        <v>1051</v>
      </c>
      <c r="M14" s="138">
        <f t="shared" si="0"/>
        <v>27001</v>
      </c>
    </row>
    <row r="15" spans="2:15" ht="18" customHeight="1" x14ac:dyDescent="0.25">
      <c r="B15" s="141" t="s">
        <v>950</v>
      </c>
      <c r="C15" s="138" t="s">
        <v>1051</v>
      </c>
      <c r="D15" s="140" t="s">
        <v>1051</v>
      </c>
      <c r="E15" s="138">
        <v>25546</v>
      </c>
      <c r="F15" s="138">
        <v>29675</v>
      </c>
      <c r="G15" s="140" t="s">
        <v>1051</v>
      </c>
      <c r="H15" s="140" t="s">
        <v>1051</v>
      </c>
      <c r="I15" s="140" t="s">
        <v>1051</v>
      </c>
      <c r="J15" s="140" t="s">
        <v>1051</v>
      </c>
      <c r="K15" s="140" t="s">
        <v>1051</v>
      </c>
      <c r="L15" s="140" t="s">
        <v>1051</v>
      </c>
      <c r="M15" s="138">
        <f t="shared" si="0"/>
        <v>55221</v>
      </c>
    </row>
    <row r="16" spans="2:15" ht="18" customHeight="1" x14ac:dyDescent="0.25">
      <c r="B16" s="141" t="s">
        <v>949</v>
      </c>
      <c r="C16" s="138" t="s">
        <v>1051</v>
      </c>
      <c r="D16" s="140" t="s">
        <v>1051</v>
      </c>
      <c r="E16" s="138" t="s">
        <v>1051</v>
      </c>
      <c r="F16" s="138">
        <v>367</v>
      </c>
      <c r="G16" s="140" t="s">
        <v>1051</v>
      </c>
      <c r="H16" s="140" t="s">
        <v>1051</v>
      </c>
      <c r="I16" s="140">
        <v>2941</v>
      </c>
      <c r="J16" s="140" t="s">
        <v>1051</v>
      </c>
      <c r="K16" s="140" t="s">
        <v>1051</v>
      </c>
      <c r="L16" s="140">
        <v>25173</v>
      </c>
      <c r="M16" s="138">
        <f t="shared" si="0"/>
        <v>28481</v>
      </c>
    </row>
    <row r="17" spans="2:13" ht="18" customHeight="1" x14ac:dyDescent="0.25">
      <c r="B17" s="141" t="s">
        <v>948</v>
      </c>
      <c r="C17" s="138">
        <v>22746</v>
      </c>
      <c r="D17" s="140" t="s">
        <v>1051</v>
      </c>
      <c r="E17" s="138" t="s">
        <v>1051</v>
      </c>
      <c r="F17" s="138">
        <v>391</v>
      </c>
      <c r="G17" s="140" t="s">
        <v>1051</v>
      </c>
      <c r="H17" s="140" t="s">
        <v>1051</v>
      </c>
      <c r="I17" s="140" t="s">
        <v>1051</v>
      </c>
      <c r="J17" s="140" t="s">
        <v>1051</v>
      </c>
      <c r="K17" s="140">
        <v>7216</v>
      </c>
      <c r="L17" s="140" t="s">
        <v>1051</v>
      </c>
      <c r="M17" s="138">
        <f t="shared" si="0"/>
        <v>30353</v>
      </c>
    </row>
    <row r="18" spans="2:13" ht="18" customHeight="1" x14ac:dyDescent="0.25">
      <c r="B18" s="141" t="s">
        <v>947</v>
      </c>
      <c r="C18" s="138" t="s">
        <v>1051</v>
      </c>
      <c r="D18" s="140" t="s">
        <v>1051</v>
      </c>
      <c r="E18" s="138" t="s">
        <v>1051</v>
      </c>
      <c r="F18" s="138" t="s">
        <v>1051</v>
      </c>
      <c r="G18" s="140" t="s">
        <v>1051</v>
      </c>
      <c r="H18" s="140" t="s">
        <v>1051</v>
      </c>
      <c r="I18" s="140" t="s">
        <v>1051</v>
      </c>
      <c r="J18" s="140" t="s">
        <v>1051</v>
      </c>
      <c r="K18" s="140" t="s">
        <v>1051</v>
      </c>
      <c r="L18" s="140">
        <v>1876</v>
      </c>
      <c r="M18" s="138">
        <f t="shared" si="0"/>
        <v>1876</v>
      </c>
    </row>
    <row r="19" spans="2:13" ht="18" customHeight="1" x14ac:dyDescent="0.25">
      <c r="B19" s="141" t="s">
        <v>946</v>
      </c>
      <c r="C19" s="138">
        <v>11660</v>
      </c>
      <c r="D19" s="140">
        <v>83604</v>
      </c>
      <c r="E19" s="138">
        <v>77</v>
      </c>
      <c r="F19" s="138">
        <v>80188</v>
      </c>
      <c r="G19" s="140">
        <v>9121</v>
      </c>
      <c r="H19" s="140" t="s">
        <v>1051</v>
      </c>
      <c r="I19" s="140">
        <v>10804</v>
      </c>
      <c r="J19" s="140">
        <v>21090</v>
      </c>
      <c r="K19" s="140">
        <v>195664</v>
      </c>
      <c r="L19" s="140">
        <v>58471</v>
      </c>
      <c r="M19" s="138">
        <f t="shared" si="0"/>
        <v>470679</v>
      </c>
    </row>
    <row r="20" spans="2:13" ht="18" customHeight="1" x14ac:dyDescent="0.25">
      <c r="B20" s="141" t="s">
        <v>945</v>
      </c>
      <c r="C20" s="138" t="s">
        <v>1051</v>
      </c>
      <c r="D20" s="140">
        <v>16601</v>
      </c>
      <c r="E20" s="138" t="s">
        <v>1051</v>
      </c>
      <c r="F20" s="138">
        <v>5265</v>
      </c>
      <c r="G20" s="140" t="s">
        <v>1051</v>
      </c>
      <c r="H20" s="140" t="s">
        <v>1051</v>
      </c>
      <c r="I20" s="140" t="s">
        <v>1051</v>
      </c>
      <c r="J20" s="140">
        <v>12</v>
      </c>
      <c r="K20" s="140" t="s">
        <v>1051</v>
      </c>
      <c r="L20" s="140">
        <v>3172</v>
      </c>
      <c r="M20" s="138">
        <f t="shared" si="0"/>
        <v>25050</v>
      </c>
    </row>
    <row r="21" spans="2:13" ht="18" customHeight="1" x14ac:dyDescent="0.25">
      <c r="B21" s="141" t="s">
        <v>944</v>
      </c>
      <c r="C21" s="138" t="s">
        <v>1051</v>
      </c>
      <c r="D21" s="140">
        <v>114885</v>
      </c>
      <c r="E21" s="138" t="s">
        <v>1051</v>
      </c>
      <c r="F21" s="138">
        <v>16729</v>
      </c>
      <c r="G21" s="140">
        <v>9234</v>
      </c>
      <c r="H21" s="140" t="s">
        <v>1051</v>
      </c>
      <c r="I21" s="140" t="s">
        <v>1051</v>
      </c>
      <c r="J21" s="140">
        <v>5599</v>
      </c>
      <c r="K21" s="140" t="s">
        <v>1051</v>
      </c>
      <c r="L21" s="140" t="s">
        <v>1051</v>
      </c>
      <c r="M21" s="138">
        <f t="shared" si="0"/>
        <v>146447</v>
      </c>
    </row>
    <row r="22" spans="2:13" ht="18" customHeight="1" x14ac:dyDescent="0.25">
      <c r="B22" s="141" t="s">
        <v>943</v>
      </c>
      <c r="C22" s="138" t="s">
        <v>1051</v>
      </c>
      <c r="D22" s="140">
        <v>878720</v>
      </c>
      <c r="E22" s="138">
        <v>30024</v>
      </c>
      <c r="F22" s="138">
        <v>779735</v>
      </c>
      <c r="G22" s="140">
        <v>25413</v>
      </c>
      <c r="H22" s="140" t="s">
        <v>1051</v>
      </c>
      <c r="I22" s="140">
        <v>677</v>
      </c>
      <c r="J22" s="140">
        <v>30854</v>
      </c>
      <c r="K22" s="140">
        <v>19088</v>
      </c>
      <c r="L22" s="140">
        <v>3</v>
      </c>
      <c r="M22" s="138">
        <f t="shared" si="0"/>
        <v>1764514</v>
      </c>
    </row>
    <row r="23" spans="2:13" ht="18" customHeight="1" x14ac:dyDescent="0.25">
      <c r="B23" s="141" t="s">
        <v>942</v>
      </c>
      <c r="C23" s="138" t="s">
        <v>1051</v>
      </c>
      <c r="D23" s="140" t="s">
        <v>1051</v>
      </c>
      <c r="E23" s="138">
        <v>208</v>
      </c>
      <c r="F23" s="138">
        <v>207</v>
      </c>
      <c r="G23" s="140">
        <v>1264</v>
      </c>
      <c r="H23" s="140" t="s">
        <v>1051</v>
      </c>
      <c r="I23" s="140" t="s">
        <v>1051</v>
      </c>
      <c r="J23" s="140" t="s">
        <v>1051</v>
      </c>
      <c r="K23" s="140" t="s">
        <v>1051</v>
      </c>
      <c r="L23" s="140" t="s">
        <v>1051</v>
      </c>
      <c r="M23" s="138">
        <f t="shared" si="0"/>
        <v>1679</v>
      </c>
    </row>
    <row r="24" spans="2:13" ht="18" customHeight="1" x14ac:dyDescent="0.25">
      <c r="B24" s="141" t="s">
        <v>941</v>
      </c>
      <c r="C24" s="138" t="s">
        <v>1051</v>
      </c>
      <c r="D24" s="140">
        <v>19022</v>
      </c>
      <c r="E24" s="138">
        <v>8578</v>
      </c>
      <c r="F24" s="138">
        <v>38631</v>
      </c>
      <c r="G24" s="140" t="s">
        <v>1051</v>
      </c>
      <c r="H24" s="140" t="s">
        <v>1051</v>
      </c>
      <c r="I24" s="140" t="s">
        <v>1051</v>
      </c>
      <c r="J24" s="140" t="s">
        <v>1051</v>
      </c>
      <c r="K24" s="140" t="s">
        <v>1051</v>
      </c>
      <c r="L24" s="140" t="s">
        <v>1051</v>
      </c>
      <c r="M24" s="138">
        <f t="shared" si="0"/>
        <v>66231</v>
      </c>
    </row>
    <row r="25" spans="2:13" ht="18" customHeight="1" x14ac:dyDescent="0.25">
      <c r="B25" s="141" t="s">
        <v>940</v>
      </c>
      <c r="C25" s="138" t="s">
        <v>1051</v>
      </c>
      <c r="D25" s="140">
        <v>554</v>
      </c>
      <c r="E25" s="138">
        <v>8477</v>
      </c>
      <c r="F25" s="138">
        <v>60468</v>
      </c>
      <c r="G25" s="140">
        <v>15940</v>
      </c>
      <c r="H25" s="140" t="s">
        <v>1051</v>
      </c>
      <c r="I25" s="140">
        <v>3305</v>
      </c>
      <c r="J25" s="140">
        <v>1420</v>
      </c>
      <c r="K25" s="140" t="s">
        <v>1051</v>
      </c>
      <c r="L25" s="140">
        <v>3088</v>
      </c>
      <c r="M25" s="138">
        <f t="shared" si="0"/>
        <v>93252</v>
      </c>
    </row>
    <row r="26" spans="2:13" ht="18" customHeight="1" x14ac:dyDescent="0.25">
      <c r="B26" s="141" t="s">
        <v>939</v>
      </c>
      <c r="C26" s="138" t="s">
        <v>1051</v>
      </c>
      <c r="D26" s="140" t="s">
        <v>1051</v>
      </c>
      <c r="E26" s="138">
        <v>213</v>
      </c>
      <c r="F26" s="138" t="s">
        <v>1051</v>
      </c>
      <c r="G26" s="140" t="s">
        <v>1051</v>
      </c>
      <c r="H26" s="140" t="s">
        <v>1051</v>
      </c>
      <c r="I26" s="140" t="s">
        <v>1051</v>
      </c>
      <c r="J26" s="140" t="s">
        <v>1051</v>
      </c>
      <c r="K26" s="140" t="s">
        <v>1051</v>
      </c>
      <c r="L26" s="140" t="s">
        <v>1051</v>
      </c>
      <c r="M26" s="138">
        <f t="shared" si="0"/>
        <v>213</v>
      </c>
    </row>
    <row r="27" spans="2:13" ht="18" customHeight="1" x14ac:dyDescent="0.25">
      <c r="B27" s="139" t="s">
        <v>938</v>
      </c>
      <c r="C27" s="138" t="s">
        <v>1051</v>
      </c>
      <c r="D27" s="142">
        <v>6274</v>
      </c>
      <c r="E27" s="140">
        <v>368</v>
      </c>
      <c r="F27" s="138" t="s">
        <v>1051</v>
      </c>
      <c r="G27" s="138" t="s">
        <v>1051</v>
      </c>
      <c r="H27" s="138" t="s">
        <v>1051</v>
      </c>
      <c r="I27" s="138" t="s">
        <v>1051</v>
      </c>
      <c r="J27" s="138">
        <v>6878</v>
      </c>
      <c r="K27" s="138">
        <v>19393</v>
      </c>
      <c r="L27" s="138">
        <v>21</v>
      </c>
      <c r="M27" s="138">
        <f t="shared" si="0"/>
        <v>32934</v>
      </c>
    </row>
    <row r="28" spans="2:13" ht="18" customHeight="1" x14ac:dyDescent="0.25">
      <c r="B28" s="143" t="s">
        <v>718</v>
      </c>
      <c r="C28" s="144">
        <f t="shared" ref="C28:M28" si="1">IF((SUM(C11:C27))=0,"-",SUM(C11:C27))</f>
        <v>34406</v>
      </c>
      <c r="D28" s="144">
        <f t="shared" si="1"/>
        <v>1161323</v>
      </c>
      <c r="E28" s="144">
        <f t="shared" si="1"/>
        <v>74088</v>
      </c>
      <c r="F28" s="144">
        <f t="shared" si="1"/>
        <v>1107521</v>
      </c>
      <c r="G28" s="144">
        <f t="shared" si="1"/>
        <v>60972</v>
      </c>
      <c r="H28" s="144" t="str">
        <f t="shared" si="1"/>
        <v>-</v>
      </c>
      <c r="I28" s="144">
        <f t="shared" si="1"/>
        <v>18503</v>
      </c>
      <c r="J28" s="144">
        <f t="shared" si="1"/>
        <v>206210</v>
      </c>
      <c r="K28" s="144">
        <f t="shared" si="1"/>
        <v>271099</v>
      </c>
      <c r="L28" s="144">
        <f t="shared" si="1"/>
        <v>92901</v>
      </c>
      <c r="M28" s="144">
        <f t="shared" si="1"/>
        <v>3027023</v>
      </c>
    </row>
    <row r="30" spans="2:13" ht="19.899999999999999" customHeight="1" x14ac:dyDescent="0.25">
      <c r="B30" s="127" t="s">
        <v>972</v>
      </c>
    </row>
    <row r="31" spans="2:13" ht="15" customHeight="1" x14ac:dyDescent="0.25">
      <c r="B31" s="128" t="s">
        <v>967</v>
      </c>
    </row>
    <row r="33" spans="2:13" s="135" customFormat="1" ht="18" customHeight="1" x14ac:dyDescent="0.25">
      <c r="B33" s="131" t="s">
        <v>966</v>
      </c>
      <c r="C33" s="134" t="s">
        <v>965</v>
      </c>
      <c r="D33" s="134" t="s">
        <v>964</v>
      </c>
      <c r="E33" s="134" t="s">
        <v>963</v>
      </c>
      <c r="F33" s="134" t="s">
        <v>962</v>
      </c>
      <c r="G33" s="134" t="s">
        <v>961</v>
      </c>
      <c r="H33" s="145" t="s">
        <v>960</v>
      </c>
      <c r="I33" s="145" t="s">
        <v>959</v>
      </c>
      <c r="J33" s="145" t="s">
        <v>958</v>
      </c>
      <c r="K33" s="145" t="s">
        <v>957</v>
      </c>
      <c r="L33" s="145" t="s">
        <v>956</v>
      </c>
      <c r="M33" s="134" t="s">
        <v>955</v>
      </c>
    </row>
    <row r="34" spans="2:13" ht="18" customHeight="1" x14ac:dyDescent="0.25">
      <c r="B34" s="136" t="s">
        <v>954</v>
      </c>
      <c r="C34" s="137" t="s">
        <v>1051</v>
      </c>
      <c r="D34" s="137">
        <v>420</v>
      </c>
      <c r="E34" s="137" t="s">
        <v>1051</v>
      </c>
      <c r="F34" s="137">
        <v>42652</v>
      </c>
      <c r="G34" s="137" t="s">
        <v>1051</v>
      </c>
      <c r="H34" s="137" t="s">
        <v>1051</v>
      </c>
      <c r="I34" s="137">
        <v>148</v>
      </c>
      <c r="J34" s="137">
        <v>95271</v>
      </c>
      <c r="K34" s="137">
        <v>15890</v>
      </c>
      <c r="L34" s="137">
        <v>717</v>
      </c>
      <c r="M34" s="138">
        <f>IF((SUM(C34:L34))=0,"-",SUM(C34:L34))</f>
        <v>155098</v>
      </c>
    </row>
    <row r="35" spans="2:13" ht="18" customHeight="1" x14ac:dyDescent="0.25">
      <c r="B35" s="141" t="s">
        <v>953</v>
      </c>
      <c r="C35" s="138" t="s">
        <v>1051</v>
      </c>
      <c r="D35" s="138">
        <v>56</v>
      </c>
      <c r="E35" s="138">
        <v>375</v>
      </c>
      <c r="F35" s="138" t="s">
        <v>1051</v>
      </c>
      <c r="G35" s="138" t="s">
        <v>1051</v>
      </c>
      <c r="H35" s="138" t="s">
        <v>1051</v>
      </c>
      <c r="I35" s="138">
        <v>-209</v>
      </c>
      <c r="J35" s="138">
        <v>5764</v>
      </c>
      <c r="K35" s="138" t="s">
        <v>1051</v>
      </c>
      <c r="L35" s="138">
        <v>-2</v>
      </c>
      <c r="M35" s="138">
        <f t="shared" ref="M35:M50" si="2">IF((SUM(C35:L35))=0,"-",SUM(C35:L35))</f>
        <v>5984</v>
      </c>
    </row>
    <row r="36" spans="2:13" ht="18" customHeight="1" x14ac:dyDescent="0.25">
      <c r="B36" s="141" t="s">
        <v>952</v>
      </c>
      <c r="C36" s="138" t="s">
        <v>1051</v>
      </c>
      <c r="D36" s="138">
        <v>23033</v>
      </c>
      <c r="E36" s="138" t="s">
        <v>1051</v>
      </c>
      <c r="F36" s="138">
        <v>1751</v>
      </c>
      <c r="G36" s="138" t="s">
        <v>1051</v>
      </c>
      <c r="H36" s="138" t="s">
        <v>1051</v>
      </c>
      <c r="I36" s="138" t="s">
        <v>1051</v>
      </c>
      <c r="J36" s="138">
        <v>12746</v>
      </c>
      <c r="K36" s="138" t="s">
        <v>1051</v>
      </c>
      <c r="L36" s="138" t="s">
        <v>1051</v>
      </c>
      <c r="M36" s="138">
        <f t="shared" si="2"/>
        <v>37530</v>
      </c>
    </row>
    <row r="37" spans="2:13" ht="18" customHeight="1" x14ac:dyDescent="0.25">
      <c r="B37" s="141" t="s">
        <v>951</v>
      </c>
      <c r="C37" s="138" t="s">
        <v>1051</v>
      </c>
      <c r="D37" s="138" t="s">
        <v>1051</v>
      </c>
      <c r="E37" s="138" t="s">
        <v>1051</v>
      </c>
      <c r="F37" s="138">
        <v>19474</v>
      </c>
      <c r="G37" s="138" t="s">
        <v>1051</v>
      </c>
      <c r="H37" s="138" t="s">
        <v>1051</v>
      </c>
      <c r="I37" s="138" t="s">
        <v>1051</v>
      </c>
      <c r="J37" s="138">
        <v>-21354</v>
      </c>
      <c r="K37" s="138" t="s">
        <v>1051</v>
      </c>
      <c r="L37" s="138" t="s">
        <v>1051</v>
      </c>
      <c r="M37" s="138">
        <f t="shared" si="2"/>
        <v>-1880</v>
      </c>
    </row>
    <row r="38" spans="2:13" ht="18" customHeight="1" x14ac:dyDescent="0.25">
      <c r="B38" s="141" t="s">
        <v>950</v>
      </c>
      <c r="C38" s="138" t="s">
        <v>1051</v>
      </c>
      <c r="D38" s="138" t="s">
        <v>1051</v>
      </c>
      <c r="E38" s="138">
        <v>22056</v>
      </c>
      <c r="F38" s="138">
        <v>10492</v>
      </c>
      <c r="G38" s="138" t="s">
        <v>1051</v>
      </c>
      <c r="H38" s="138" t="s">
        <v>1051</v>
      </c>
      <c r="I38" s="138" t="s">
        <v>1051</v>
      </c>
      <c r="J38" s="138" t="s">
        <v>1051</v>
      </c>
      <c r="K38" s="138" t="s">
        <v>1051</v>
      </c>
      <c r="L38" s="138" t="s">
        <v>1051</v>
      </c>
      <c r="M38" s="138">
        <f t="shared" si="2"/>
        <v>32548</v>
      </c>
    </row>
    <row r="39" spans="2:13" ht="18" customHeight="1" x14ac:dyDescent="0.25">
      <c r="B39" s="141" t="s">
        <v>949</v>
      </c>
      <c r="C39" s="138" t="s">
        <v>1051</v>
      </c>
      <c r="D39" s="138" t="s">
        <v>1051</v>
      </c>
      <c r="E39" s="138">
        <v>-1541</v>
      </c>
      <c r="F39" s="138">
        <v>117</v>
      </c>
      <c r="G39" s="138" t="s">
        <v>1051</v>
      </c>
      <c r="H39" s="138" t="s">
        <v>1051</v>
      </c>
      <c r="I39" s="138">
        <v>1388</v>
      </c>
      <c r="J39" s="138" t="s">
        <v>1051</v>
      </c>
      <c r="K39" s="138" t="s">
        <v>1051</v>
      </c>
      <c r="L39" s="138">
        <v>11355</v>
      </c>
      <c r="M39" s="138">
        <f t="shared" si="2"/>
        <v>11319</v>
      </c>
    </row>
    <row r="40" spans="2:13" ht="18" customHeight="1" x14ac:dyDescent="0.25">
      <c r="B40" s="141" t="s">
        <v>948</v>
      </c>
      <c r="C40" s="138">
        <v>4415</v>
      </c>
      <c r="D40" s="138" t="s">
        <v>1051</v>
      </c>
      <c r="E40" s="138" t="s">
        <v>1051</v>
      </c>
      <c r="F40" s="138">
        <v>156</v>
      </c>
      <c r="G40" s="138" t="s">
        <v>1051</v>
      </c>
      <c r="H40" s="138" t="s">
        <v>1051</v>
      </c>
      <c r="I40" s="138" t="s">
        <v>1051</v>
      </c>
      <c r="J40" s="138" t="s">
        <v>1051</v>
      </c>
      <c r="K40" s="138">
        <v>3382</v>
      </c>
      <c r="L40" s="138" t="s">
        <v>1051</v>
      </c>
      <c r="M40" s="138">
        <f t="shared" si="2"/>
        <v>7953</v>
      </c>
    </row>
    <row r="41" spans="2:13" ht="18" customHeight="1" x14ac:dyDescent="0.25">
      <c r="B41" s="141" t="s">
        <v>947</v>
      </c>
      <c r="C41" s="138" t="s">
        <v>1051</v>
      </c>
      <c r="D41" s="138" t="s">
        <v>1051</v>
      </c>
      <c r="E41" s="138" t="s">
        <v>1051</v>
      </c>
      <c r="F41" s="138" t="s">
        <v>1051</v>
      </c>
      <c r="G41" s="138" t="s">
        <v>1051</v>
      </c>
      <c r="H41" s="138" t="s">
        <v>1051</v>
      </c>
      <c r="I41" s="138" t="s">
        <v>1051</v>
      </c>
      <c r="J41" s="138" t="s">
        <v>1051</v>
      </c>
      <c r="K41" s="138" t="s">
        <v>1051</v>
      </c>
      <c r="L41" s="138">
        <v>552</v>
      </c>
      <c r="M41" s="138">
        <f t="shared" si="2"/>
        <v>552</v>
      </c>
    </row>
    <row r="42" spans="2:13" ht="18" customHeight="1" x14ac:dyDescent="0.25">
      <c r="B42" s="141" t="s">
        <v>946</v>
      </c>
      <c r="C42" s="138">
        <v>6821</v>
      </c>
      <c r="D42" s="138">
        <v>26931</v>
      </c>
      <c r="E42" s="138">
        <v>53</v>
      </c>
      <c r="F42" s="138">
        <v>60058</v>
      </c>
      <c r="G42" s="138">
        <v>4521</v>
      </c>
      <c r="H42" s="138" t="s">
        <v>1051</v>
      </c>
      <c r="I42" s="138">
        <v>5527</v>
      </c>
      <c r="J42" s="138">
        <v>8189</v>
      </c>
      <c r="K42" s="138">
        <v>97377</v>
      </c>
      <c r="L42" s="138">
        <v>1063</v>
      </c>
      <c r="M42" s="138">
        <f t="shared" si="2"/>
        <v>210540</v>
      </c>
    </row>
    <row r="43" spans="2:13" ht="18" customHeight="1" x14ac:dyDescent="0.25">
      <c r="B43" s="141" t="s">
        <v>945</v>
      </c>
      <c r="C43" s="138" t="s">
        <v>1051</v>
      </c>
      <c r="D43" s="138">
        <v>1265</v>
      </c>
      <c r="E43" s="138">
        <v>-527</v>
      </c>
      <c r="F43" s="138">
        <v>2859</v>
      </c>
      <c r="G43" s="138" t="s">
        <v>1051</v>
      </c>
      <c r="H43" s="138" t="s">
        <v>1051</v>
      </c>
      <c r="I43" s="138" t="s">
        <v>1051</v>
      </c>
      <c r="J43" s="138">
        <v>9</v>
      </c>
      <c r="K43" s="138" t="s">
        <v>1051</v>
      </c>
      <c r="L43" s="138">
        <v>2733</v>
      </c>
      <c r="M43" s="138">
        <f t="shared" si="2"/>
        <v>6339</v>
      </c>
    </row>
    <row r="44" spans="2:13" ht="18" customHeight="1" x14ac:dyDescent="0.25">
      <c r="B44" s="141" t="s">
        <v>944</v>
      </c>
      <c r="C44" s="138" t="s">
        <v>1051</v>
      </c>
      <c r="D44" s="138">
        <v>27437</v>
      </c>
      <c r="E44" s="138" t="s">
        <v>1051</v>
      </c>
      <c r="F44" s="138">
        <v>8520</v>
      </c>
      <c r="G44" s="138">
        <v>3420</v>
      </c>
      <c r="H44" s="138" t="s">
        <v>1051</v>
      </c>
      <c r="I44" s="138" t="s">
        <v>1051</v>
      </c>
      <c r="J44" s="138">
        <v>1590</v>
      </c>
      <c r="K44" s="138" t="s">
        <v>1051</v>
      </c>
      <c r="L44" s="138" t="s">
        <v>1051</v>
      </c>
      <c r="M44" s="138">
        <f t="shared" si="2"/>
        <v>40967</v>
      </c>
    </row>
    <row r="45" spans="2:13" ht="18" customHeight="1" x14ac:dyDescent="0.25">
      <c r="B45" s="141" t="s">
        <v>943</v>
      </c>
      <c r="C45" s="138" t="s">
        <v>1051</v>
      </c>
      <c r="D45" s="138">
        <v>562606</v>
      </c>
      <c r="E45" s="138">
        <v>15194</v>
      </c>
      <c r="F45" s="138">
        <v>319709</v>
      </c>
      <c r="G45" s="138">
        <v>15464</v>
      </c>
      <c r="H45" s="138" t="s">
        <v>1051</v>
      </c>
      <c r="I45" s="138">
        <v>196</v>
      </c>
      <c r="J45" s="138">
        <v>8915</v>
      </c>
      <c r="K45" s="138">
        <v>13399</v>
      </c>
      <c r="L45" s="138" t="s">
        <v>1051</v>
      </c>
      <c r="M45" s="138">
        <f t="shared" si="2"/>
        <v>935483</v>
      </c>
    </row>
    <row r="46" spans="2:13" ht="18" customHeight="1" x14ac:dyDescent="0.25">
      <c r="B46" s="141" t="s">
        <v>942</v>
      </c>
      <c r="C46" s="138" t="s">
        <v>1051</v>
      </c>
      <c r="D46" s="138" t="s">
        <v>1051</v>
      </c>
      <c r="E46" s="138">
        <v>101</v>
      </c>
      <c r="F46" s="138">
        <v>150</v>
      </c>
      <c r="G46" s="138">
        <v>663</v>
      </c>
      <c r="H46" s="138" t="s">
        <v>1051</v>
      </c>
      <c r="I46" s="138" t="s">
        <v>1051</v>
      </c>
      <c r="J46" s="138" t="s">
        <v>1051</v>
      </c>
      <c r="K46" s="138" t="s">
        <v>1051</v>
      </c>
      <c r="L46" s="138" t="s">
        <v>1051</v>
      </c>
      <c r="M46" s="138">
        <f t="shared" si="2"/>
        <v>914</v>
      </c>
    </row>
    <row r="47" spans="2:13" ht="18" customHeight="1" x14ac:dyDescent="0.25">
      <c r="B47" s="141" t="s">
        <v>941</v>
      </c>
      <c r="C47" s="138" t="s">
        <v>1051</v>
      </c>
      <c r="D47" s="138">
        <v>9284</v>
      </c>
      <c r="E47" s="138">
        <v>4091</v>
      </c>
      <c r="F47" s="138">
        <v>32191</v>
      </c>
      <c r="G47" s="138" t="s">
        <v>1051</v>
      </c>
      <c r="H47" s="138" t="s">
        <v>1051</v>
      </c>
      <c r="I47" s="138" t="s">
        <v>1051</v>
      </c>
      <c r="J47" s="138" t="s">
        <v>1051</v>
      </c>
      <c r="K47" s="138" t="s">
        <v>1051</v>
      </c>
      <c r="L47" s="138" t="s">
        <v>1051</v>
      </c>
      <c r="M47" s="138">
        <f t="shared" si="2"/>
        <v>45566</v>
      </c>
    </row>
    <row r="48" spans="2:13" ht="18" customHeight="1" x14ac:dyDescent="0.25">
      <c r="B48" s="141" t="s">
        <v>940</v>
      </c>
      <c r="C48" s="138" t="s">
        <v>1051</v>
      </c>
      <c r="D48" s="138">
        <v>345</v>
      </c>
      <c r="E48" s="138">
        <v>4360</v>
      </c>
      <c r="F48" s="138">
        <v>25316</v>
      </c>
      <c r="G48" s="138">
        <v>5452</v>
      </c>
      <c r="H48" s="138" t="s">
        <v>1051</v>
      </c>
      <c r="I48" s="138">
        <v>1693</v>
      </c>
      <c r="J48" s="138">
        <v>549</v>
      </c>
      <c r="K48" s="138" t="s">
        <v>1051</v>
      </c>
      <c r="L48" s="138">
        <v>839</v>
      </c>
      <c r="M48" s="138">
        <f t="shared" si="2"/>
        <v>38554</v>
      </c>
    </row>
    <row r="49" spans="2:13" ht="18" customHeight="1" x14ac:dyDescent="0.25">
      <c r="B49" s="141" t="s">
        <v>939</v>
      </c>
      <c r="C49" s="138" t="s">
        <v>1051</v>
      </c>
      <c r="D49" s="138" t="s">
        <v>1051</v>
      </c>
      <c r="E49" s="138">
        <v>-26</v>
      </c>
      <c r="F49" s="138" t="s">
        <v>1051</v>
      </c>
      <c r="G49" s="138" t="s">
        <v>1051</v>
      </c>
      <c r="H49" s="138" t="s">
        <v>1051</v>
      </c>
      <c r="I49" s="138" t="s">
        <v>1051</v>
      </c>
      <c r="J49" s="138" t="s">
        <v>1051</v>
      </c>
      <c r="K49" s="138" t="s">
        <v>1051</v>
      </c>
      <c r="L49" s="138" t="s">
        <v>1051</v>
      </c>
      <c r="M49" s="138">
        <f t="shared" si="2"/>
        <v>-26</v>
      </c>
    </row>
    <row r="50" spans="2:13" ht="18" customHeight="1" x14ac:dyDescent="0.25">
      <c r="B50" s="139" t="s">
        <v>938</v>
      </c>
      <c r="C50" s="138" t="s">
        <v>1051</v>
      </c>
      <c r="D50" s="138">
        <v>3683</v>
      </c>
      <c r="E50" s="138">
        <v>154</v>
      </c>
      <c r="F50" s="138" t="s">
        <v>1051</v>
      </c>
      <c r="G50" s="138" t="s">
        <v>1051</v>
      </c>
      <c r="H50" s="138" t="s">
        <v>1051</v>
      </c>
      <c r="I50" s="138" t="s">
        <v>1051</v>
      </c>
      <c r="J50" s="138">
        <v>2065</v>
      </c>
      <c r="K50" s="138">
        <v>5678</v>
      </c>
      <c r="L50" s="138">
        <v>-133</v>
      </c>
      <c r="M50" s="138">
        <f t="shared" si="2"/>
        <v>11447</v>
      </c>
    </row>
    <row r="51" spans="2:13" ht="18" customHeight="1" x14ac:dyDescent="0.25">
      <c r="B51" s="143" t="s">
        <v>718</v>
      </c>
      <c r="C51" s="144">
        <f t="shared" ref="C51:M51" si="3">IF((SUM(C34:C50))=0,"-",SUM(C34:C50))</f>
        <v>11236</v>
      </c>
      <c r="D51" s="144">
        <f t="shared" si="3"/>
        <v>655060</v>
      </c>
      <c r="E51" s="144">
        <f t="shared" si="3"/>
        <v>44290</v>
      </c>
      <c r="F51" s="144">
        <f t="shared" si="3"/>
        <v>523445</v>
      </c>
      <c r="G51" s="144">
        <f t="shared" si="3"/>
        <v>29520</v>
      </c>
      <c r="H51" s="144" t="str">
        <f t="shared" si="3"/>
        <v>-</v>
      </c>
      <c r="I51" s="144">
        <f t="shared" si="3"/>
        <v>8743</v>
      </c>
      <c r="J51" s="144">
        <f t="shared" si="3"/>
        <v>113744</v>
      </c>
      <c r="K51" s="144">
        <f t="shared" si="3"/>
        <v>135726</v>
      </c>
      <c r="L51" s="144">
        <f t="shared" si="3"/>
        <v>17124</v>
      </c>
      <c r="M51" s="144">
        <f t="shared" si="3"/>
        <v>1538888</v>
      </c>
    </row>
    <row r="52" spans="2:13" ht="15" customHeight="1" x14ac:dyDescent="0.25">
      <c r="B52" s="146"/>
      <c r="C52" s="147"/>
      <c r="D52" s="147"/>
      <c r="E52" s="147"/>
      <c r="F52" s="147"/>
      <c r="G52" s="147"/>
      <c r="H52" s="147"/>
      <c r="I52" s="147"/>
      <c r="J52" s="147"/>
      <c r="K52" s="147"/>
      <c r="L52" s="147"/>
      <c r="M52" s="147"/>
    </row>
    <row r="53" spans="2:13" ht="19.899999999999999" customHeight="1" x14ac:dyDescent="0.25">
      <c r="B53" s="127" t="s">
        <v>971</v>
      </c>
    </row>
    <row r="54" spans="2:13" ht="15" customHeight="1" x14ac:dyDescent="0.25">
      <c r="B54" s="128" t="s">
        <v>967</v>
      </c>
    </row>
    <row r="56" spans="2:13" s="135" customFormat="1" ht="18" customHeight="1" x14ac:dyDescent="0.25">
      <c r="B56" s="131" t="s">
        <v>966</v>
      </c>
      <c r="C56" s="134" t="s">
        <v>965</v>
      </c>
      <c r="D56" s="134" t="s">
        <v>964</v>
      </c>
      <c r="E56" s="134" t="s">
        <v>963</v>
      </c>
      <c r="F56" s="134" t="s">
        <v>962</v>
      </c>
      <c r="G56" s="134" t="s">
        <v>961</v>
      </c>
      <c r="H56" s="145" t="s">
        <v>960</v>
      </c>
      <c r="I56" s="145" t="s">
        <v>959</v>
      </c>
      <c r="J56" s="145" t="s">
        <v>958</v>
      </c>
      <c r="K56" s="145" t="s">
        <v>957</v>
      </c>
      <c r="L56" s="145" t="s">
        <v>956</v>
      </c>
      <c r="M56" s="134" t="s">
        <v>955</v>
      </c>
    </row>
    <row r="57" spans="2:13" ht="18" customHeight="1" x14ac:dyDescent="0.25">
      <c r="B57" s="136" t="s">
        <v>954</v>
      </c>
      <c r="C57" s="137" t="s">
        <v>1051</v>
      </c>
      <c r="D57" s="137" t="s">
        <v>1051</v>
      </c>
      <c r="E57" s="137" t="s">
        <v>1051</v>
      </c>
      <c r="F57" s="137">
        <v>23378</v>
      </c>
      <c r="G57" s="137" t="s">
        <v>1051</v>
      </c>
      <c r="H57" s="137" t="s">
        <v>1051</v>
      </c>
      <c r="I57" s="137">
        <v>41</v>
      </c>
      <c r="J57" s="137">
        <v>58020</v>
      </c>
      <c r="K57" s="137">
        <v>9022</v>
      </c>
      <c r="L57" s="137">
        <v>816</v>
      </c>
      <c r="M57" s="138">
        <f>IF((SUM(C57:L57))=0,"-",SUM(C57:L57))</f>
        <v>91277</v>
      </c>
    </row>
    <row r="58" spans="2:13" ht="18" customHeight="1" x14ac:dyDescent="0.25">
      <c r="B58" s="141" t="s">
        <v>953</v>
      </c>
      <c r="C58" s="138" t="s">
        <v>1051</v>
      </c>
      <c r="D58" s="138">
        <v>49</v>
      </c>
      <c r="E58" s="138">
        <v>88</v>
      </c>
      <c r="F58" s="138" t="s">
        <v>1051</v>
      </c>
      <c r="G58" s="148" t="s">
        <v>1051</v>
      </c>
      <c r="H58" s="138" t="s">
        <v>1051</v>
      </c>
      <c r="I58" s="138">
        <v>144</v>
      </c>
      <c r="J58" s="138">
        <v>4024</v>
      </c>
      <c r="K58" s="138" t="s">
        <v>1051</v>
      </c>
      <c r="L58" s="138" t="s">
        <v>1051</v>
      </c>
      <c r="M58" s="138">
        <f t="shared" ref="M58:M73" si="4">IF((SUM(C58:L58))=0,"-",SUM(C58:L58))</f>
        <v>4305</v>
      </c>
    </row>
    <row r="59" spans="2:13" ht="18" customHeight="1" x14ac:dyDescent="0.25">
      <c r="B59" s="141" t="s">
        <v>952</v>
      </c>
      <c r="C59" s="138" t="s">
        <v>1051</v>
      </c>
      <c r="D59" s="138">
        <v>8526</v>
      </c>
      <c r="E59" s="138" t="s">
        <v>1051</v>
      </c>
      <c r="F59" s="138">
        <v>2227</v>
      </c>
      <c r="G59" s="148" t="s">
        <v>1051</v>
      </c>
      <c r="H59" s="138" t="s">
        <v>1051</v>
      </c>
      <c r="I59" s="138" t="s">
        <v>1051</v>
      </c>
      <c r="J59" s="138">
        <v>8443</v>
      </c>
      <c r="K59" s="138" t="s">
        <v>1051</v>
      </c>
      <c r="L59" s="138" t="s">
        <v>1051</v>
      </c>
      <c r="M59" s="138">
        <f t="shared" si="4"/>
        <v>19196</v>
      </c>
    </row>
    <row r="60" spans="2:13" ht="18" customHeight="1" x14ac:dyDescent="0.25">
      <c r="B60" s="141" t="s">
        <v>951</v>
      </c>
      <c r="C60" s="138" t="s">
        <v>1051</v>
      </c>
      <c r="D60" s="138" t="s">
        <v>1051</v>
      </c>
      <c r="E60" s="138" t="s">
        <v>1051</v>
      </c>
      <c r="F60" s="138">
        <v>3559</v>
      </c>
      <c r="G60" s="148" t="s">
        <v>1051</v>
      </c>
      <c r="H60" s="138" t="s">
        <v>1051</v>
      </c>
      <c r="I60" s="138" t="s">
        <v>1051</v>
      </c>
      <c r="J60" s="138">
        <v>1116</v>
      </c>
      <c r="K60" s="138" t="s">
        <v>1051</v>
      </c>
      <c r="L60" s="138" t="s">
        <v>1051</v>
      </c>
      <c r="M60" s="138">
        <f t="shared" si="4"/>
        <v>4675</v>
      </c>
    </row>
    <row r="61" spans="2:13" ht="18" customHeight="1" x14ac:dyDescent="0.25">
      <c r="B61" s="141" t="s">
        <v>950</v>
      </c>
      <c r="C61" s="138" t="s">
        <v>1051</v>
      </c>
      <c r="D61" s="138" t="s">
        <v>1051</v>
      </c>
      <c r="E61" s="138">
        <v>4503</v>
      </c>
      <c r="F61" s="138">
        <v>6980</v>
      </c>
      <c r="G61" s="148" t="s">
        <v>1051</v>
      </c>
      <c r="H61" s="138" t="s">
        <v>1051</v>
      </c>
      <c r="I61" s="138" t="s">
        <v>1051</v>
      </c>
      <c r="J61" s="138" t="s">
        <v>1051</v>
      </c>
      <c r="K61" s="138" t="s">
        <v>1051</v>
      </c>
      <c r="L61" s="138" t="s">
        <v>1051</v>
      </c>
      <c r="M61" s="138">
        <f t="shared" si="4"/>
        <v>11483</v>
      </c>
    </row>
    <row r="62" spans="2:13" ht="18" customHeight="1" x14ac:dyDescent="0.25">
      <c r="B62" s="141" t="s">
        <v>949</v>
      </c>
      <c r="C62" s="138" t="s">
        <v>1051</v>
      </c>
      <c r="D62" s="138" t="s">
        <v>1051</v>
      </c>
      <c r="E62" s="138">
        <v>489</v>
      </c>
      <c r="F62" s="138">
        <v>109</v>
      </c>
      <c r="G62" s="148" t="s">
        <v>1051</v>
      </c>
      <c r="H62" s="138" t="s">
        <v>1051</v>
      </c>
      <c r="I62" s="138">
        <v>325</v>
      </c>
      <c r="J62" s="138" t="s">
        <v>1051</v>
      </c>
      <c r="K62" s="138" t="s">
        <v>1051</v>
      </c>
      <c r="L62" s="138">
        <v>16525</v>
      </c>
      <c r="M62" s="138">
        <f t="shared" si="4"/>
        <v>17448</v>
      </c>
    </row>
    <row r="63" spans="2:13" ht="18" customHeight="1" x14ac:dyDescent="0.25">
      <c r="B63" s="141" t="s">
        <v>948</v>
      </c>
      <c r="C63" s="138">
        <v>1743</v>
      </c>
      <c r="D63" s="138" t="s">
        <v>1051</v>
      </c>
      <c r="E63" s="138" t="s">
        <v>1051</v>
      </c>
      <c r="F63" s="138">
        <v>125</v>
      </c>
      <c r="G63" s="148" t="s">
        <v>1051</v>
      </c>
      <c r="H63" s="138" t="s">
        <v>1051</v>
      </c>
      <c r="I63" s="138" t="s">
        <v>1051</v>
      </c>
      <c r="J63" s="138" t="s">
        <v>1051</v>
      </c>
      <c r="K63" s="138">
        <v>3147</v>
      </c>
      <c r="L63" s="138" t="s">
        <v>1051</v>
      </c>
      <c r="M63" s="138">
        <f t="shared" si="4"/>
        <v>5015</v>
      </c>
    </row>
    <row r="64" spans="2:13" ht="18" customHeight="1" x14ac:dyDescent="0.25">
      <c r="B64" s="141" t="s">
        <v>947</v>
      </c>
      <c r="C64" s="138" t="s">
        <v>1051</v>
      </c>
      <c r="D64" s="138" t="s">
        <v>1051</v>
      </c>
      <c r="E64" s="138" t="s">
        <v>1051</v>
      </c>
      <c r="F64" s="138" t="s">
        <v>1051</v>
      </c>
      <c r="G64" s="148" t="s">
        <v>1051</v>
      </c>
      <c r="H64" s="138" t="s">
        <v>1051</v>
      </c>
      <c r="I64" s="138" t="s">
        <v>1051</v>
      </c>
      <c r="J64" s="138" t="s">
        <v>1051</v>
      </c>
      <c r="K64" s="138" t="s">
        <v>1051</v>
      </c>
      <c r="L64" s="138">
        <v>780</v>
      </c>
      <c r="M64" s="138">
        <f t="shared" si="4"/>
        <v>780</v>
      </c>
    </row>
    <row r="65" spans="2:13" ht="18" customHeight="1" x14ac:dyDescent="0.25">
      <c r="B65" s="141" t="s">
        <v>946</v>
      </c>
      <c r="C65" s="138">
        <v>6661</v>
      </c>
      <c r="D65" s="138">
        <v>17090</v>
      </c>
      <c r="E65" s="138" t="s">
        <v>1051</v>
      </c>
      <c r="F65" s="138">
        <v>9809</v>
      </c>
      <c r="G65" s="148">
        <v>4573</v>
      </c>
      <c r="H65" s="138" t="s">
        <v>1051</v>
      </c>
      <c r="I65" s="138">
        <v>1217</v>
      </c>
      <c r="J65" s="138">
        <v>6844</v>
      </c>
      <c r="K65" s="138">
        <v>98883</v>
      </c>
      <c r="L65" s="138">
        <v>4917</v>
      </c>
      <c r="M65" s="138">
        <f t="shared" si="4"/>
        <v>149994</v>
      </c>
    </row>
    <row r="66" spans="2:13" ht="18" customHeight="1" x14ac:dyDescent="0.25">
      <c r="B66" s="141" t="s">
        <v>945</v>
      </c>
      <c r="C66" s="138" t="s">
        <v>1051</v>
      </c>
      <c r="D66" s="138">
        <v>512</v>
      </c>
      <c r="E66" s="138">
        <v>609</v>
      </c>
      <c r="F66" s="138">
        <v>2684</v>
      </c>
      <c r="G66" s="148" t="s">
        <v>1051</v>
      </c>
      <c r="H66" s="138" t="s">
        <v>1051</v>
      </c>
      <c r="I66" s="138" t="s">
        <v>1051</v>
      </c>
      <c r="J66" s="138" t="s">
        <v>1051</v>
      </c>
      <c r="K66" s="138" t="s">
        <v>1051</v>
      </c>
      <c r="L66" s="138">
        <v>2705</v>
      </c>
      <c r="M66" s="138">
        <f t="shared" si="4"/>
        <v>6510</v>
      </c>
    </row>
    <row r="67" spans="2:13" ht="18" customHeight="1" x14ac:dyDescent="0.25">
      <c r="B67" s="141" t="s">
        <v>944</v>
      </c>
      <c r="C67" s="138" t="s">
        <v>1051</v>
      </c>
      <c r="D67" s="138">
        <v>1178</v>
      </c>
      <c r="E67" s="138" t="s">
        <v>1051</v>
      </c>
      <c r="F67" s="138">
        <v>4006</v>
      </c>
      <c r="G67" s="148">
        <v>2759</v>
      </c>
      <c r="H67" s="138" t="s">
        <v>1051</v>
      </c>
      <c r="I67" s="138" t="s">
        <v>1051</v>
      </c>
      <c r="J67" s="138">
        <v>1283</v>
      </c>
      <c r="K67" s="138" t="s">
        <v>1051</v>
      </c>
      <c r="L67" s="138" t="s">
        <v>1051</v>
      </c>
      <c r="M67" s="138">
        <f t="shared" si="4"/>
        <v>9226</v>
      </c>
    </row>
    <row r="68" spans="2:13" ht="18" customHeight="1" x14ac:dyDescent="0.25">
      <c r="B68" s="141" t="s">
        <v>943</v>
      </c>
      <c r="C68" s="138" t="s">
        <v>1051</v>
      </c>
      <c r="D68" s="138">
        <v>114207</v>
      </c>
      <c r="E68" s="138">
        <v>14162</v>
      </c>
      <c r="F68" s="138">
        <v>357187</v>
      </c>
      <c r="G68" s="148">
        <v>12295</v>
      </c>
      <c r="H68" s="138" t="s">
        <v>1051</v>
      </c>
      <c r="I68" s="138">
        <v>143</v>
      </c>
      <c r="J68" s="138">
        <v>18601</v>
      </c>
      <c r="K68" s="138">
        <v>5076</v>
      </c>
      <c r="L68" s="138" t="s">
        <v>1051</v>
      </c>
      <c r="M68" s="138">
        <f t="shared" si="4"/>
        <v>521671</v>
      </c>
    </row>
    <row r="69" spans="2:13" ht="18" customHeight="1" x14ac:dyDescent="0.25">
      <c r="B69" s="141" t="s">
        <v>942</v>
      </c>
      <c r="C69" s="138" t="s">
        <v>1051</v>
      </c>
      <c r="D69" s="138" t="s">
        <v>1051</v>
      </c>
      <c r="E69" s="138">
        <v>88</v>
      </c>
      <c r="F69" s="138">
        <v>101</v>
      </c>
      <c r="G69" s="148">
        <v>1645</v>
      </c>
      <c r="H69" s="138" t="s">
        <v>1051</v>
      </c>
      <c r="I69" s="138" t="s">
        <v>1051</v>
      </c>
      <c r="J69" s="138" t="s">
        <v>1051</v>
      </c>
      <c r="K69" s="138" t="s">
        <v>1051</v>
      </c>
      <c r="L69" s="138" t="s">
        <v>1051</v>
      </c>
      <c r="M69" s="138">
        <f t="shared" si="4"/>
        <v>1834</v>
      </c>
    </row>
    <row r="70" spans="2:13" ht="18" customHeight="1" x14ac:dyDescent="0.25">
      <c r="B70" s="141" t="s">
        <v>941</v>
      </c>
      <c r="C70" s="138" t="s">
        <v>1051</v>
      </c>
      <c r="D70" s="138">
        <v>4824</v>
      </c>
      <c r="E70" s="138">
        <v>3705</v>
      </c>
      <c r="F70" s="138">
        <v>4985</v>
      </c>
      <c r="G70" s="148" t="s">
        <v>1051</v>
      </c>
      <c r="H70" s="138" t="s">
        <v>1051</v>
      </c>
      <c r="I70" s="138" t="s">
        <v>1051</v>
      </c>
      <c r="J70" s="138" t="s">
        <v>1051</v>
      </c>
      <c r="K70" s="138" t="s">
        <v>1051</v>
      </c>
      <c r="L70" s="138" t="s">
        <v>1051</v>
      </c>
      <c r="M70" s="138">
        <f t="shared" si="4"/>
        <v>13514</v>
      </c>
    </row>
    <row r="71" spans="2:13" ht="18" customHeight="1" x14ac:dyDescent="0.25">
      <c r="B71" s="141" t="s">
        <v>940</v>
      </c>
      <c r="C71" s="138" t="s">
        <v>1051</v>
      </c>
      <c r="D71" s="138" t="s">
        <v>1051</v>
      </c>
      <c r="E71" s="138">
        <v>1623</v>
      </c>
      <c r="F71" s="138">
        <v>34927</v>
      </c>
      <c r="G71" s="148">
        <v>2341</v>
      </c>
      <c r="H71" s="138" t="s">
        <v>1051</v>
      </c>
      <c r="I71" s="138">
        <v>604</v>
      </c>
      <c r="J71" s="138">
        <v>1149</v>
      </c>
      <c r="K71" s="138" t="s">
        <v>1051</v>
      </c>
      <c r="L71" s="138">
        <v>351</v>
      </c>
      <c r="M71" s="138">
        <f t="shared" si="4"/>
        <v>40995</v>
      </c>
    </row>
    <row r="72" spans="2:13" ht="18" customHeight="1" x14ac:dyDescent="0.25">
      <c r="B72" s="141" t="s">
        <v>939</v>
      </c>
      <c r="C72" s="138" t="s">
        <v>1051</v>
      </c>
      <c r="D72" s="138" t="s">
        <v>1051</v>
      </c>
      <c r="E72" s="138">
        <v>717</v>
      </c>
      <c r="F72" s="138" t="s">
        <v>1051</v>
      </c>
      <c r="G72" s="148" t="s">
        <v>1051</v>
      </c>
      <c r="H72" s="138" t="s">
        <v>1051</v>
      </c>
      <c r="I72" s="138" t="s">
        <v>1051</v>
      </c>
      <c r="J72" s="138" t="s">
        <v>1051</v>
      </c>
      <c r="K72" s="138" t="s">
        <v>1051</v>
      </c>
      <c r="L72" s="138" t="s">
        <v>1051</v>
      </c>
      <c r="M72" s="138">
        <f t="shared" si="4"/>
        <v>717</v>
      </c>
    </row>
    <row r="73" spans="2:13" ht="18" customHeight="1" x14ac:dyDescent="0.25">
      <c r="B73" s="139" t="s">
        <v>938</v>
      </c>
      <c r="C73" s="138" t="s">
        <v>1051</v>
      </c>
      <c r="D73" s="138">
        <v>651</v>
      </c>
      <c r="E73" s="138">
        <v>219</v>
      </c>
      <c r="F73" s="138" t="s">
        <v>1051</v>
      </c>
      <c r="G73" s="138" t="s">
        <v>1051</v>
      </c>
      <c r="H73" s="138" t="s">
        <v>1051</v>
      </c>
      <c r="I73" s="138" t="s">
        <v>1051</v>
      </c>
      <c r="J73" s="138">
        <v>2088</v>
      </c>
      <c r="K73" s="138">
        <v>4322</v>
      </c>
      <c r="L73" s="138">
        <v>602</v>
      </c>
      <c r="M73" s="138">
        <f t="shared" si="4"/>
        <v>7882</v>
      </c>
    </row>
    <row r="74" spans="2:13" ht="18" customHeight="1" x14ac:dyDescent="0.25">
      <c r="B74" s="143" t="s">
        <v>718</v>
      </c>
      <c r="C74" s="144">
        <f>IF((SUM(C57:C73))=0,"-",SUM(C57:C73))</f>
        <v>8404</v>
      </c>
      <c r="D74" s="144">
        <f t="shared" ref="D74:M74" si="5">IF((SUM(D57:D73))=0,"-",SUM(D57:D73))</f>
        <v>147037</v>
      </c>
      <c r="E74" s="144">
        <f t="shared" si="5"/>
        <v>26203</v>
      </c>
      <c r="F74" s="144">
        <f t="shared" si="5"/>
        <v>450077</v>
      </c>
      <c r="G74" s="144">
        <f t="shared" si="5"/>
        <v>23613</v>
      </c>
      <c r="H74" s="144" t="str">
        <f t="shared" si="5"/>
        <v>-</v>
      </c>
      <c r="I74" s="144">
        <f t="shared" si="5"/>
        <v>2474</v>
      </c>
      <c r="J74" s="144">
        <f t="shared" si="5"/>
        <v>101568</v>
      </c>
      <c r="K74" s="144">
        <f t="shared" si="5"/>
        <v>120450</v>
      </c>
      <c r="L74" s="144">
        <f t="shared" si="5"/>
        <v>26696</v>
      </c>
      <c r="M74" s="144">
        <f t="shared" si="5"/>
        <v>906522</v>
      </c>
    </row>
    <row r="75" spans="2:13" ht="19.899999999999999" customHeight="1" x14ac:dyDescent="0.25">
      <c r="B75" s="149" t="s">
        <v>970</v>
      </c>
    </row>
    <row r="76" spans="2:13" ht="15" customHeight="1" x14ac:dyDescent="0.25">
      <c r="B76" s="128" t="s">
        <v>967</v>
      </c>
    </row>
    <row r="78" spans="2:13" s="135" customFormat="1" ht="18" customHeight="1" x14ac:dyDescent="0.25">
      <c r="B78" s="131" t="s">
        <v>966</v>
      </c>
      <c r="C78" s="132" t="s">
        <v>965</v>
      </c>
      <c r="D78" s="132" t="s">
        <v>964</v>
      </c>
      <c r="E78" s="132" t="s">
        <v>963</v>
      </c>
      <c r="F78" s="132" t="s">
        <v>962</v>
      </c>
      <c r="G78" s="132" t="s">
        <v>961</v>
      </c>
      <c r="H78" s="132" t="s">
        <v>960</v>
      </c>
      <c r="I78" s="132" t="s">
        <v>959</v>
      </c>
      <c r="J78" s="132" t="s">
        <v>958</v>
      </c>
      <c r="K78" s="132" t="s">
        <v>957</v>
      </c>
      <c r="L78" s="132" t="s">
        <v>956</v>
      </c>
      <c r="M78" s="134" t="s">
        <v>955</v>
      </c>
    </row>
    <row r="79" spans="2:13" ht="18" customHeight="1" x14ac:dyDescent="0.25">
      <c r="B79" s="136" t="s">
        <v>954</v>
      </c>
      <c r="C79" s="137" t="s">
        <v>1051</v>
      </c>
      <c r="D79" s="137">
        <v>373</v>
      </c>
      <c r="E79" s="137" t="s">
        <v>1051</v>
      </c>
      <c r="F79" s="137">
        <v>-19196</v>
      </c>
      <c r="G79" s="137" t="s">
        <v>1051</v>
      </c>
      <c r="H79" s="137" t="s">
        <v>1051</v>
      </c>
      <c r="I79" s="137">
        <v>-1158</v>
      </c>
      <c r="J79" s="137">
        <v>427</v>
      </c>
      <c r="K79" s="137">
        <v>2418</v>
      </c>
      <c r="L79" s="137">
        <v>-435</v>
      </c>
      <c r="M79" s="138">
        <f>IF((SUM(C79:L79))=0,"-",SUM(C79:L79))</f>
        <v>-17571</v>
      </c>
    </row>
    <row r="80" spans="2:13" ht="18" customHeight="1" x14ac:dyDescent="0.25">
      <c r="B80" s="141" t="s">
        <v>953</v>
      </c>
      <c r="C80" s="138" t="s">
        <v>1051</v>
      </c>
      <c r="D80" s="138" t="s">
        <v>1051</v>
      </c>
      <c r="E80" s="138">
        <v>8</v>
      </c>
      <c r="F80" s="138" t="s">
        <v>1051</v>
      </c>
      <c r="G80" s="138" t="s">
        <v>1051</v>
      </c>
      <c r="H80" s="138" t="s">
        <v>1051</v>
      </c>
      <c r="I80" s="138">
        <v>-82</v>
      </c>
      <c r="J80" s="138">
        <v>-240</v>
      </c>
      <c r="K80" s="138" t="s">
        <v>1051</v>
      </c>
      <c r="L80" s="138">
        <v>-2</v>
      </c>
      <c r="M80" s="138">
        <f t="shared" ref="M80:M95" si="6">IF((SUM(C80:L80))=0,"-",SUM(C80:L80))</f>
        <v>-316</v>
      </c>
    </row>
    <row r="81" spans="2:13" ht="18" customHeight="1" x14ac:dyDescent="0.25">
      <c r="B81" s="141" t="s">
        <v>952</v>
      </c>
      <c r="C81" s="138" t="s">
        <v>1051</v>
      </c>
      <c r="D81" s="138">
        <v>12237</v>
      </c>
      <c r="E81" s="138" t="s">
        <v>1051</v>
      </c>
      <c r="F81" s="138">
        <v>-1213</v>
      </c>
      <c r="G81" s="138" t="s">
        <v>1051</v>
      </c>
      <c r="H81" s="138" t="s">
        <v>1051</v>
      </c>
      <c r="I81" s="138">
        <v>-4</v>
      </c>
      <c r="J81" s="138">
        <v>979</v>
      </c>
      <c r="K81" s="138" t="s">
        <v>1051</v>
      </c>
      <c r="L81" s="138" t="s">
        <v>1051</v>
      </c>
      <c r="M81" s="138">
        <f t="shared" si="6"/>
        <v>11999</v>
      </c>
    </row>
    <row r="82" spans="2:13" ht="18" customHeight="1" x14ac:dyDescent="0.25">
      <c r="B82" s="141" t="s">
        <v>951</v>
      </c>
      <c r="C82" s="138" t="s">
        <v>1051</v>
      </c>
      <c r="D82" s="138" t="s">
        <v>1051</v>
      </c>
      <c r="E82" s="138" t="s">
        <v>1051</v>
      </c>
      <c r="F82" s="138">
        <v>7362</v>
      </c>
      <c r="G82" s="138" t="s">
        <v>1051</v>
      </c>
      <c r="H82" s="138" t="s">
        <v>1051</v>
      </c>
      <c r="I82" s="138" t="s">
        <v>1051</v>
      </c>
      <c r="J82" s="138">
        <v>-22361</v>
      </c>
      <c r="K82" s="138" t="s">
        <v>1051</v>
      </c>
      <c r="L82" s="138" t="s">
        <v>1051</v>
      </c>
      <c r="M82" s="138">
        <f t="shared" si="6"/>
        <v>-14999</v>
      </c>
    </row>
    <row r="83" spans="2:13" ht="18" customHeight="1" x14ac:dyDescent="0.25">
      <c r="B83" s="141" t="s">
        <v>950</v>
      </c>
      <c r="C83" s="138" t="s">
        <v>1051</v>
      </c>
      <c r="D83" s="138" t="s">
        <v>1051</v>
      </c>
      <c r="E83" s="138">
        <v>-985</v>
      </c>
      <c r="F83" s="138">
        <v>-5645</v>
      </c>
      <c r="G83" s="138" t="s">
        <v>1051</v>
      </c>
      <c r="H83" s="138" t="s">
        <v>1051</v>
      </c>
      <c r="I83" s="138" t="s">
        <v>1051</v>
      </c>
      <c r="J83" s="138" t="s">
        <v>1051</v>
      </c>
      <c r="K83" s="138" t="s">
        <v>1051</v>
      </c>
      <c r="L83" s="138" t="s">
        <v>1051</v>
      </c>
      <c r="M83" s="138">
        <f t="shared" si="6"/>
        <v>-6630</v>
      </c>
    </row>
    <row r="84" spans="2:13" ht="18" customHeight="1" x14ac:dyDescent="0.25">
      <c r="B84" s="141" t="s">
        <v>949</v>
      </c>
      <c r="C84" s="138" t="s">
        <v>1051</v>
      </c>
      <c r="D84" s="138" t="s">
        <v>1051</v>
      </c>
      <c r="E84" s="138">
        <v>-4720</v>
      </c>
      <c r="F84" s="138">
        <v>-470</v>
      </c>
      <c r="G84" s="138" t="s">
        <v>1051</v>
      </c>
      <c r="H84" s="138" t="s">
        <v>1051</v>
      </c>
      <c r="I84" s="138">
        <v>-652</v>
      </c>
      <c r="J84" s="138" t="s">
        <v>1051</v>
      </c>
      <c r="K84" s="138" t="s">
        <v>1051</v>
      </c>
      <c r="L84" s="138">
        <v>-9773</v>
      </c>
      <c r="M84" s="138">
        <f t="shared" si="6"/>
        <v>-15615</v>
      </c>
    </row>
    <row r="85" spans="2:13" ht="18" customHeight="1" x14ac:dyDescent="0.25">
      <c r="B85" s="141" t="s">
        <v>948</v>
      </c>
      <c r="C85" s="138">
        <v>-2477</v>
      </c>
      <c r="D85" s="138" t="s">
        <v>1051</v>
      </c>
      <c r="E85" s="138" t="s">
        <v>1051</v>
      </c>
      <c r="F85" s="138">
        <v>18</v>
      </c>
      <c r="G85" s="138" t="s">
        <v>1051</v>
      </c>
      <c r="H85" s="138" t="s">
        <v>1051</v>
      </c>
      <c r="I85" s="138" t="s">
        <v>1051</v>
      </c>
      <c r="J85" s="138" t="s">
        <v>1051</v>
      </c>
      <c r="K85" s="138">
        <v>-89</v>
      </c>
      <c r="L85" s="138" t="s">
        <v>1051</v>
      </c>
      <c r="M85" s="138">
        <f t="shared" si="6"/>
        <v>-2548</v>
      </c>
    </row>
    <row r="86" spans="2:13" ht="18" customHeight="1" x14ac:dyDescent="0.25">
      <c r="B86" s="141" t="s">
        <v>947</v>
      </c>
      <c r="C86" s="138" t="s">
        <v>1051</v>
      </c>
      <c r="D86" s="138" t="s">
        <v>1051</v>
      </c>
      <c r="E86" s="138" t="s">
        <v>1051</v>
      </c>
      <c r="F86" s="138" t="s">
        <v>1051</v>
      </c>
      <c r="G86" s="138" t="s">
        <v>1051</v>
      </c>
      <c r="H86" s="138" t="s">
        <v>1051</v>
      </c>
      <c r="I86" s="138" t="s">
        <v>1051</v>
      </c>
      <c r="J86" s="138" t="s">
        <v>1051</v>
      </c>
      <c r="K86" s="138" t="s">
        <v>1051</v>
      </c>
      <c r="L86" s="138">
        <v>40</v>
      </c>
      <c r="M86" s="138">
        <f t="shared" si="6"/>
        <v>40</v>
      </c>
    </row>
    <row r="87" spans="2:13" ht="18" customHeight="1" x14ac:dyDescent="0.25">
      <c r="B87" s="141" t="s">
        <v>946</v>
      </c>
      <c r="C87" s="138">
        <v>5</v>
      </c>
      <c r="D87" s="138">
        <v>1913</v>
      </c>
      <c r="E87" s="138">
        <v>25</v>
      </c>
      <c r="F87" s="138">
        <v>28455</v>
      </c>
      <c r="G87" s="138">
        <v>-1168</v>
      </c>
      <c r="H87" s="138" t="s">
        <v>1051</v>
      </c>
      <c r="I87" s="138">
        <v>390</v>
      </c>
      <c r="J87" s="138">
        <v>-7791</v>
      </c>
      <c r="K87" s="138">
        <v>-16989</v>
      </c>
      <c r="L87" s="138">
        <v>-6866</v>
      </c>
      <c r="M87" s="138">
        <f t="shared" si="6"/>
        <v>-2026</v>
      </c>
    </row>
    <row r="88" spans="2:13" ht="18" customHeight="1" x14ac:dyDescent="0.25">
      <c r="B88" s="141" t="s">
        <v>945</v>
      </c>
      <c r="C88" s="138" t="s">
        <v>1051</v>
      </c>
      <c r="D88" s="138">
        <v>885</v>
      </c>
      <c r="E88" s="138">
        <v>-1594</v>
      </c>
      <c r="F88" s="138">
        <v>10</v>
      </c>
      <c r="G88" s="138" t="s">
        <v>1051</v>
      </c>
      <c r="H88" s="138" t="s">
        <v>1051</v>
      </c>
      <c r="I88" s="138" t="s">
        <v>1051</v>
      </c>
      <c r="J88" s="138">
        <v>23</v>
      </c>
      <c r="K88" s="138" t="s">
        <v>1051</v>
      </c>
      <c r="L88" s="138">
        <v>21</v>
      </c>
      <c r="M88" s="138">
        <f t="shared" si="6"/>
        <v>-655</v>
      </c>
    </row>
    <row r="89" spans="2:13" ht="18" customHeight="1" x14ac:dyDescent="0.25">
      <c r="B89" s="141" t="s">
        <v>944</v>
      </c>
      <c r="C89" s="138" t="s">
        <v>1051</v>
      </c>
      <c r="D89" s="138">
        <v>3587</v>
      </c>
      <c r="E89" s="138" t="s">
        <v>1051</v>
      </c>
      <c r="F89" s="138">
        <v>-14799</v>
      </c>
      <c r="G89" s="138">
        <v>-31</v>
      </c>
      <c r="H89" s="138" t="s">
        <v>1051</v>
      </c>
      <c r="I89" s="138" t="s">
        <v>1051</v>
      </c>
      <c r="J89" s="138">
        <v>-1206</v>
      </c>
      <c r="K89" s="138" t="s">
        <v>1051</v>
      </c>
      <c r="L89" s="138" t="s">
        <v>1051</v>
      </c>
      <c r="M89" s="138">
        <f t="shared" si="6"/>
        <v>-12449</v>
      </c>
    </row>
    <row r="90" spans="2:13" ht="18" customHeight="1" x14ac:dyDescent="0.25">
      <c r="B90" s="141" t="s">
        <v>943</v>
      </c>
      <c r="C90" s="138" t="s">
        <v>1051</v>
      </c>
      <c r="D90" s="138">
        <v>162736</v>
      </c>
      <c r="E90" s="138">
        <v>-2163</v>
      </c>
      <c r="F90" s="138">
        <v>-168383</v>
      </c>
      <c r="G90" s="138">
        <v>111</v>
      </c>
      <c r="H90" s="138" t="s">
        <v>1051</v>
      </c>
      <c r="I90" s="138">
        <v>-167</v>
      </c>
      <c r="J90" s="138">
        <v>-3401</v>
      </c>
      <c r="K90" s="138">
        <v>3026</v>
      </c>
      <c r="L90" s="138" t="s">
        <v>1051</v>
      </c>
      <c r="M90" s="138">
        <f t="shared" si="6"/>
        <v>-8241</v>
      </c>
    </row>
    <row r="91" spans="2:13" ht="18" customHeight="1" x14ac:dyDescent="0.25">
      <c r="B91" s="141" t="s">
        <v>942</v>
      </c>
      <c r="C91" s="138" t="s">
        <v>1051</v>
      </c>
      <c r="D91" s="138" t="s">
        <v>1051</v>
      </c>
      <c r="E91" s="138">
        <v>-354</v>
      </c>
      <c r="F91" s="138">
        <v>23</v>
      </c>
      <c r="G91" s="138">
        <v>-1365</v>
      </c>
      <c r="H91" s="138" t="s">
        <v>1051</v>
      </c>
      <c r="I91" s="138" t="s">
        <v>1051</v>
      </c>
      <c r="J91" s="138" t="s">
        <v>1051</v>
      </c>
      <c r="K91" s="138" t="s">
        <v>1051</v>
      </c>
      <c r="L91" s="138" t="s">
        <v>1051</v>
      </c>
      <c r="M91" s="138">
        <f t="shared" si="6"/>
        <v>-1696</v>
      </c>
    </row>
    <row r="92" spans="2:13" ht="18" customHeight="1" x14ac:dyDescent="0.25">
      <c r="B92" s="141" t="s">
        <v>941</v>
      </c>
      <c r="C92" s="138" t="s">
        <v>1051</v>
      </c>
      <c r="D92" s="138">
        <v>918</v>
      </c>
      <c r="E92" s="138">
        <v>-5374</v>
      </c>
      <c r="F92" s="138">
        <v>2670</v>
      </c>
      <c r="G92" s="138" t="s">
        <v>1051</v>
      </c>
      <c r="H92" s="138" t="s">
        <v>1051</v>
      </c>
      <c r="I92" s="138" t="s">
        <v>1051</v>
      </c>
      <c r="J92" s="138" t="s">
        <v>1051</v>
      </c>
      <c r="K92" s="138" t="s">
        <v>1051</v>
      </c>
      <c r="L92" s="138" t="s">
        <v>1051</v>
      </c>
      <c r="M92" s="138">
        <f t="shared" si="6"/>
        <v>-1786</v>
      </c>
    </row>
    <row r="93" spans="2:13" ht="18" customHeight="1" x14ac:dyDescent="0.25">
      <c r="B93" s="141" t="s">
        <v>940</v>
      </c>
      <c r="C93" s="138" t="s">
        <v>1051</v>
      </c>
      <c r="D93" s="138">
        <v>49</v>
      </c>
      <c r="E93" s="138">
        <v>-3441</v>
      </c>
      <c r="F93" s="138">
        <v>-11098</v>
      </c>
      <c r="G93" s="138">
        <v>-2392</v>
      </c>
      <c r="H93" s="138" t="s">
        <v>1051</v>
      </c>
      <c r="I93" s="138">
        <v>-1164</v>
      </c>
      <c r="J93" s="138">
        <v>-904</v>
      </c>
      <c r="K93" s="138" t="s">
        <v>1051</v>
      </c>
      <c r="L93" s="138">
        <v>-209</v>
      </c>
      <c r="M93" s="138">
        <f t="shared" si="6"/>
        <v>-19159</v>
      </c>
    </row>
    <row r="94" spans="2:13" ht="18" customHeight="1" x14ac:dyDescent="0.25">
      <c r="B94" s="141" t="s">
        <v>939</v>
      </c>
      <c r="C94" s="138" t="s">
        <v>1051</v>
      </c>
      <c r="D94" s="138" t="s">
        <v>1051</v>
      </c>
      <c r="E94" s="138">
        <v>-849</v>
      </c>
      <c r="F94" s="138" t="s">
        <v>1051</v>
      </c>
      <c r="G94" s="138" t="s">
        <v>1051</v>
      </c>
      <c r="H94" s="138" t="s">
        <v>1051</v>
      </c>
      <c r="I94" s="138" t="s">
        <v>1051</v>
      </c>
      <c r="J94" s="138" t="s">
        <v>1051</v>
      </c>
      <c r="K94" s="138" t="s">
        <v>1051</v>
      </c>
      <c r="L94" s="138" t="s">
        <v>1051</v>
      </c>
      <c r="M94" s="138">
        <f t="shared" si="6"/>
        <v>-849</v>
      </c>
    </row>
    <row r="95" spans="2:13" ht="18" customHeight="1" x14ac:dyDescent="0.25">
      <c r="B95" s="139" t="s">
        <v>938</v>
      </c>
      <c r="C95" s="138" t="s">
        <v>1051</v>
      </c>
      <c r="D95" s="138">
        <v>2152</v>
      </c>
      <c r="E95" s="138">
        <v>-1881</v>
      </c>
      <c r="F95" s="138" t="s">
        <v>1051</v>
      </c>
      <c r="G95" s="138" t="s">
        <v>1051</v>
      </c>
      <c r="H95" s="138" t="s">
        <v>1051</v>
      </c>
      <c r="I95" s="138" t="s">
        <v>1051</v>
      </c>
      <c r="J95" s="138">
        <v>296</v>
      </c>
      <c r="K95" s="138">
        <v>379</v>
      </c>
      <c r="L95" s="138">
        <v>-673</v>
      </c>
      <c r="M95" s="138">
        <f t="shared" si="6"/>
        <v>273</v>
      </c>
    </row>
    <row r="96" spans="2:13" ht="18" customHeight="1" x14ac:dyDescent="0.25">
      <c r="B96" s="143" t="s">
        <v>718</v>
      </c>
      <c r="C96" s="144">
        <f t="shared" ref="C96:M96" si="7">IF((SUM(C79:C95))=0,"-",SUM(C79:C95))</f>
        <v>-2472</v>
      </c>
      <c r="D96" s="144">
        <f t="shared" si="7"/>
        <v>184850</v>
      </c>
      <c r="E96" s="144">
        <f t="shared" si="7"/>
        <v>-21328</v>
      </c>
      <c r="F96" s="144">
        <f t="shared" si="7"/>
        <v>-182266</v>
      </c>
      <c r="G96" s="144">
        <f t="shared" si="7"/>
        <v>-4845</v>
      </c>
      <c r="H96" s="144" t="str">
        <f t="shared" si="7"/>
        <v>-</v>
      </c>
      <c r="I96" s="144">
        <f t="shared" si="7"/>
        <v>-2837</v>
      </c>
      <c r="J96" s="144">
        <f t="shared" si="7"/>
        <v>-34178</v>
      </c>
      <c r="K96" s="144">
        <f t="shared" si="7"/>
        <v>-11255</v>
      </c>
      <c r="L96" s="144">
        <f t="shared" si="7"/>
        <v>-17897</v>
      </c>
      <c r="M96" s="144">
        <f t="shared" si="7"/>
        <v>-92228</v>
      </c>
    </row>
    <row r="97" spans="2:13" ht="15" customHeight="1" x14ac:dyDescent="0.25">
      <c r="B97" s="146"/>
      <c r="C97" s="147"/>
      <c r="D97" s="147"/>
      <c r="E97" s="147"/>
      <c r="F97" s="147"/>
      <c r="G97" s="147"/>
      <c r="H97" s="147"/>
      <c r="I97" s="147"/>
      <c r="J97" s="147"/>
      <c r="K97" s="147"/>
      <c r="L97" s="147"/>
      <c r="M97" s="147"/>
    </row>
    <row r="98" spans="2:13" ht="15" customHeight="1" x14ac:dyDescent="0.25">
      <c r="B98" s="146"/>
      <c r="C98" s="147"/>
      <c r="D98" s="147"/>
      <c r="E98" s="147"/>
      <c r="F98" s="147"/>
      <c r="G98" s="147"/>
      <c r="H98" s="147"/>
      <c r="I98" s="147"/>
      <c r="J98" s="147"/>
      <c r="K98" s="147"/>
      <c r="L98" s="147"/>
      <c r="M98" s="147"/>
    </row>
    <row r="99" spans="2:13" ht="19.899999999999999" customHeight="1" x14ac:dyDescent="0.25">
      <c r="B99" s="127" t="s">
        <v>969</v>
      </c>
    </row>
    <row r="100" spans="2:13" ht="15" customHeight="1" x14ac:dyDescent="0.25">
      <c r="B100" s="128" t="s">
        <v>967</v>
      </c>
    </row>
    <row r="102" spans="2:13" s="135" customFormat="1" ht="18" customHeight="1" x14ac:dyDescent="0.25">
      <c r="B102" s="131" t="s">
        <v>966</v>
      </c>
      <c r="C102" s="134" t="s">
        <v>965</v>
      </c>
      <c r="D102" s="134" t="s">
        <v>964</v>
      </c>
      <c r="E102" s="134" t="s">
        <v>963</v>
      </c>
      <c r="F102" s="134" t="s">
        <v>962</v>
      </c>
      <c r="G102" s="134" t="s">
        <v>961</v>
      </c>
      <c r="H102" s="145" t="s">
        <v>960</v>
      </c>
      <c r="I102" s="145" t="s">
        <v>959</v>
      </c>
      <c r="J102" s="145" t="s">
        <v>958</v>
      </c>
      <c r="K102" s="145" t="s">
        <v>957</v>
      </c>
      <c r="L102" s="145" t="s">
        <v>956</v>
      </c>
      <c r="M102" s="134" t="s">
        <v>955</v>
      </c>
    </row>
    <row r="103" spans="2:13" ht="18" customHeight="1" x14ac:dyDescent="0.25">
      <c r="B103" s="136" t="s">
        <v>954</v>
      </c>
      <c r="C103" s="137" t="s">
        <v>1051</v>
      </c>
      <c r="D103" s="137" t="s">
        <v>1051</v>
      </c>
      <c r="E103" s="137" t="s">
        <v>1051</v>
      </c>
      <c r="F103" s="137">
        <v>6130</v>
      </c>
      <c r="G103" s="137" t="s">
        <v>1051</v>
      </c>
      <c r="H103" s="137" t="s">
        <v>1051</v>
      </c>
      <c r="I103" s="137">
        <v>1763</v>
      </c>
      <c r="J103" s="137">
        <v>5851</v>
      </c>
      <c r="K103" s="137">
        <v>2678</v>
      </c>
      <c r="L103" s="137">
        <v>6</v>
      </c>
      <c r="M103" s="138">
        <f>IF((SUM(C103:L103))=0,"-",SUM(C103:L103))</f>
        <v>16428</v>
      </c>
    </row>
    <row r="104" spans="2:13" ht="18" customHeight="1" x14ac:dyDescent="0.25">
      <c r="B104" s="141" t="s">
        <v>953</v>
      </c>
      <c r="C104" s="138" t="s">
        <v>1051</v>
      </c>
      <c r="D104" s="138" t="s">
        <v>1051</v>
      </c>
      <c r="E104" s="138">
        <v>13</v>
      </c>
      <c r="F104" s="138" t="s">
        <v>1051</v>
      </c>
      <c r="G104" s="138" t="s">
        <v>1051</v>
      </c>
      <c r="H104" s="138" t="s">
        <v>1051</v>
      </c>
      <c r="I104" s="138">
        <v>321</v>
      </c>
      <c r="J104" s="138">
        <v>264</v>
      </c>
      <c r="K104" s="138" t="s">
        <v>1051</v>
      </c>
      <c r="L104" s="138" t="s">
        <v>1051</v>
      </c>
      <c r="M104" s="138">
        <f t="shared" ref="M104:M119" si="8">IF((SUM(C104:L104))=0,"-",SUM(C104:L104))</f>
        <v>598</v>
      </c>
    </row>
    <row r="105" spans="2:13" ht="18" customHeight="1" x14ac:dyDescent="0.25">
      <c r="B105" s="141" t="s">
        <v>952</v>
      </c>
      <c r="C105" s="138" t="s">
        <v>1051</v>
      </c>
      <c r="D105" s="138">
        <v>5752</v>
      </c>
      <c r="E105" s="138" t="s">
        <v>1051</v>
      </c>
      <c r="F105" s="138">
        <v>-1372</v>
      </c>
      <c r="G105" s="138" t="s">
        <v>1051</v>
      </c>
      <c r="H105" s="138" t="s">
        <v>1051</v>
      </c>
      <c r="I105" s="138">
        <v>1</v>
      </c>
      <c r="J105" s="138">
        <v>1525</v>
      </c>
      <c r="K105" s="138" t="s">
        <v>1051</v>
      </c>
      <c r="L105" s="138" t="s">
        <v>1051</v>
      </c>
      <c r="M105" s="138">
        <f t="shared" si="8"/>
        <v>5906</v>
      </c>
    </row>
    <row r="106" spans="2:13" ht="18" customHeight="1" x14ac:dyDescent="0.25">
      <c r="B106" s="141" t="s">
        <v>951</v>
      </c>
      <c r="C106" s="138" t="s">
        <v>1051</v>
      </c>
      <c r="D106" s="138" t="s">
        <v>1051</v>
      </c>
      <c r="E106" s="138" t="s">
        <v>1051</v>
      </c>
      <c r="F106" s="138">
        <v>316</v>
      </c>
      <c r="G106" s="138" t="s">
        <v>1051</v>
      </c>
      <c r="H106" s="138" t="s">
        <v>1051</v>
      </c>
      <c r="I106" s="138" t="s">
        <v>1051</v>
      </c>
      <c r="J106" s="138">
        <v>-20688</v>
      </c>
      <c r="K106" s="138" t="s">
        <v>1051</v>
      </c>
      <c r="L106" s="138" t="s">
        <v>1051</v>
      </c>
      <c r="M106" s="138">
        <f t="shared" si="8"/>
        <v>-20372</v>
      </c>
    </row>
    <row r="107" spans="2:13" ht="18" customHeight="1" x14ac:dyDescent="0.25">
      <c r="B107" s="141" t="s">
        <v>950</v>
      </c>
      <c r="C107" s="138" t="s">
        <v>1051</v>
      </c>
      <c r="D107" s="138" t="s">
        <v>1051</v>
      </c>
      <c r="E107" s="138">
        <v>-4326</v>
      </c>
      <c r="F107" s="138">
        <v>9008</v>
      </c>
      <c r="G107" s="138" t="s">
        <v>1051</v>
      </c>
      <c r="H107" s="138" t="s">
        <v>1051</v>
      </c>
      <c r="I107" s="138" t="s">
        <v>1051</v>
      </c>
      <c r="J107" s="138" t="s">
        <v>1051</v>
      </c>
      <c r="K107" s="138" t="s">
        <v>1051</v>
      </c>
      <c r="L107" s="138" t="s">
        <v>1051</v>
      </c>
      <c r="M107" s="138">
        <f t="shared" si="8"/>
        <v>4682</v>
      </c>
    </row>
    <row r="108" spans="2:13" ht="18" customHeight="1" x14ac:dyDescent="0.25">
      <c r="B108" s="141" t="s">
        <v>949</v>
      </c>
      <c r="C108" s="138" t="s">
        <v>1051</v>
      </c>
      <c r="D108" s="138" t="s">
        <v>1051</v>
      </c>
      <c r="E108" s="138">
        <v>-2908</v>
      </c>
      <c r="F108" s="138">
        <v>11</v>
      </c>
      <c r="G108" s="138" t="s">
        <v>1051</v>
      </c>
      <c r="H108" s="138" t="s">
        <v>1051</v>
      </c>
      <c r="I108" s="138">
        <v>293</v>
      </c>
      <c r="J108" s="138" t="s">
        <v>1051</v>
      </c>
      <c r="K108" s="138" t="s">
        <v>1051</v>
      </c>
      <c r="L108" s="138">
        <v>2540</v>
      </c>
      <c r="M108" s="138">
        <f t="shared" si="8"/>
        <v>-64</v>
      </c>
    </row>
    <row r="109" spans="2:13" ht="18" customHeight="1" x14ac:dyDescent="0.25">
      <c r="B109" s="141" t="s">
        <v>948</v>
      </c>
      <c r="C109" s="138">
        <v>27606</v>
      </c>
      <c r="D109" s="138" t="s">
        <v>1051</v>
      </c>
      <c r="E109" s="138" t="s">
        <v>1051</v>
      </c>
      <c r="F109" s="138">
        <v>-11</v>
      </c>
      <c r="G109" s="138" t="s">
        <v>1051</v>
      </c>
      <c r="H109" s="138" t="s">
        <v>1051</v>
      </c>
      <c r="I109" s="138" t="s">
        <v>1051</v>
      </c>
      <c r="J109" s="138" t="s">
        <v>1051</v>
      </c>
      <c r="K109" s="138">
        <v>45</v>
      </c>
      <c r="L109" s="138" t="s">
        <v>1051</v>
      </c>
      <c r="M109" s="138">
        <f t="shared" si="8"/>
        <v>27640</v>
      </c>
    </row>
    <row r="110" spans="2:13" ht="18" customHeight="1" x14ac:dyDescent="0.25">
      <c r="B110" s="141" t="s">
        <v>947</v>
      </c>
      <c r="C110" s="138" t="s">
        <v>1051</v>
      </c>
      <c r="D110" s="138" t="s">
        <v>1051</v>
      </c>
      <c r="E110" s="138" t="s">
        <v>1051</v>
      </c>
      <c r="F110" s="138" t="s">
        <v>1051</v>
      </c>
      <c r="G110" s="138" t="s">
        <v>1051</v>
      </c>
      <c r="H110" s="138" t="s">
        <v>1051</v>
      </c>
      <c r="I110" s="138" t="s">
        <v>1051</v>
      </c>
      <c r="J110" s="138" t="s">
        <v>1051</v>
      </c>
      <c r="K110" s="138" t="s">
        <v>1051</v>
      </c>
      <c r="L110" s="138">
        <v>4</v>
      </c>
      <c r="M110" s="138">
        <f t="shared" si="8"/>
        <v>4</v>
      </c>
    </row>
    <row r="111" spans="2:13" ht="18" customHeight="1" x14ac:dyDescent="0.25">
      <c r="B111" s="141" t="s">
        <v>946</v>
      </c>
      <c r="C111" s="138">
        <v>125</v>
      </c>
      <c r="D111" s="138">
        <v>7754</v>
      </c>
      <c r="E111" s="138" t="s">
        <v>1051</v>
      </c>
      <c r="F111" s="138">
        <v>6355</v>
      </c>
      <c r="G111" s="138">
        <v>-81</v>
      </c>
      <c r="H111" s="138" t="s">
        <v>1051</v>
      </c>
      <c r="I111" s="138">
        <v>9275</v>
      </c>
      <c r="J111" s="138">
        <v>6469</v>
      </c>
      <c r="K111" s="138">
        <v>10693</v>
      </c>
      <c r="L111" s="138">
        <v>810</v>
      </c>
      <c r="M111" s="138">
        <f t="shared" si="8"/>
        <v>41400</v>
      </c>
    </row>
    <row r="112" spans="2:13" ht="18" customHeight="1" x14ac:dyDescent="0.25">
      <c r="B112" s="141" t="s">
        <v>945</v>
      </c>
      <c r="C112" s="138" t="s">
        <v>1051</v>
      </c>
      <c r="D112" s="138">
        <v>16</v>
      </c>
      <c r="E112" s="138">
        <v>-63</v>
      </c>
      <c r="F112" s="138">
        <v>21</v>
      </c>
      <c r="G112" s="138" t="s">
        <v>1051</v>
      </c>
      <c r="H112" s="138" t="s">
        <v>1051</v>
      </c>
      <c r="I112" s="138" t="s">
        <v>1051</v>
      </c>
      <c r="J112" s="138" t="s">
        <v>1051</v>
      </c>
      <c r="K112" s="138" t="s">
        <v>1051</v>
      </c>
      <c r="L112" s="138">
        <v>-3</v>
      </c>
      <c r="M112" s="138">
        <f t="shared" si="8"/>
        <v>-29</v>
      </c>
    </row>
    <row r="113" spans="2:13" ht="18" customHeight="1" x14ac:dyDescent="0.25">
      <c r="B113" s="141" t="s">
        <v>944</v>
      </c>
      <c r="C113" s="138" t="s">
        <v>1051</v>
      </c>
      <c r="D113" s="138">
        <v>223</v>
      </c>
      <c r="E113" s="138" t="s">
        <v>1051</v>
      </c>
      <c r="F113" s="138">
        <v>15561</v>
      </c>
      <c r="G113" s="138">
        <v>136</v>
      </c>
      <c r="H113" s="138" t="s">
        <v>1051</v>
      </c>
      <c r="I113" s="138" t="s">
        <v>1051</v>
      </c>
      <c r="J113" s="138">
        <v>232</v>
      </c>
      <c r="K113" s="138" t="s">
        <v>1051</v>
      </c>
      <c r="L113" s="138" t="s">
        <v>1051</v>
      </c>
      <c r="M113" s="138">
        <f t="shared" si="8"/>
        <v>16152</v>
      </c>
    </row>
    <row r="114" spans="2:13" ht="18" customHeight="1" x14ac:dyDescent="0.25">
      <c r="B114" s="141" t="s">
        <v>943</v>
      </c>
      <c r="C114" s="138" t="s">
        <v>1051</v>
      </c>
      <c r="D114" s="138">
        <v>122182</v>
      </c>
      <c r="E114" s="138">
        <v>-946</v>
      </c>
      <c r="F114" s="138">
        <v>-78847</v>
      </c>
      <c r="G114" s="138">
        <v>150</v>
      </c>
      <c r="H114" s="138" t="s">
        <v>1051</v>
      </c>
      <c r="I114" s="138" t="s">
        <v>1051</v>
      </c>
      <c r="J114" s="138">
        <v>417</v>
      </c>
      <c r="K114" s="138">
        <v>107</v>
      </c>
      <c r="L114" s="138" t="s">
        <v>1051</v>
      </c>
      <c r="M114" s="138">
        <f t="shared" si="8"/>
        <v>43063</v>
      </c>
    </row>
    <row r="115" spans="2:13" ht="18" customHeight="1" x14ac:dyDescent="0.25">
      <c r="B115" s="141" t="s">
        <v>942</v>
      </c>
      <c r="C115" s="138" t="s">
        <v>1051</v>
      </c>
      <c r="D115" s="138" t="s">
        <v>1051</v>
      </c>
      <c r="E115" s="138">
        <v>42</v>
      </c>
      <c r="F115" s="138">
        <v>9</v>
      </c>
      <c r="G115" s="138">
        <v>-15</v>
      </c>
      <c r="H115" s="138" t="s">
        <v>1051</v>
      </c>
      <c r="I115" s="138" t="s">
        <v>1051</v>
      </c>
      <c r="J115" s="138" t="s">
        <v>1051</v>
      </c>
      <c r="K115" s="138" t="s">
        <v>1051</v>
      </c>
      <c r="L115" s="138" t="s">
        <v>1051</v>
      </c>
      <c r="M115" s="138">
        <f t="shared" si="8"/>
        <v>36</v>
      </c>
    </row>
    <row r="116" spans="2:13" ht="18" customHeight="1" x14ac:dyDescent="0.25">
      <c r="B116" s="141" t="s">
        <v>941</v>
      </c>
      <c r="C116" s="138" t="s">
        <v>1051</v>
      </c>
      <c r="D116" s="138">
        <v>-931</v>
      </c>
      <c r="E116" s="138">
        <v>2441</v>
      </c>
      <c r="F116" s="138">
        <v>37</v>
      </c>
      <c r="G116" s="138" t="s">
        <v>1051</v>
      </c>
      <c r="H116" s="138" t="s">
        <v>1051</v>
      </c>
      <c r="I116" s="138" t="s">
        <v>1051</v>
      </c>
      <c r="J116" s="138" t="s">
        <v>1051</v>
      </c>
      <c r="K116" s="138" t="s">
        <v>1051</v>
      </c>
      <c r="L116" s="138" t="s">
        <v>1051</v>
      </c>
      <c r="M116" s="138">
        <f t="shared" si="8"/>
        <v>1547</v>
      </c>
    </row>
    <row r="117" spans="2:13" ht="18" customHeight="1" x14ac:dyDescent="0.25">
      <c r="B117" s="141" t="s">
        <v>940</v>
      </c>
      <c r="C117" s="138" t="s">
        <v>1051</v>
      </c>
      <c r="D117" s="138">
        <v>-1</v>
      </c>
      <c r="E117" s="138">
        <v>-3538</v>
      </c>
      <c r="F117" s="138">
        <v>2985</v>
      </c>
      <c r="G117" s="138">
        <v>3173</v>
      </c>
      <c r="H117" s="138" t="s">
        <v>1051</v>
      </c>
      <c r="I117" s="138">
        <v>636</v>
      </c>
      <c r="J117" s="138">
        <v>-3</v>
      </c>
      <c r="K117" s="138" t="s">
        <v>1051</v>
      </c>
      <c r="L117" s="138">
        <v>1337</v>
      </c>
      <c r="M117" s="138">
        <f t="shared" si="8"/>
        <v>4589</v>
      </c>
    </row>
    <row r="118" spans="2:13" ht="18" customHeight="1" x14ac:dyDescent="0.25">
      <c r="B118" s="141" t="s">
        <v>939</v>
      </c>
      <c r="C118" s="138" t="s">
        <v>1051</v>
      </c>
      <c r="D118" s="138" t="s">
        <v>1051</v>
      </c>
      <c r="E118" s="138" t="s">
        <v>1051</v>
      </c>
      <c r="F118" s="138" t="s">
        <v>1051</v>
      </c>
      <c r="G118" s="138" t="s">
        <v>1051</v>
      </c>
      <c r="H118" s="138" t="s">
        <v>1051</v>
      </c>
      <c r="I118" s="138" t="s">
        <v>1051</v>
      </c>
      <c r="J118" s="138" t="s">
        <v>1051</v>
      </c>
      <c r="K118" s="138" t="s">
        <v>1051</v>
      </c>
      <c r="L118" s="138" t="s">
        <v>1051</v>
      </c>
      <c r="M118" s="138" t="str">
        <f t="shared" si="8"/>
        <v>-</v>
      </c>
    </row>
    <row r="119" spans="2:13" ht="18" customHeight="1" x14ac:dyDescent="0.25">
      <c r="B119" s="139" t="s">
        <v>938</v>
      </c>
      <c r="C119" s="138" t="s">
        <v>1051</v>
      </c>
      <c r="D119" s="138">
        <v>642</v>
      </c>
      <c r="E119" s="138">
        <v>302</v>
      </c>
      <c r="F119" s="138" t="s">
        <v>1051</v>
      </c>
      <c r="G119" s="138" t="s">
        <v>1051</v>
      </c>
      <c r="H119" s="138" t="s">
        <v>1051</v>
      </c>
      <c r="I119" s="138" t="s">
        <v>1051</v>
      </c>
      <c r="J119" s="138">
        <v>22</v>
      </c>
      <c r="K119" s="138">
        <v>1851</v>
      </c>
      <c r="L119" s="138">
        <v>1</v>
      </c>
      <c r="M119" s="138">
        <f t="shared" si="8"/>
        <v>2818</v>
      </c>
    </row>
    <row r="120" spans="2:13" ht="18" customHeight="1" x14ac:dyDescent="0.25">
      <c r="B120" s="143" t="s">
        <v>718</v>
      </c>
      <c r="C120" s="144">
        <f>IF((SUM(C103:C119))=0,"-",SUM(C103:C119))</f>
        <v>27731</v>
      </c>
      <c r="D120" s="144">
        <f t="shared" ref="D120:M120" si="9">IF((SUM(D103:D119))=0,"-",SUM(D103:D119))</f>
        <v>135637</v>
      </c>
      <c r="E120" s="144">
        <f t="shared" si="9"/>
        <v>-8983</v>
      </c>
      <c r="F120" s="144">
        <f t="shared" si="9"/>
        <v>-39797</v>
      </c>
      <c r="G120" s="144">
        <f t="shared" si="9"/>
        <v>3363</v>
      </c>
      <c r="H120" s="144" t="str">
        <f t="shared" si="9"/>
        <v>-</v>
      </c>
      <c r="I120" s="144">
        <f t="shared" si="9"/>
        <v>12289</v>
      </c>
      <c r="J120" s="144">
        <f t="shared" si="9"/>
        <v>-5911</v>
      </c>
      <c r="K120" s="144">
        <f t="shared" si="9"/>
        <v>15374</v>
      </c>
      <c r="L120" s="144">
        <f t="shared" si="9"/>
        <v>4695</v>
      </c>
      <c r="M120" s="144">
        <f t="shared" si="9"/>
        <v>144398</v>
      </c>
    </row>
    <row r="121" spans="2:13" ht="15" customHeight="1" x14ac:dyDescent="0.25">
      <c r="B121" s="146"/>
      <c r="C121" s="147"/>
      <c r="D121" s="147"/>
      <c r="E121" s="147"/>
      <c r="F121" s="147"/>
      <c r="G121" s="147"/>
      <c r="H121" s="147"/>
      <c r="I121" s="147"/>
      <c r="J121" s="147"/>
      <c r="K121" s="147"/>
      <c r="L121" s="147"/>
      <c r="M121" s="147"/>
    </row>
    <row r="123" spans="2:13" ht="19.899999999999999" customHeight="1" x14ac:dyDescent="0.25">
      <c r="B123" s="127" t="s">
        <v>968</v>
      </c>
    </row>
    <row r="124" spans="2:13" ht="15" customHeight="1" x14ac:dyDescent="0.25">
      <c r="B124" s="128" t="s">
        <v>967</v>
      </c>
    </row>
    <row r="126" spans="2:13" s="135" customFormat="1" ht="18" customHeight="1" x14ac:dyDescent="0.25">
      <c r="B126" s="131" t="s">
        <v>966</v>
      </c>
      <c r="C126" s="134" t="s">
        <v>965</v>
      </c>
      <c r="D126" s="134" t="s">
        <v>964</v>
      </c>
      <c r="E126" s="134" t="s">
        <v>963</v>
      </c>
      <c r="F126" s="134" t="s">
        <v>962</v>
      </c>
      <c r="G126" s="134" t="s">
        <v>961</v>
      </c>
      <c r="H126" s="145" t="s">
        <v>960</v>
      </c>
      <c r="I126" s="145" t="s">
        <v>959</v>
      </c>
      <c r="J126" s="145" t="s">
        <v>958</v>
      </c>
      <c r="K126" s="145" t="s">
        <v>957</v>
      </c>
      <c r="L126" s="145" t="s">
        <v>956</v>
      </c>
      <c r="M126" s="132" t="s">
        <v>955</v>
      </c>
    </row>
    <row r="127" spans="2:13" ht="18" customHeight="1" x14ac:dyDescent="0.25">
      <c r="B127" s="136" t="s">
        <v>954</v>
      </c>
      <c r="C127" s="137" t="s">
        <v>1051</v>
      </c>
      <c r="D127" s="137">
        <v>373</v>
      </c>
      <c r="E127" s="137" t="s">
        <v>1051</v>
      </c>
      <c r="F127" s="137">
        <v>13881</v>
      </c>
      <c r="G127" s="137" t="s">
        <v>1051</v>
      </c>
      <c r="H127" s="137" t="s">
        <v>1051</v>
      </c>
      <c r="I127" s="137">
        <v>141</v>
      </c>
      <c r="J127" s="137">
        <v>850</v>
      </c>
      <c r="K127" s="137">
        <v>2806</v>
      </c>
      <c r="L127" s="137">
        <v>-212</v>
      </c>
      <c r="M127" s="138">
        <f>IF((SUM(C127:L127))=0,"-",SUM(C127:L127))</f>
        <v>17839</v>
      </c>
    </row>
    <row r="128" spans="2:13" ht="18" customHeight="1" x14ac:dyDescent="0.25">
      <c r="B128" s="141" t="s">
        <v>953</v>
      </c>
      <c r="C128" s="138" t="s">
        <v>1051</v>
      </c>
      <c r="D128" s="138">
        <v>4</v>
      </c>
      <c r="E128" s="138">
        <v>1027</v>
      </c>
      <c r="F128" s="138" t="s">
        <v>1051</v>
      </c>
      <c r="G128" s="138" t="s">
        <v>1051</v>
      </c>
      <c r="H128" s="138" t="s">
        <v>1051</v>
      </c>
      <c r="I128" s="138">
        <v>841</v>
      </c>
      <c r="J128" s="138">
        <v>32</v>
      </c>
      <c r="K128" s="138" t="s">
        <v>1051</v>
      </c>
      <c r="L128" s="138">
        <v>-2</v>
      </c>
      <c r="M128" s="138">
        <f t="shared" ref="M128:M143" si="10">IF((SUM(C128:L128))=0,"-",SUM(C128:L128))</f>
        <v>1902</v>
      </c>
    </row>
    <row r="129" spans="2:13" ht="18" customHeight="1" x14ac:dyDescent="0.25">
      <c r="B129" s="141" t="s">
        <v>952</v>
      </c>
      <c r="C129" s="138" t="s">
        <v>1051</v>
      </c>
      <c r="D129" s="138">
        <v>8037</v>
      </c>
      <c r="E129" s="138" t="s">
        <v>1051</v>
      </c>
      <c r="F129" s="138">
        <v>-992</v>
      </c>
      <c r="G129" s="138" t="s">
        <v>1051</v>
      </c>
      <c r="H129" s="138" t="s">
        <v>1051</v>
      </c>
      <c r="I129" s="138">
        <v>-1</v>
      </c>
      <c r="J129" s="138">
        <v>-675</v>
      </c>
      <c r="K129" s="138" t="s">
        <v>1051</v>
      </c>
      <c r="L129" s="138" t="s">
        <v>1051</v>
      </c>
      <c r="M129" s="138">
        <f t="shared" si="10"/>
        <v>6369</v>
      </c>
    </row>
    <row r="130" spans="2:13" ht="18" customHeight="1" x14ac:dyDescent="0.25">
      <c r="B130" s="141" t="s">
        <v>951</v>
      </c>
      <c r="C130" s="138" t="s">
        <v>1051</v>
      </c>
      <c r="D130" s="138" t="s">
        <v>1051</v>
      </c>
      <c r="E130" s="138" t="s">
        <v>1051</v>
      </c>
      <c r="F130" s="138">
        <v>12441</v>
      </c>
      <c r="G130" s="138" t="s">
        <v>1051</v>
      </c>
      <c r="H130" s="138" t="s">
        <v>1051</v>
      </c>
      <c r="I130" s="138" t="s">
        <v>1051</v>
      </c>
      <c r="J130" s="138">
        <v>-1570</v>
      </c>
      <c r="K130" s="138" t="s">
        <v>1051</v>
      </c>
      <c r="L130" s="138" t="s">
        <v>1051</v>
      </c>
      <c r="M130" s="138">
        <f t="shared" si="10"/>
        <v>10871</v>
      </c>
    </row>
    <row r="131" spans="2:13" ht="18" customHeight="1" x14ac:dyDescent="0.25">
      <c r="B131" s="141" t="s">
        <v>950</v>
      </c>
      <c r="C131" s="138" t="s">
        <v>1051</v>
      </c>
      <c r="D131" s="138" t="s">
        <v>1051</v>
      </c>
      <c r="E131" s="138">
        <v>8129</v>
      </c>
      <c r="F131" s="138">
        <v>942</v>
      </c>
      <c r="G131" s="138" t="s">
        <v>1051</v>
      </c>
      <c r="H131" s="138" t="s">
        <v>1051</v>
      </c>
      <c r="I131" s="138" t="s">
        <v>1051</v>
      </c>
      <c r="J131" s="138" t="s">
        <v>1051</v>
      </c>
      <c r="K131" s="138" t="s">
        <v>1051</v>
      </c>
      <c r="L131" s="138" t="s">
        <v>1051</v>
      </c>
      <c r="M131" s="138">
        <f t="shared" si="10"/>
        <v>9071</v>
      </c>
    </row>
    <row r="132" spans="2:13" ht="18" customHeight="1" x14ac:dyDescent="0.25">
      <c r="B132" s="141" t="s">
        <v>949</v>
      </c>
      <c r="C132" s="138" t="s">
        <v>1051</v>
      </c>
      <c r="D132" s="138" t="s">
        <v>1051</v>
      </c>
      <c r="E132" s="138">
        <v>146</v>
      </c>
      <c r="F132" s="138">
        <v>-1</v>
      </c>
      <c r="G132" s="138" t="s">
        <v>1051</v>
      </c>
      <c r="H132" s="138" t="s">
        <v>1051</v>
      </c>
      <c r="I132" s="138">
        <v>-674</v>
      </c>
      <c r="J132" s="138" t="s">
        <v>1051</v>
      </c>
      <c r="K132" s="138" t="s">
        <v>1051</v>
      </c>
      <c r="L132" s="138">
        <v>-606</v>
      </c>
      <c r="M132" s="138">
        <f t="shared" si="10"/>
        <v>-1135</v>
      </c>
    </row>
    <row r="133" spans="2:13" ht="18" customHeight="1" x14ac:dyDescent="0.25">
      <c r="B133" s="141" t="s">
        <v>948</v>
      </c>
      <c r="C133" s="138">
        <v>-23429</v>
      </c>
      <c r="D133" s="138" t="s">
        <v>1051</v>
      </c>
      <c r="E133" s="138" t="s">
        <v>1051</v>
      </c>
      <c r="F133" s="138">
        <v>46</v>
      </c>
      <c r="G133" s="138" t="s">
        <v>1051</v>
      </c>
      <c r="H133" s="138" t="s">
        <v>1051</v>
      </c>
      <c r="I133" s="138" t="s">
        <v>1051</v>
      </c>
      <c r="J133" s="138" t="s">
        <v>1051</v>
      </c>
      <c r="K133" s="138">
        <v>20</v>
      </c>
      <c r="L133" s="138" t="s">
        <v>1051</v>
      </c>
      <c r="M133" s="138">
        <f t="shared" si="10"/>
        <v>-23363</v>
      </c>
    </row>
    <row r="134" spans="2:13" ht="18" customHeight="1" x14ac:dyDescent="0.25">
      <c r="B134" s="141" t="s">
        <v>947</v>
      </c>
      <c r="C134" s="138" t="s">
        <v>1051</v>
      </c>
      <c r="D134" s="138" t="s">
        <v>1051</v>
      </c>
      <c r="E134" s="138" t="s">
        <v>1051</v>
      </c>
      <c r="F134" s="138" t="s">
        <v>1051</v>
      </c>
      <c r="G134" s="138" t="s">
        <v>1051</v>
      </c>
      <c r="H134" s="138" t="s">
        <v>1051</v>
      </c>
      <c r="I134" s="138" t="s">
        <v>1051</v>
      </c>
      <c r="J134" s="138" t="s">
        <v>1051</v>
      </c>
      <c r="K134" s="138" t="s">
        <v>1051</v>
      </c>
      <c r="L134" s="138">
        <v>41</v>
      </c>
      <c r="M134" s="138">
        <f t="shared" si="10"/>
        <v>41</v>
      </c>
    </row>
    <row r="135" spans="2:13" ht="18" customHeight="1" x14ac:dyDescent="0.25">
      <c r="B135" s="141" t="s">
        <v>946</v>
      </c>
      <c r="C135" s="138">
        <v>129</v>
      </c>
      <c r="D135" s="138">
        <v>-313</v>
      </c>
      <c r="E135" s="138">
        <v>61</v>
      </c>
      <c r="F135" s="138">
        <v>38192</v>
      </c>
      <c r="G135" s="138">
        <v>51</v>
      </c>
      <c r="H135" s="138" t="s">
        <v>1051</v>
      </c>
      <c r="I135" s="138">
        <v>-6057</v>
      </c>
      <c r="J135" s="138">
        <v>-3515</v>
      </c>
      <c r="K135" s="138">
        <v>-2192</v>
      </c>
      <c r="L135" s="138">
        <v>-4519</v>
      </c>
      <c r="M135" s="138">
        <f t="shared" si="10"/>
        <v>21837</v>
      </c>
    </row>
    <row r="136" spans="2:13" ht="18" customHeight="1" x14ac:dyDescent="0.25">
      <c r="B136" s="141" t="s">
        <v>945</v>
      </c>
      <c r="C136" s="138" t="s">
        <v>1051</v>
      </c>
      <c r="D136" s="138">
        <v>886</v>
      </c>
      <c r="E136" s="138">
        <v>-506</v>
      </c>
      <c r="F136" s="138">
        <v>28</v>
      </c>
      <c r="G136" s="138" t="s">
        <v>1051</v>
      </c>
      <c r="H136" s="138" t="s">
        <v>1051</v>
      </c>
      <c r="I136" s="138" t="s">
        <v>1051</v>
      </c>
      <c r="J136" s="138">
        <v>23</v>
      </c>
      <c r="K136" s="138" t="s">
        <v>1051</v>
      </c>
      <c r="L136" s="138">
        <v>69</v>
      </c>
      <c r="M136" s="138">
        <f t="shared" si="10"/>
        <v>500</v>
      </c>
    </row>
    <row r="137" spans="2:13" ht="18" customHeight="1" x14ac:dyDescent="0.25">
      <c r="B137" s="141" t="s">
        <v>944</v>
      </c>
      <c r="C137" s="138" t="s">
        <v>1051</v>
      </c>
      <c r="D137" s="138">
        <v>13605</v>
      </c>
      <c r="E137" s="138" t="s">
        <v>1051</v>
      </c>
      <c r="F137" s="138">
        <v>2040</v>
      </c>
      <c r="G137" s="138">
        <v>362</v>
      </c>
      <c r="H137" s="138" t="s">
        <v>1051</v>
      </c>
      <c r="I137" s="138" t="s">
        <v>1051</v>
      </c>
      <c r="J137" s="138">
        <v>224</v>
      </c>
      <c r="K137" s="138" t="s">
        <v>1051</v>
      </c>
      <c r="L137" s="138" t="s">
        <v>1051</v>
      </c>
      <c r="M137" s="138">
        <f t="shared" si="10"/>
        <v>16231</v>
      </c>
    </row>
    <row r="138" spans="2:13" ht="18" customHeight="1" x14ac:dyDescent="0.25">
      <c r="B138" s="141" t="s">
        <v>943</v>
      </c>
      <c r="C138" s="138" t="s">
        <v>1051</v>
      </c>
      <c r="D138" s="138">
        <v>163306</v>
      </c>
      <c r="E138" s="138">
        <v>-886</v>
      </c>
      <c r="F138" s="138">
        <v>20639</v>
      </c>
      <c r="G138" s="138">
        <v>295</v>
      </c>
      <c r="H138" s="138" t="s">
        <v>1051</v>
      </c>
      <c r="I138" s="138">
        <v>489</v>
      </c>
      <c r="J138" s="138">
        <v>2200</v>
      </c>
      <c r="K138" s="138">
        <v>3257</v>
      </c>
      <c r="L138" s="138" t="s">
        <v>1051</v>
      </c>
      <c r="M138" s="138">
        <f t="shared" si="10"/>
        <v>189300</v>
      </c>
    </row>
    <row r="139" spans="2:13" ht="18" customHeight="1" x14ac:dyDescent="0.25">
      <c r="B139" s="141" t="s">
        <v>942</v>
      </c>
      <c r="C139" s="138" t="s">
        <v>1051</v>
      </c>
      <c r="D139" s="138" t="s">
        <v>1051</v>
      </c>
      <c r="E139" s="138">
        <v>-386</v>
      </c>
      <c r="F139" s="138">
        <v>29</v>
      </c>
      <c r="G139" s="138">
        <v>-960</v>
      </c>
      <c r="H139" s="138" t="s">
        <v>1051</v>
      </c>
      <c r="I139" s="138" t="s">
        <v>1051</v>
      </c>
      <c r="J139" s="138" t="s">
        <v>1051</v>
      </c>
      <c r="K139" s="138" t="s">
        <v>1051</v>
      </c>
      <c r="L139" s="138" t="s">
        <v>1051</v>
      </c>
      <c r="M139" s="138">
        <f t="shared" si="10"/>
        <v>-1317</v>
      </c>
    </row>
    <row r="140" spans="2:13" ht="18" customHeight="1" x14ac:dyDescent="0.25">
      <c r="B140" s="141" t="s">
        <v>941</v>
      </c>
      <c r="C140" s="138" t="s">
        <v>1051</v>
      </c>
      <c r="D140" s="138">
        <v>5189</v>
      </c>
      <c r="E140" s="138">
        <v>-3115</v>
      </c>
      <c r="F140" s="138">
        <v>14702</v>
      </c>
      <c r="G140" s="138" t="s">
        <v>1051</v>
      </c>
      <c r="H140" s="138" t="s">
        <v>1051</v>
      </c>
      <c r="I140" s="138" t="s">
        <v>1051</v>
      </c>
      <c r="J140" s="138" t="s">
        <v>1051</v>
      </c>
      <c r="K140" s="138" t="s">
        <v>1051</v>
      </c>
      <c r="L140" s="138" t="s">
        <v>1051</v>
      </c>
      <c r="M140" s="138">
        <f t="shared" si="10"/>
        <v>16776</v>
      </c>
    </row>
    <row r="141" spans="2:13" ht="18" customHeight="1" x14ac:dyDescent="0.25">
      <c r="B141" s="141" t="s">
        <v>940</v>
      </c>
      <c r="C141" s="138" t="s">
        <v>1051</v>
      </c>
      <c r="D141" s="138">
        <v>256</v>
      </c>
      <c r="E141" s="138">
        <v>4833</v>
      </c>
      <c r="F141" s="138">
        <v>-3425</v>
      </c>
      <c r="G141" s="138">
        <v>-537</v>
      </c>
      <c r="H141" s="138" t="s">
        <v>1051</v>
      </c>
      <c r="I141" s="138">
        <v>388</v>
      </c>
      <c r="J141" s="138">
        <v>-184</v>
      </c>
      <c r="K141" s="138" t="s">
        <v>1051</v>
      </c>
      <c r="L141" s="138">
        <v>-457</v>
      </c>
      <c r="M141" s="138">
        <f t="shared" si="10"/>
        <v>874</v>
      </c>
    </row>
    <row r="142" spans="2:13" ht="18" customHeight="1" x14ac:dyDescent="0.25">
      <c r="B142" s="141" t="s">
        <v>939</v>
      </c>
      <c r="C142" s="138" t="s">
        <v>1051</v>
      </c>
      <c r="D142" s="138" t="s">
        <v>1051</v>
      </c>
      <c r="E142" s="138">
        <v>-812</v>
      </c>
      <c r="F142" s="138" t="s">
        <v>1051</v>
      </c>
      <c r="G142" s="138" t="s">
        <v>1051</v>
      </c>
      <c r="H142" s="138" t="s">
        <v>1051</v>
      </c>
      <c r="I142" s="138" t="s">
        <v>1051</v>
      </c>
      <c r="J142" s="138" t="s">
        <v>1051</v>
      </c>
      <c r="K142" s="138" t="s">
        <v>1051</v>
      </c>
      <c r="L142" s="138" t="s">
        <v>1051</v>
      </c>
      <c r="M142" s="138">
        <f t="shared" si="10"/>
        <v>-812</v>
      </c>
    </row>
    <row r="143" spans="2:13" ht="18" customHeight="1" x14ac:dyDescent="0.25">
      <c r="B143" s="139" t="s">
        <v>938</v>
      </c>
      <c r="C143" s="138" t="s">
        <v>1051</v>
      </c>
      <c r="D143" s="138">
        <v>1982</v>
      </c>
      <c r="E143" s="138">
        <v>-2181</v>
      </c>
      <c r="F143" s="138" t="s">
        <v>1051</v>
      </c>
      <c r="G143" s="138" t="s">
        <v>1051</v>
      </c>
      <c r="H143" s="138" t="s">
        <v>1051</v>
      </c>
      <c r="I143" s="138" t="s">
        <v>1051</v>
      </c>
      <c r="J143" s="138">
        <v>503</v>
      </c>
      <c r="K143" s="138">
        <v>-655</v>
      </c>
      <c r="L143" s="138">
        <v>-167</v>
      </c>
      <c r="M143" s="138">
        <f t="shared" si="10"/>
        <v>-518</v>
      </c>
    </row>
    <row r="144" spans="2:13" ht="18" customHeight="1" x14ac:dyDescent="0.25">
      <c r="B144" s="143" t="s">
        <v>718</v>
      </c>
      <c r="C144" s="144">
        <f>IF((SUM(C127:C143))=0,"-",SUM(C127:C143))</f>
        <v>-23300</v>
      </c>
      <c r="D144" s="144">
        <f t="shared" ref="D144:M144" si="11">IF((SUM(D127:D143))=0,"-",SUM(D127:D143))</f>
        <v>193325</v>
      </c>
      <c r="E144" s="144">
        <f t="shared" si="11"/>
        <v>6310</v>
      </c>
      <c r="F144" s="144">
        <f t="shared" si="11"/>
        <v>98522</v>
      </c>
      <c r="G144" s="144">
        <f t="shared" si="11"/>
        <v>-789</v>
      </c>
      <c r="H144" s="144" t="str">
        <f t="shared" si="11"/>
        <v>-</v>
      </c>
      <c r="I144" s="144">
        <f t="shared" si="11"/>
        <v>-4873</v>
      </c>
      <c r="J144" s="144">
        <f t="shared" si="11"/>
        <v>-2112</v>
      </c>
      <c r="K144" s="144">
        <f t="shared" si="11"/>
        <v>3236</v>
      </c>
      <c r="L144" s="144">
        <f t="shared" si="11"/>
        <v>-5853</v>
      </c>
      <c r="M144" s="144">
        <f t="shared" si="11"/>
        <v>264466</v>
      </c>
    </row>
    <row r="218" spans="2:2" ht="15" customHeight="1" x14ac:dyDescent="0.25">
      <c r="B218" s="130"/>
    </row>
    <row r="220" spans="2:2" ht="15" customHeight="1" x14ac:dyDescent="0.25">
      <c r="B220" s="150"/>
    </row>
    <row r="222" spans="2:2" ht="15" customHeight="1" x14ac:dyDescent="0.25">
      <c r="B222" s="130"/>
    </row>
    <row r="223" spans="2:2" ht="15" customHeight="1" x14ac:dyDescent="0.25">
      <c r="B223" s="130"/>
    </row>
    <row r="225" spans="2:2" ht="15" customHeight="1" x14ac:dyDescent="0.25">
      <c r="B225" s="74"/>
    </row>
    <row r="226" spans="2:2" ht="15" customHeight="1" x14ac:dyDescent="0.25">
      <c r="B226" s="130"/>
    </row>
  </sheetData>
  <hyperlinks>
    <hyperlink ref="B1" location="Indice!A1" display="INDICE"/>
  </hyperlinks>
  <pageMargins left="0.74803149606299213" right="0.51181102362204722" top="0.78740157480314965" bottom="0.78740157480314965" header="0.39370078740157483" footer="0.39370078740157483"/>
  <pageSetup paperSize="9" scale="57" fitToHeight="3" orientation="portrait" r:id="rId1"/>
  <headerFooter alignWithMargins="0"/>
  <rowBreaks count="1" manualBreakCount="1">
    <brk id="74" min="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820</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19530</v>
      </c>
      <c r="D11" s="83" t="s">
        <v>810</v>
      </c>
      <c r="E11" s="87" t="s">
        <v>809</v>
      </c>
      <c r="F11" s="84"/>
      <c r="G11" s="85" t="s">
        <v>808</v>
      </c>
      <c r="H11" s="88" t="s">
        <v>807</v>
      </c>
      <c r="I11" s="89">
        <f>I12+I13</f>
        <v>57060</v>
      </c>
    </row>
    <row r="12" spans="2:14" x14ac:dyDescent="0.2">
      <c r="B12" s="86">
        <f>I11-B11</f>
        <v>37530</v>
      </c>
      <c r="D12" s="87" t="s">
        <v>797</v>
      </c>
      <c r="E12" s="68" t="s">
        <v>796</v>
      </c>
      <c r="F12" s="84"/>
      <c r="G12" s="90" t="s">
        <v>806</v>
      </c>
      <c r="H12" s="85"/>
      <c r="I12" s="89">
        <v>57060</v>
      </c>
    </row>
    <row r="13" spans="2:14" x14ac:dyDescent="0.2">
      <c r="B13" s="86">
        <v>2948</v>
      </c>
      <c r="D13" s="83" t="s">
        <v>805</v>
      </c>
      <c r="E13" s="87" t="s">
        <v>729</v>
      </c>
      <c r="F13" s="84"/>
      <c r="G13" s="90" t="s">
        <v>804</v>
      </c>
      <c r="I13" s="89">
        <v>0</v>
      </c>
    </row>
    <row r="14" spans="2:14" x14ac:dyDescent="0.2">
      <c r="B14" s="86">
        <f>B12-B13</f>
        <v>34582</v>
      </c>
      <c r="D14" s="83" t="s">
        <v>803</v>
      </c>
      <c r="E14" s="68" t="s">
        <v>802</v>
      </c>
      <c r="F14" s="84"/>
      <c r="G14" s="90"/>
      <c r="H14" s="85"/>
      <c r="I14" s="89"/>
    </row>
    <row r="15" spans="2:14" ht="7.15" customHeight="1" x14ac:dyDescent="0.2">
      <c r="B15" s="86"/>
      <c r="F15" s="84"/>
      <c r="G15" s="85"/>
      <c r="H15" s="85"/>
      <c r="I15" s="89"/>
    </row>
    <row r="16" spans="2:14" x14ac:dyDescent="0.2">
      <c r="B16" s="91">
        <f>B11+B12</f>
        <v>57060</v>
      </c>
      <c r="C16" s="80"/>
      <c r="D16" s="92" t="s">
        <v>718</v>
      </c>
      <c r="E16" s="80"/>
      <c r="F16" s="93"/>
      <c r="G16" s="92" t="s">
        <v>718</v>
      </c>
      <c r="H16" s="80"/>
      <c r="I16" s="94">
        <f>I11</f>
        <v>57060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19196</v>
      </c>
      <c r="D26" s="83" t="s">
        <v>799</v>
      </c>
      <c r="E26" s="87" t="s">
        <v>798</v>
      </c>
      <c r="F26" s="84"/>
      <c r="G26" s="90" t="s">
        <v>797</v>
      </c>
      <c r="H26" s="70" t="s">
        <v>796</v>
      </c>
      <c r="I26" s="89">
        <f>+B12</f>
        <v>37530</v>
      </c>
    </row>
    <row r="27" spans="2:9" x14ac:dyDescent="0.2">
      <c r="B27" s="86">
        <v>14654</v>
      </c>
      <c r="D27" s="87" t="s">
        <v>795</v>
      </c>
      <c r="F27" s="84"/>
      <c r="G27" s="85"/>
      <c r="H27" s="85"/>
      <c r="I27" s="89"/>
    </row>
    <row r="28" spans="2:9" x14ac:dyDescent="0.2">
      <c r="B28" s="86">
        <f>B29+B30</f>
        <v>4542</v>
      </c>
      <c r="D28" s="87" t="s">
        <v>794</v>
      </c>
      <c r="F28" s="84"/>
      <c r="G28" s="85"/>
      <c r="H28" s="85"/>
      <c r="I28" s="89"/>
    </row>
    <row r="29" spans="2:9" x14ac:dyDescent="0.2">
      <c r="B29" s="86">
        <v>4542</v>
      </c>
      <c r="D29" s="87" t="s">
        <v>793</v>
      </c>
      <c r="F29" s="84"/>
      <c r="G29" s="85"/>
      <c r="H29" s="85"/>
      <c r="I29" s="89"/>
    </row>
    <row r="30" spans="2:9" x14ac:dyDescent="0.2">
      <c r="B30" s="86">
        <v>0</v>
      </c>
      <c r="D30" s="87" t="s">
        <v>792</v>
      </c>
      <c r="F30" s="84"/>
      <c r="G30" s="85"/>
      <c r="H30" s="85"/>
      <c r="I30" s="89"/>
    </row>
    <row r="31" spans="2:9" ht="12.75" customHeight="1" x14ac:dyDescent="0.2">
      <c r="B31" s="86">
        <v>922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17412</v>
      </c>
      <c r="D33" s="87" t="s">
        <v>786</v>
      </c>
      <c r="E33" s="68" t="s">
        <v>785</v>
      </c>
      <c r="F33" s="84"/>
      <c r="G33" s="85"/>
      <c r="H33" s="85"/>
      <c r="I33" s="89"/>
    </row>
    <row r="34" spans="2:9" x14ac:dyDescent="0.2">
      <c r="B34" s="86"/>
      <c r="F34" s="84"/>
      <c r="G34" s="85"/>
      <c r="H34" s="85"/>
      <c r="I34" s="89"/>
    </row>
    <row r="35" spans="2:9" x14ac:dyDescent="0.2">
      <c r="B35" s="91">
        <f>B26+B31+B32+B33</f>
        <v>37530</v>
      </c>
      <c r="C35" s="80"/>
      <c r="D35" s="92" t="s">
        <v>718</v>
      </c>
      <c r="E35" s="80"/>
      <c r="F35" s="93"/>
      <c r="G35" s="92" t="s">
        <v>718</v>
      </c>
      <c r="H35" s="80"/>
      <c r="I35" s="94">
        <f>I26</f>
        <v>37530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1960</v>
      </c>
      <c r="D42" s="83" t="s">
        <v>784</v>
      </c>
      <c r="E42" s="90" t="s">
        <v>783</v>
      </c>
      <c r="F42" s="84"/>
      <c r="G42" s="87" t="s">
        <v>786</v>
      </c>
      <c r="H42" s="68" t="s">
        <v>785</v>
      </c>
      <c r="I42" s="89">
        <f>+B33</f>
        <v>17412</v>
      </c>
    </row>
    <row r="43" spans="2:9" ht="15" x14ac:dyDescent="0.2">
      <c r="B43" s="86">
        <v>460</v>
      </c>
      <c r="C43" s="60"/>
      <c r="D43" s="97" t="s">
        <v>782</v>
      </c>
      <c r="F43" s="64"/>
      <c r="G43" s="81" t="s">
        <v>784</v>
      </c>
      <c r="H43" s="98" t="s">
        <v>783</v>
      </c>
      <c r="I43" s="89">
        <f>I44+I45+I47+I48+I49</f>
        <v>1350</v>
      </c>
    </row>
    <row r="44" spans="2:9" x14ac:dyDescent="0.2">
      <c r="B44" s="86">
        <v>1500</v>
      </c>
      <c r="D44" s="87" t="s">
        <v>781</v>
      </c>
      <c r="F44" s="84"/>
      <c r="G44" s="97" t="s">
        <v>782</v>
      </c>
      <c r="I44" s="89">
        <v>1350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16802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18762</v>
      </c>
      <c r="C52" s="80"/>
      <c r="D52" s="80" t="s">
        <v>718</v>
      </c>
      <c r="E52" s="80"/>
      <c r="F52" s="93"/>
      <c r="G52" s="80" t="s">
        <v>718</v>
      </c>
      <c r="H52" s="80"/>
      <c r="I52" s="94">
        <f>I42+I43+I50</f>
        <v>18762</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1872</v>
      </c>
      <c r="D59" s="83" t="s">
        <v>774</v>
      </c>
      <c r="E59" s="88" t="s">
        <v>773</v>
      </c>
      <c r="F59" s="84"/>
      <c r="G59" s="90" t="s">
        <v>772</v>
      </c>
      <c r="H59" s="68" t="s">
        <v>771</v>
      </c>
      <c r="I59" s="89">
        <f>+B49</f>
        <v>16802</v>
      </c>
    </row>
    <row r="60" spans="2:9" x14ac:dyDescent="0.2">
      <c r="B60" s="86">
        <v>1872</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29</v>
      </c>
    </row>
    <row r="64" spans="2:9" x14ac:dyDescent="0.2">
      <c r="B64" s="86">
        <f>B65+B66+B67</f>
        <v>12</v>
      </c>
      <c r="D64" s="83" t="s">
        <v>762</v>
      </c>
      <c r="E64" s="83" t="s">
        <v>761</v>
      </c>
      <c r="F64" s="84"/>
      <c r="G64" s="87" t="s">
        <v>760</v>
      </c>
      <c r="I64" s="89">
        <v>0</v>
      </c>
    </row>
    <row r="65" spans="2:9" x14ac:dyDescent="0.2">
      <c r="B65" s="86">
        <v>11</v>
      </c>
      <c r="D65" s="87" t="s">
        <v>760</v>
      </c>
      <c r="F65" s="84"/>
      <c r="G65" s="90" t="s">
        <v>759</v>
      </c>
      <c r="I65" s="89">
        <v>0</v>
      </c>
    </row>
    <row r="66" spans="2:9" x14ac:dyDescent="0.2">
      <c r="B66" s="86">
        <v>0</v>
      </c>
      <c r="D66" s="87" t="s">
        <v>759</v>
      </c>
      <c r="F66" s="84"/>
      <c r="G66" s="90" t="s">
        <v>758</v>
      </c>
      <c r="I66" s="89">
        <v>29</v>
      </c>
    </row>
    <row r="67" spans="2:9" x14ac:dyDescent="0.2">
      <c r="B67" s="86">
        <v>1</v>
      </c>
      <c r="D67" s="87" t="s">
        <v>758</v>
      </c>
      <c r="F67" s="84"/>
      <c r="G67" s="85"/>
      <c r="H67" s="85"/>
      <c r="I67" s="89"/>
    </row>
    <row r="68" spans="2:9" x14ac:dyDescent="0.2">
      <c r="B68" s="86">
        <f>I70-B59-B62-B64</f>
        <v>14947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16831</v>
      </c>
      <c r="C70" s="80"/>
      <c r="D70" s="80" t="s">
        <v>718</v>
      </c>
      <c r="E70" s="80"/>
      <c r="F70" s="93"/>
      <c r="G70" s="80" t="s">
        <v>718</v>
      </c>
      <c r="H70" s="80"/>
      <c r="I70" s="94">
        <f>I59+I60+I63</f>
        <v>16831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14947</v>
      </c>
    </row>
    <row r="78" spans="2:9" x14ac:dyDescent="0.2">
      <c r="B78" s="86"/>
      <c r="E78" s="87" t="s">
        <v>750</v>
      </c>
      <c r="F78" s="84"/>
      <c r="G78" s="90"/>
      <c r="H78" s="87"/>
      <c r="I78" s="89"/>
    </row>
    <row r="79" spans="2:9" x14ac:dyDescent="0.2">
      <c r="B79" s="86">
        <f>I82-B77</f>
        <v>14947</v>
      </c>
      <c r="D79" s="87" t="s">
        <v>745</v>
      </c>
      <c r="E79" s="70" t="s">
        <v>749</v>
      </c>
      <c r="F79" s="84"/>
      <c r="G79" s="85"/>
      <c r="H79" s="85"/>
      <c r="I79" s="89"/>
    </row>
    <row r="80" spans="2:9" x14ac:dyDescent="0.2">
      <c r="B80" s="86">
        <f>B79-B13</f>
        <v>11999</v>
      </c>
      <c r="D80" s="87" t="s">
        <v>748</v>
      </c>
      <c r="E80" s="68" t="s">
        <v>744</v>
      </c>
      <c r="F80" s="84"/>
      <c r="G80" s="85"/>
      <c r="H80" s="85"/>
      <c r="I80" s="89"/>
    </row>
    <row r="81" spans="2:9" x14ac:dyDescent="0.2">
      <c r="B81" s="86"/>
      <c r="F81" s="84"/>
      <c r="G81" s="85"/>
      <c r="H81" s="85"/>
      <c r="I81" s="89"/>
    </row>
    <row r="82" spans="2:9" x14ac:dyDescent="0.2">
      <c r="B82" s="91">
        <f>B77+B79</f>
        <v>14947</v>
      </c>
      <c r="C82" s="80"/>
      <c r="D82" s="80" t="s">
        <v>718</v>
      </c>
      <c r="E82" s="80"/>
      <c r="F82" s="93"/>
      <c r="G82" s="80" t="s">
        <v>718</v>
      </c>
      <c r="H82" s="80"/>
      <c r="I82" s="94">
        <f>I77</f>
        <v>14947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11999</v>
      </c>
      <c r="D92" s="87" t="s">
        <v>732</v>
      </c>
      <c r="E92" s="68" t="s">
        <v>731</v>
      </c>
      <c r="F92" s="84"/>
      <c r="G92" s="87" t="s">
        <v>745</v>
      </c>
      <c r="H92" s="68" t="s">
        <v>744</v>
      </c>
      <c r="I92" s="89">
        <f>+B80</f>
        <v>11999</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11999</v>
      </c>
      <c r="C99" s="80"/>
      <c r="D99" s="80" t="s">
        <v>718</v>
      </c>
      <c r="E99" s="80"/>
      <c r="F99" s="93"/>
      <c r="G99" s="80" t="s">
        <v>718</v>
      </c>
      <c r="H99" s="80"/>
      <c r="I99" s="94">
        <f>I92+I93+I96</f>
        <v>11999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5906</v>
      </c>
      <c r="D106" s="87" t="s">
        <v>735</v>
      </c>
      <c r="E106" s="105" t="s">
        <v>734</v>
      </c>
      <c r="F106" s="84"/>
      <c r="G106" s="85"/>
      <c r="H106" s="85"/>
      <c r="I106" s="84"/>
    </row>
    <row r="107" spans="2:9" x14ac:dyDescent="0.2">
      <c r="B107" s="86">
        <v>6022</v>
      </c>
      <c r="D107" s="87" t="s">
        <v>733</v>
      </c>
      <c r="E107" s="87"/>
      <c r="F107" s="84"/>
      <c r="G107" s="87" t="s">
        <v>732</v>
      </c>
      <c r="H107" s="70" t="s">
        <v>731</v>
      </c>
      <c r="I107" s="89"/>
    </row>
    <row r="108" spans="2:9" x14ac:dyDescent="0.2">
      <c r="B108" s="86">
        <f>-B13</f>
        <v>-2948</v>
      </c>
      <c r="D108" s="87" t="s">
        <v>730</v>
      </c>
      <c r="E108" s="88" t="s">
        <v>729</v>
      </c>
      <c r="F108" s="84"/>
      <c r="G108" s="87"/>
      <c r="H108" s="69" t="s">
        <v>728</v>
      </c>
      <c r="I108" s="89">
        <f>B92</f>
        <v>11999</v>
      </c>
    </row>
    <row r="109" spans="2:9" x14ac:dyDescent="0.2">
      <c r="B109" s="86">
        <v>-116</v>
      </c>
      <c r="D109" s="97" t="s">
        <v>727</v>
      </c>
      <c r="E109" s="87" t="s">
        <v>726</v>
      </c>
      <c r="F109" s="84"/>
      <c r="H109" s="106"/>
      <c r="I109" s="107"/>
    </row>
    <row r="110" spans="2:9" x14ac:dyDescent="0.2">
      <c r="B110" s="86">
        <v>0</v>
      </c>
      <c r="D110" s="87" t="s">
        <v>725</v>
      </c>
      <c r="E110" s="87" t="s">
        <v>724</v>
      </c>
      <c r="F110" s="84"/>
      <c r="G110" s="95"/>
      <c r="I110" s="89"/>
    </row>
    <row r="111" spans="2:9" x14ac:dyDescent="0.2">
      <c r="B111" s="86">
        <v>2672</v>
      </c>
      <c r="D111" s="97" t="s">
        <v>723</v>
      </c>
      <c r="E111" s="87" t="s">
        <v>722</v>
      </c>
      <c r="F111" s="84"/>
      <c r="H111" s="106"/>
      <c r="I111" s="107"/>
    </row>
    <row r="112" spans="2:9" x14ac:dyDescent="0.2">
      <c r="B112" s="86"/>
      <c r="D112" s="87"/>
      <c r="E112" s="87" t="s">
        <v>721</v>
      </c>
      <c r="F112" s="84"/>
      <c r="G112" s="95"/>
      <c r="I112" s="89"/>
    </row>
    <row r="113" spans="2:9" x14ac:dyDescent="0.2">
      <c r="B113" s="86">
        <f>I115-B106-B108-B111</f>
        <v>6369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11999</v>
      </c>
      <c r="C115" s="80"/>
      <c r="D115" s="80" t="s">
        <v>718</v>
      </c>
      <c r="E115" s="108"/>
      <c r="F115" s="93"/>
      <c r="G115" s="80" t="s">
        <v>718</v>
      </c>
      <c r="H115" s="80"/>
      <c r="I115" s="94">
        <f>I108</f>
        <v>11999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6369</v>
      </c>
    </row>
    <row r="123" spans="2:9" ht="15" x14ac:dyDescent="0.2">
      <c r="B123" s="86">
        <f>B125+B128+B131+B134+B137+B142+B143+B144</f>
        <v>2025</v>
      </c>
      <c r="C123" s="81"/>
      <c r="D123" s="60"/>
      <c r="E123" s="87" t="s">
        <v>713</v>
      </c>
      <c r="F123" s="60"/>
      <c r="G123" s="60"/>
      <c r="H123" s="60"/>
      <c r="I123" s="89">
        <f>I128+I131+I134+I137+I142+I143+I144</f>
        <v>-4344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10480</v>
      </c>
      <c r="E128" s="87" t="s">
        <v>709</v>
      </c>
      <c r="I128" s="89">
        <f>I129+I130</f>
        <v>43</v>
      </c>
    </row>
    <row r="129" spans="2:9" x14ac:dyDescent="0.2">
      <c r="B129" s="86">
        <v>85958</v>
      </c>
      <c r="E129" s="87" t="s">
        <v>708</v>
      </c>
      <c r="I129" s="89">
        <v>0</v>
      </c>
    </row>
    <row r="130" spans="2:9" x14ac:dyDescent="0.2">
      <c r="B130" s="86">
        <v>-75478</v>
      </c>
      <c r="E130" s="87" t="s">
        <v>707</v>
      </c>
      <c r="I130" s="89">
        <v>43</v>
      </c>
    </row>
    <row r="131" spans="2:9" x14ac:dyDescent="0.2">
      <c r="B131" s="86">
        <f>B132+B133</f>
        <v>-2502</v>
      </c>
      <c r="E131" s="87" t="s">
        <v>706</v>
      </c>
      <c r="I131" s="89">
        <f>I132+I133</f>
        <v>0</v>
      </c>
    </row>
    <row r="132" spans="2:9" x14ac:dyDescent="0.2">
      <c r="B132" s="86">
        <v>-2502</v>
      </c>
      <c r="E132" s="87" t="s">
        <v>705</v>
      </c>
      <c r="I132" s="89">
        <v>0</v>
      </c>
    </row>
    <row r="133" spans="2:9" x14ac:dyDescent="0.2">
      <c r="B133" s="86">
        <v>0</v>
      </c>
      <c r="E133" s="87" t="s">
        <v>704</v>
      </c>
      <c r="I133" s="89">
        <v>0</v>
      </c>
    </row>
    <row r="134" spans="2:9" x14ac:dyDescent="0.2">
      <c r="B134" s="86">
        <f>B135+B136</f>
        <v>345</v>
      </c>
      <c r="E134" s="87" t="s">
        <v>703</v>
      </c>
      <c r="I134" s="89">
        <f>I135+I136</f>
        <v>1584</v>
      </c>
    </row>
    <row r="135" spans="2:9" x14ac:dyDescent="0.2">
      <c r="B135" s="86">
        <v>334</v>
      </c>
      <c r="E135" s="87" t="s">
        <v>702</v>
      </c>
      <c r="I135" s="89">
        <v>2</v>
      </c>
    </row>
    <row r="136" spans="2:9" x14ac:dyDescent="0.2">
      <c r="B136" s="86">
        <v>11</v>
      </c>
      <c r="E136" s="87" t="s">
        <v>701</v>
      </c>
      <c r="I136" s="89">
        <v>1582</v>
      </c>
    </row>
    <row r="137" spans="2:9" x14ac:dyDescent="0.2">
      <c r="B137" s="86">
        <f>B138+B141</f>
        <v>10</v>
      </c>
      <c r="E137" s="109" t="s">
        <v>700</v>
      </c>
      <c r="I137" s="89">
        <f>I138+I141</f>
        <v>-4814</v>
      </c>
    </row>
    <row r="138" spans="2:9" x14ac:dyDescent="0.2">
      <c r="B138" s="86">
        <f>B139+B140</f>
        <v>10</v>
      </c>
      <c r="E138" s="109" t="s">
        <v>699</v>
      </c>
      <c r="I138" s="89">
        <f>I139+I140</f>
        <v>-4814</v>
      </c>
    </row>
    <row r="139" spans="2:9" x14ac:dyDescent="0.2">
      <c r="B139" s="86">
        <v>10</v>
      </c>
      <c r="E139" s="109" t="s">
        <v>698</v>
      </c>
      <c r="I139" s="89">
        <v>-4814</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15</v>
      </c>
    </row>
    <row r="144" spans="2:9" x14ac:dyDescent="0.2">
      <c r="B144" s="86">
        <f>B145+B146</f>
        <v>-6308</v>
      </c>
      <c r="C144" s="87" t="s">
        <v>693</v>
      </c>
      <c r="E144" s="87" t="s">
        <v>693</v>
      </c>
      <c r="I144" s="89">
        <f>I145+I146</f>
        <v>-1172</v>
      </c>
    </row>
    <row r="145" spans="2:9" x14ac:dyDescent="0.2">
      <c r="B145" s="86">
        <v>-4971</v>
      </c>
      <c r="C145" s="87" t="s">
        <v>692</v>
      </c>
      <c r="E145" s="87" t="s">
        <v>692</v>
      </c>
      <c r="I145" s="89">
        <v>-431</v>
      </c>
    </row>
    <row r="146" spans="2:9" x14ac:dyDescent="0.2">
      <c r="B146" s="91">
        <v>-1337</v>
      </c>
      <c r="C146" s="110" t="s">
        <v>691</v>
      </c>
      <c r="D146" s="111"/>
      <c r="E146" s="110" t="s">
        <v>691</v>
      </c>
      <c r="F146" s="111"/>
      <c r="G146" s="111"/>
      <c r="H146" s="111"/>
      <c r="I146" s="94">
        <v>-741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821</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28881</v>
      </c>
      <c r="D11" s="83" t="s">
        <v>810</v>
      </c>
      <c r="E11" s="87" t="s">
        <v>809</v>
      </c>
      <c r="F11" s="84"/>
      <c r="G11" s="85" t="s">
        <v>808</v>
      </c>
      <c r="H11" s="88" t="s">
        <v>807</v>
      </c>
      <c r="I11" s="89">
        <f>I12+I13</f>
        <v>27001</v>
      </c>
    </row>
    <row r="12" spans="2:14" x14ac:dyDescent="0.2">
      <c r="B12" s="86">
        <f>I11-B11</f>
        <v>-1880</v>
      </c>
      <c r="D12" s="87" t="s">
        <v>797</v>
      </c>
      <c r="E12" s="68" t="s">
        <v>796</v>
      </c>
      <c r="F12" s="84"/>
      <c r="G12" s="90" t="s">
        <v>806</v>
      </c>
      <c r="H12" s="85"/>
      <c r="I12" s="89">
        <v>27001</v>
      </c>
    </row>
    <row r="13" spans="2:14" x14ac:dyDescent="0.2">
      <c r="B13" s="86">
        <v>3936</v>
      </c>
      <c r="D13" s="83" t="s">
        <v>805</v>
      </c>
      <c r="E13" s="87" t="s">
        <v>729</v>
      </c>
      <c r="F13" s="84"/>
      <c r="G13" s="90" t="s">
        <v>804</v>
      </c>
      <c r="I13" s="89">
        <v>0</v>
      </c>
    </row>
    <row r="14" spans="2:14" x14ac:dyDescent="0.2">
      <c r="B14" s="86">
        <f>B12-B13</f>
        <v>-5816</v>
      </c>
      <c r="D14" s="83" t="s">
        <v>803</v>
      </c>
      <c r="E14" s="68" t="s">
        <v>802</v>
      </c>
      <c r="F14" s="84"/>
      <c r="G14" s="90"/>
      <c r="H14" s="85"/>
      <c r="I14" s="89"/>
    </row>
    <row r="15" spans="2:14" ht="7.15" customHeight="1" x14ac:dyDescent="0.2">
      <c r="B15" s="86"/>
      <c r="F15" s="84"/>
      <c r="G15" s="85"/>
      <c r="H15" s="85"/>
      <c r="I15" s="89"/>
    </row>
    <row r="16" spans="2:14" x14ac:dyDescent="0.2">
      <c r="B16" s="91">
        <f>B11+B12</f>
        <v>27001</v>
      </c>
      <c r="C16" s="80"/>
      <c r="D16" s="92" t="s">
        <v>718</v>
      </c>
      <c r="E16" s="80"/>
      <c r="F16" s="93"/>
      <c r="G16" s="92" t="s">
        <v>718</v>
      </c>
      <c r="H16" s="80"/>
      <c r="I16" s="94">
        <f>I11</f>
        <v>27001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4675</v>
      </c>
      <c r="D26" s="83" t="s">
        <v>799</v>
      </c>
      <c r="E26" s="87" t="s">
        <v>798</v>
      </c>
      <c r="F26" s="84"/>
      <c r="G26" s="90" t="s">
        <v>797</v>
      </c>
      <c r="H26" s="70" t="s">
        <v>796</v>
      </c>
      <c r="I26" s="89">
        <f>+B12</f>
        <v>-1880</v>
      </c>
    </row>
    <row r="27" spans="2:9" x14ac:dyDescent="0.2">
      <c r="B27" s="86">
        <v>3605</v>
      </c>
      <c r="D27" s="87" t="s">
        <v>795</v>
      </c>
      <c r="F27" s="84"/>
      <c r="G27" s="85"/>
      <c r="H27" s="85"/>
      <c r="I27" s="89"/>
    </row>
    <row r="28" spans="2:9" x14ac:dyDescent="0.2">
      <c r="B28" s="86">
        <f>B29+B30</f>
        <v>1070</v>
      </c>
      <c r="D28" s="87" t="s">
        <v>794</v>
      </c>
      <c r="F28" s="84"/>
      <c r="G28" s="85"/>
      <c r="H28" s="85"/>
      <c r="I28" s="89"/>
    </row>
    <row r="29" spans="2:9" x14ac:dyDescent="0.2">
      <c r="B29" s="86">
        <v>1070</v>
      </c>
      <c r="D29" s="87" t="s">
        <v>793</v>
      </c>
      <c r="F29" s="84"/>
      <c r="G29" s="85"/>
      <c r="H29" s="85"/>
      <c r="I29" s="89"/>
    </row>
    <row r="30" spans="2:9" x14ac:dyDescent="0.2">
      <c r="B30" s="86">
        <v>0</v>
      </c>
      <c r="D30" s="87" t="s">
        <v>792</v>
      </c>
      <c r="F30" s="84"/>
      <c r="G30" s="85"/>
      <c r="H30" s="85"/>
      <c r="I30" s="89"/>
    </row>
    <row r="31" spans="2:9" ht="12.75" customHeight="1" x14ac:dyDescent="0.2">
      <c r="B31" s="86">
        <v>168</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-6723</v>
      </c>
      <c r="D33" s="87" t="s">
        <v>786</v>
      </c>
      <c r="E33" s="68" t="s">
        <v>785</v>
      </c>
      <c r="F33" s="84"/>
      <c r="G33" s="85"/>
      <c r="H33" s="85"/>
      <c r="I33" s="89"/>
    </row>
    <row r="34" spans="2:9" x14ac:dyDescent="0.2">
      <c r="B34" s="86"/>
      <c r="F34" s="84"/>
      <c r="G34" s="85"/>
      <c r="H34" s="85"/>
      <c r="I34" s="89"/>
    </row>
    <row r="35" spans="2:9" x14ac:dyDescent="0.2">
      <c r="B35" s="91">
        <f>B26+B31+B32+B33</f>
        <v>-1880</v>
      </c>
      <c r="C35" s="80"/>
      <c r="D35" s="92" t="s">
        <v>718</v>
      </c>
      <c r="E35" s="80"/>
      <c r="F35" s="93"/>
      <c r="G35" s="92" t="s">
        <v>718</v>
      </c>
      <c r="H35" s="80"/>
      <c r="I35" s="94">
        <f>I26</f>
        <v>-1880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4538</v>
      </c>
      <c r="D42" s="83" t="s">
        <v>784</v>
      </c>
      <c r="E42" s="90" t="s">
        <v>783</v>
      </c>
      <c r="F42" s="84"/>
      <c r="G42" s="87" t="s">
        <v>786</v>
      </c>
      <c r="H42" s="68" t="s">
        <v>785</v>
      </c>
      <c r="I42" s="89">
        <f>+B33</f>
        <v>-6723</v>
      </c>
    </row>
    <row r="43" spans="2:9" ht="15" x14ac:dyDescent="0.2">
      <c r="B43" s="86">
        <v>4538</v>
      </c>
      <c r="C43" s="60"/>
      <c r="D43" s="97" t="s">
        <v>782</v>
      </c>
      <c r="F43" s="64"/>
      <c r="G43" s="81" t="s">
        <v>784</v>
      </c>
      <c r="H43" s="98" t="s">
        <v>783</v>
      </c>
      <c r="I43" s="89">
        <f>I44+I45+I47+I48+I49</f>
        <v>115</v>
      </c>
    </row>
    <row r="44" spans="2:9" x14ac:dyDescent="0.2">
      <c r="B44" s="86">
        <v>0</v>
      </c>
      <c r="D44" s="87" t="s">
        <v>781</v>
      </c>
      <c r="F44" s="84"/>
      <c r="G44" s="97" t="s">
        <v>782</v>
      </c>
      <c r="I44" s="89">
        <v>115</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-11146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-6608</v>
      </c>
      <c r="C52" s="80"/>
      <c r="D52" s="80" t="s">
        <v>718</v>
      </c>
      <c r="E52" s="80"/>
      <c r="F52" s="93"/>
      <c r="G52" s="80" t="s">
        <v>718</v>
      </c>
      <c r="H52" s="80"/>
      <c r="I52" s="94">
        <f>I42+I43+I50</f>
        <v>-6608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-11146</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131</v>
      </c>
    </row>
    <row r="64" spans="2:9" x14ac:dyDescent="0.2">
      <c r="B64" s="86">
        <f>B65+B66+B67</f>
        <v>48</v>
      </c>
      <c r="D64" s="83" t="s">
        <v>762</v>
      </c>
      <c r="E64" s="83" t="s">
        <v>761</v>
      </c>
      <c r="F64" s="84"/>
      <c r="G64" s="87" t="s">
        <v>760</v>
      </c>
      <c r="I64" s="89">
        <v>0</v>
      </c>
    </row>
    <row r="65" spans="2:9" x14ac:dyDescent="0.2">
      <c r="B65" s="86">
        <v>48</v>
      </c>
      <c r="D65" s="87" t="s">
        <v>760</v>
      </c>
      <c r="F65" s="84"/>
      <c r="G65" s="90" t="s">
        <v>759</v>
      </c>
      <c r="I65" s="89">
        <v>0</v>
      </c>
    </row>
    <row r="66" spans="2:9" x14ac:dyDescent="0.2">
      <c r="B66" s="86">
        <v>0</v>
      </c>
      <c r="D66" s="87" t="s">
        <v>759</v>
      </c>
      <c r="F66" s="84"/>
      <c r="G66" s="90" t="s">
        <v>758</v>
      </c>
      <c r="I66" s="89">
        <v>131</v>
      </c>
    </row>
    <row r="67" spans="2:9" x14ac:dyDescent="0.2">
      <c r="B67" s="86">
        <v>0</v>
      </c>
      <c r="D67" s="87" t="s">
        <v>758</v>
      </c>
      <c r="F67" s="84"/>
      <c r="G67" s="85"/>
      <c r="H67" s="85"/>
      <c r="I67" s="89"/>
    </row>
    <row r="68" spans="2:9" x14ac:dyDescent="0.2">
      <c r="B68" s="86">
        <f>I70-B59-B62-B64</f>
        <v>-11063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-11015</v>
      </c>
      <c r="C70" s="80"/>
      <c r="D70" s="80" t="s">
        <v>718</v>
      </c>
      <c r="E70" s="80"/>
      <c r="F70" s="93"/>
      <c r="G70" s="80" t="s">
        <v>718</v>
      </c>
      <c r="H70" s="80"/>
      <c r="I70" s="94">
        <f>I59+I60+I63</f>
        <v>-11015</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-11063</v>
      </c>
    </row>
    <row r="78" spans="2:9" x14ac:dyDescent="0.2">
      <c r="B78" s="86"/>
      <c r="E78" s="87" t="s">
        <v>750</v>
      </c>
      <c r="F78" s="84"/>
      <c r="G78" s="90"/>
      <c r="H78" s="87"/>
      <c r="I78" s="89"/>
    </row>
    <row r="79" spans="2:9" x14ac:dyDescent="0.2">
      <c r="B79" s="86">
        <f>I82-B77</f>
        <v>-11063</v>
      </c>
      <c r="D79" s="87" t="s">
        <v>745</v>
      </c>
      <c r="E79" s="70" t="s">
        <v>749</v>
      </c>
      <c r="F79" s="84"/>
      <c r="G79" s="85"/>
      <c r="H79" s="85"/>
      <c r="I79" s="89"/>
    </row>
    <row r="80" spans="2:9" x14ac:dyDescent="0.2">
      <c r="B80" s="86">
        <f>B79-B13</f>
        <v>-14999</v>
      </c>
      <c r="D80" s="87" t="s">
        <v>748</v>
      </c>
      <c r="E80" s="68" t="s">
        <v>744</v>
      </c>
      <c r="F80" s="84"/>
      <c r="G80" s="85"/>
      <c r="H80" s="85"/>
      <c r="I80" s="89"/>
    </row>
    <row r="81" spans="2:9" x14ac:dyDescent="0.2">
      <c r="B81" s="86"/>
      <c r="F81" s="84"/>
      <c r="G81" s="85"/>
      <c r="H81" s="85"/>
      <c r="I81" s="89"/>
    </row>
    <row r="82" spans="2:9" x14ac:dyDescent="0.2">
      <c r="B82" s="91">
        <f>B77+B79</f>
        <v>-11063</v>
      </c>
      <c r="C82" s="80"/>
      <c r="D82" s="80" t="s">
        <v>718</v>
      </c>
      <c r="E82" s="80"/>
      <c r="F82" s="93"/>
      <c r="G82" s="80" t="s">
        <v>718</v>
      </c>
      <c r="H82" s="80"/>
      <c r="I82" s="94">
        <f>I77</f>
        <v>-11063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-13437</v>
      </c>
      <c r="D92" s="87" t="s">
        <v>732</v>
      </c>
      <c r="E92" s="68" t="s">
        <v>731</v>
      </c>
      <c r="F92" s="84"/>
      <c r="G92" s="87" t="s">
        <v>745</v>
      </c>
      <c r="H92" s="68" t="s">
        <v>744</v>
      </c>
      <c r="I92" s="89">
        <f>+B80</f>
        <v>-14999</v>
      </c>
    </row>
    <row r="93" spans="2:9" x14ac:dyDescent="0.2">
      <c r="B93" s="86"/>
      <c r="E93" s="70" t="s">
        <v>728</v>
      </c>
      <c r="F93" s="84"/>
      <c r="G93" s="90" t="s">
        <v>743</v>
      </c>
      <c r="H93" s="83" t="s">
        <v>742</v>
      </c>
      <c r="I93" s="89">
        <f>I94+I95</f>
        <v>1562</v>
      </c>
    </row>
    <row r="94" spans="2:9" x14ac:dyDescent="0.2">
      <c r="B94" s="86"/>
      <c r="E94" s="87"/>
      <c r="F94" s="84"/>
      <c r="G94" s="90" t="s">
        <v>741</v>
      </c>
      <c r="I94" s="89">
        <v>1562</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-13437</v>
      </c>
      <c r="C99" s="80"/>
      <c r="D99" s="80" t="s">
        <v>718</v>
      </c>
      <c r="E99" s="80"/>
      <c r="F99" s="93"/>
      <c r="G99" s="80" t="s">
        <v>718</v>
      </c>
      <c r="H99" s="80"/>
      <c r="I99" s="94">
        <f>I92+I93+I96</f>
        <v>-13437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-20372</v>
      </c>
      <c r="D106" s="87" t="s">
        <v>735</v>
      </c>
      <c r="E106" s="105" t="s">
        <v>734</v>
      </c>
      <c r="F106" s="84"/>
      <c r="G106" s="85"/>
      <c r="H106" s="85"/>
      <c r="I106" s="84"/>
    </row>
    <row r="107" spans="2:9" x14ac:dyDescent="0.2">
      <c r="B107" s="86">
        <v>351</v>
      </c>
      <c r="D107" s="87" t="s">
        <v>733</v>
      </c>
      <c r="E107" s="87"/>
      <c r="F107" s="84"/>
      <c r="G107" s="87" t="s">
        <v>732</v>
      </c>
      <c r="H107" s="70" t="s">
        <v>731</v>
      </c>
      <c r="I107" s="89"/>
    </row>
    <row r="108" spans="2:9" x14ac:dyDescent="0.2">
      <c r="B108" s="86">
        <f>-B13</f>
        <v>-3936</v>
      </c>
      <c r="D108" s="87" t="s">
        <v>730</v>
      </c>
      <c r="E108" s="88" t="s">
        <v>729</v>
      </c>
      <c r="F108" s="84"/>
      <c r="G108" s="87"/>
      <c r="H108" s="69" t="s">
        <v>728</v>
      </c>
      <c r="I108" s="89">
        <f>B92</f>
        <v>-13437</v>
      </c>
    </row>
    <row r="109" spans="2:9" x14ac:dyDescent="0.2">
      <c r="B109" s="86">
        <v>-20723</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10871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-13437</v>
      </c>
      <c r="C115" s="80"/>
      <c r="D115" s="80" t="s">
        <v>718</v>
      </c>
      <c r="E115" s="108"/>
      <c r="F115" s="93"/>
      <c r="G115" s="80" t="s">
        <v>718</v>
      </c>
      <c r="H115" s="80"/>
      <c r="I115" s="94">
        <f>I108</f>
        <v>-13437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10871</v>
      </c>
    </row>
    <row r="123" spans="2:9" ht="15" x14ac:dyDescent="0.2">
      <c r="B123" s="86">
        <f>B125+B128+B131+B134+B137+B142+B143+B144</f>
        <v>3063</v>
      </c>
      <c r="C123" s="81"/>
      <c r="D123" s="60"/>
      <c r="E123" s="87" t="s">
        <v>713</v>
      </c>
      <c r="F123" s="60"/>
      <c r="G123" s="60"/>
      <c r="H123" s="60"/>
      <c r="I123" s="89">
        <f>I128+I131+I134+I137+I142+I143+I144</f>
        <v>-7808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11510</v>
      </c>
      <c r="E128" s="87" t="s">
        <v>709</v>
      </c>
      <c r="I128" s="89">
        <f>I129+I130</f>
        <v>-519</v>
      </c>
    </row>
    <row r="129" spans="2:9" x14ac:dyDescent="0.2">
      <c r="B129" s="86">
        <v>2729</v>
      </c>
      <c r="E129" s="87" t="s">
        <v>708</v>
      </c>
      <c r="I129" s="89">
        <v>0</v>
      </c>
    </row>
    <row r="130" spans="2:9" x14ac:dyDescent="0.2">
      <c r="B130" s="86">
        <v>8781</v>
      </c>
      <c r="E130" s="87" t="s">
        <v>707</v>
      </c>
      <c r="I130" s="89">
        <v>-519</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-3727</v>
      </c>
      <c r="E134" s="87" t="s">
        <v>703</v>
      </c>
      <c r="I134" s="89">
        <f>I135+I136</f>
        <v>-10164</v>
      </c>
    </row>
    <row r="135" spans="2:9" x14ac:dyDescent="0.2">
      <c r="B135" s="86">
        <v>73</v>
      </c>
      <c r="E135" s="87" t="s">
        <v>702</v>
      </c>
      <c r="I135" s="89">
        <v>-6</v>
      </c>
    </row>
    <row r="136" spans="2:9" x14ac:dyDescent="0.2">
      <c r="B136" s="86">
        <v>-3800</v>
      </c>
      <c r="E136" s="87" t="s">
        <v>701</v>
      </c>
      <c r="I136" s="89">
        <v>-10158</v>
      </c>
    </row>
    <row r="137" spans="2:9" x14ac:dyDescent="0.2">
      <c r="B137" s="86">
        <f>B138+B141</f>
        <v>8</v>
      </c>
      <c r="E137" s="109" t="s">
        <v>700</v>
      </c>
      <c r="I137" s="89">
        <f>I138+I141</f>
        <v>0</v>
      </c>
    </row>
    <row r="138" spans="2:9" x14ac:dyDescent="0.2">
      <c r="B138" s="86">
        <f>B139+B140</f>
        <v>8</v>
      </c>
      <c r="E138" s="109" t="s">
        <v>699</v>
      </c>
      <c r="I138" s="89">
        <f>I139+I140</f>
        <v>0</v>
      </c>
    </row>
    <row r="139" spans="2:9" x14ac:dyDescent="0.2">
      <c r="B139" s="86">
        <v>8</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-4728</v>
      </c>
      <c r="C144" s="87" t="s">
        <v>693</v>
      </c>
      <c r="E144" s="87" t="s">
        <v>693</v>
      </c>
      <c r="I144" s="89">
        <f>I145+I146</f>
        <v>2875</v>
      </c>
    </row>
    <row r="145" spans="2:9" x14ac:dyDescent="0.2">
      <c r="B145" s="86">
        <v>-6339</v>
      </c>
      <c r="C145" s="87" t="s">
        <v>692</v>
      </c>
      <c r="E145" s="87" t="s">
        <v>692</v>
      </c>
      <c r="I145" s="89">
        <v>60</v>
      </c>
    </row>
    <row r="146" spans="2:9" x14ac:dyDescent="0.2">
      <c r="B146" s="91">
        <v>1611</v>
      </c>
      <c r="C146" s="110" t="s">
        <v>691</v>
      </c>
      <c r="D146" s="111"/>
      <c r="E146" s="110" t="s">
        <v>691</v>
      </c>
      <c r="F146" s="111"/>
      <c r="G146" s="111"/>
      <c r="H146" s="111"/>
      <c r="I146" s="94">
        <v>2815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822</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22673</v>
      </c>
      <c r="D11" s="83" t="s">
        <v>810</v>
      </c>
      <c r="E11" s="87" t="s">
        <v>809</v>
      </c>
      <c r="F11" s="84"/>
      <c r="G11" s="85" t="s">
        <v>808</v>
      </c>
      <c r="H11" s="88" t="s">
        <v>807</v>
      </c>
      <c r="I11" s="89">
        <f>I12+I13</f>
        <v>55221</v>
      </c>
    </row>
    <row r="12" spans="2:14" x14ac:dyDescent="0.2">
      <c r="B12" s="86">
        <f>I11-B11</f>
        <v>32548</v>
      </c>
      <c r="D12" s="87" t="s">
        <v>797</v>
      </c>
      <c r="E12" s="68" t="s">
        <v>796</v>
      </c>
      <c r="F12" s="84"/>
      <c r="G12" s="90" t="s">
        <v>806</v>
      </c>
      <c r="H12" s="85"/>
      <c r="I12" s="89">
        <v>55221</v>
      </c>
    </row>
    <row r="13" spans="2:14" x14ac:dyDescent="0.2">
      <c r="B13" s="86">
        <v>15768</v>
      </c>
      <c r="D13" s="83" t="s">
        <v>805</v>
      </c>
      <c r="E13" s="87" t="s">
        <v>729</v>
      </c>
      <c r="F13" s="84"/>
      <c r="G13" s="90" t="s">
        <v>804</v>
      </c>
      <c r="I13" s="89">
        <v>0</v>
      </c>
    </row>
    <row r="14" spans="2:14" x14ac:dyDescent="0.2">
      <c r="B14" s="86">
        <f>B12-B13</f>
        <v>16780</v>
      </c>
      <c r="D14" s="83" t="s">
        <v>803</v>
      </c>
      <c r="E14" s="68" t="s">
        <v>802</v>
      </c>
      <c r="F14" s="84"/>
      <c r="G14" s="90"/>
      <c r="H14" s="85"/>
      <c r="I14" s="89"/>
    </row>
    <row r="15" spans="2:14" ht="7.15" customHeight="1" x14ac:dyDescent="0.2">
      <c r="B15" s="86"/>
      <c r="F15" s="84"/>
      <c r="G15" s="85"/>
      <c r="H15" s="85"/>
      <c r="I15" s="89"/>
    </row>
    <row r="16" spans="2:14" x14ac:dyDescent="0.2">
      <c r="B16" s="91">
        <f>B11+B12</f>
        <v>55221</v>
      </c>
      <c r="C16" s="80"/>
      <c r="D16" s="92" t="s">
        <v>718</v>
      </c>
      <c r="E16" s="80"/>
      <c r="F16" s="93"/>
      <c r="G16" s="92" t="s">
        <v>718</v>
      </c>
      <c r="H16" s="80"/>
      <c r="I16" s="94">
        <f>I11</f>
        <v>55221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11483</v>
      </c>
      <c r="D26" s="83" t="s">
        <v>799</v>
      </c>
      <c r="E26" s="87" t="s">
        <v>798</v>
      </c>
      <c r="F26" s="84"/>
      <c r="G26" s="90" t="s">
        <v>797</v>
      </c>
      <c r="H26" s="70" t="s">
        <v>796</v>
      </c>
      <c r="I26" s="89">
        <f>+B12</f>
        <v>32548</v>
      </c>
    </row>
    <row r="27" spans="2:9" x14ac:dyDescent="0.2">
      <c r="B27" s="86">
        <v>8835</v>
      </c>
      <c r="D27" s="87" t="s">
        <v>795</v>
      </c>
      <c r="F27" s="84"/>
      <c r="G27" s="85"/>
      <c r="H27" s="85"/>
      <c r="I27" s="89"/>
    </row>
    <row r="28" spans="2:9" x14ac:dyDescent="0.2">
      <c r="B28" s="86">
        <f>B29+B30</f>
        <v>2648</v>
      </c>
      <c r="D28" s="87" t="s">
        <v>794</v>
      </c>
      <c r="F28" s="84"/>
      <c r="G28" s="85"/>
      <c r="H28" s="85"/>
      <c r="I28" s="89"/>
    </row>
    <row r="29" spans="2:9" x14ac:dyDescent="0.2">
      <c r="B29" s="86">
        <v>2545</v>
      </c>
      <c r="D29" s="87" t="s">
        <v>793</v>
      </c>
      <c r="F29" s="84"/>
      <c r="G29" s="85"/>
      <c r="H29" s="85"/>
      <c r="I29" s="89"/>
    </row>
    <row r="30" spans="2:9" x14ac:dyDescent="0.2">
      <c r="B30" s="86">
        <v>103</v>
      </c>
      <c r="D30" s="87" t="s">
        <v>792</v>
      </c>
      <c r="F30" s="84"/>
      <c r="G30" s="85"/>
      <c r="H30" s="85"/>
      <c r="I30" s="89"/>
    </row>
    <row r="31" spans="2:9" ht="12.75" customHeight="1" x14ac:dyDescent="0.2">
      <c r="B31" s="86">
        <v>2675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18390</v>
      </c>
      <c r="D33" s="87" t="s">
        <v>786</v>
      </c>
      <c r="E33" s="68" t="s">
        <v>785</v>
      </c>
      <c r="F33" s="84"/>
      <c r="G33" s="85"/>
      <c r="H33" s="85"/>
      <c r="I33" s="89"/>
    </row>
    <row r="34" spans="2:9" x14ac:dyDescent="0.2">
      <c r="B34" s="86"/>
      <c r="F34" s="84"/>
      <c r="G34" s="85"/>
      <c r="H34" s="85"/>
      <c r="I34" s="89"/>
    </row>
    <row r="35" spans="2:9" x14ac:dyDescent="0.2">
      <c r="B35" s="91">
        <f>B26+B31+B32+B33</f>
        <v>32548</v>
      </c>
      <c r="C35" s="80"/>
      <c r="D35" s="92" t="s">
        <v>718</v>
      </c>
      <c r="E35" s="80"/>
      <c r="F35" s="93"/>
      <c r="G35" s="92" t="s">
        <v>718</v>
      </c>
      <c r="H35" s="80"/>
      <c r="I35" s="94">
        <f>I26</f>
        <v>32548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10557</v>
      </c>
      <c r="D42" s="83" t="s">
        <v>784</v>
      </c>
      <c r="E42" s="90" t="s">
        <v>783</v>
      </c>
      <c r="F42" s="84"/>
      <c r="G42" s="87" t="s">
        <v>786</v>
      </c>
      <c r="H42" s="68" t="s">
        <v>785</v>
      </c>
      <c r="I42" s="89">
        <f>+B33</f>
        <v>18390</v>
      </c>
    </row>
    <row r="43" spans="2:9" ht="15" x14ac:dyDescent="0.2">
      <c r="B43" s="86">
        <v>10557</v>
      </c>
      <c r="C43" s="60"/>
      <c r="D43" s="97" t="s">
        <v>782</v>
      </c>
      <c r="F43" s="64"/>
      <c r="G43" s="81" t="s">
        <v>784</v>
      </c>
      <c r="H43" s="98" t="s">
        <v>783</v>
      </c>
      <c r="I43" s="89">
        <f>I44+I45+I47+I48+I49</f>
        <v>1307</v>
      </c>
    </row>
    <row r="44" spans="2:9" x14ac:dyDescent="0.2">
      <c r="B44" s="86">
        <v>0</v>
      </c>
      <c r="D44" s="87" t="s">
        <v>781</v>
      </c>
      <c r="F44" s="84"/>
      <c r="G44" s="97" t="s">
        <v>782</v>
      </c>
      <c r="I44" s="89">
        <v>1307</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9140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19697</v>
      </c>
      <c r="C52" s="80"/>
      <c r="D52" s="80" t="s">
        <v>718</v>
      </c>
      <c r="E52" s="80"/>
      <c r="F52" s="93"/>
      <c r="G52" s="80" t="s">
        <v>718</v>
      </c>
      <c r="H52" s="80"/>
      <c r="I52" s="94">
        <f>I42+I43+I50</f>
        <v>19697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139</v>
      </c>
      <c r="D59" s="83" t="s">
        <v>774</v>
      </c>
      <c r="E59" s="88" t="s">
        <v>773</v>
      </c>
      <c r="F59" s="84"/>
      <c r="G59" s="90" t="s">
        <v>772</v>
      </c>
      <c r="H59" s="68" t="s">
        <v>771</v>
      </c>
      <c r="I59" s="89">
        <f>+B49</f>
        <v>9140</v>
      </c>
    </row>
    <row r="60" spans="2:9" x14ac:dyDescent="0.2">
      <c r="B60" s="86">
        <v>139</v>
      </c>
      <c r="D60" s="87" t="s">
        <v>770</v>
      </c>
      <c r="F60" s="84"/>
      <c r="G60" s="90" t="s">
        <v>769</v>
      </c>
      <c r="H60" s="87"/>
      <c r="I60" s="89">
        <f>I61+I62</f>
        <v>103</v>
      </c>
    </row>
    <row r="61" spans="2:9" x14ac:dyDescent="0.2">
      <c r="B61" s="86">
        <v>0</v>
      </c>
      <c r="D61" s="87" t="s">
        <v>768</v>
      </c>
      <c r="F61" s="84"/>
      <c r="G61" s="90" t="s">
        <v>767</v>
      </c>
      <c r="I61" s="89">
        <v>0</v>
      </c>
    </row>
    <row r="62" spans="2:9" x14ac:dyDescent="0.2">
      <c r="B62" s="86">
        <v>103</v>
      </c>
      <c r="D62" s="83" t="s">
        <v>766</v>
      </c>
      <c r="E62" s="87" t="s">
        <v>765</v>
      </c>
      <c r="F62" s="84"/>
      <c r="G62" s="90" t="s">
        <v>764</v>
      </c>
      <c r="I62" s="89">
        <v>103</v>
      </c>
    </row>
    <row r="63" spans="2:9" x14ac:dyDescent="0.2">
      <c r="B63" s="86"/>
      <c r="E63" s="87" t="s">
        <v>763</v>
      </c>
      <c r="F63" s="84"/>
      <c r="G63" s="85" t="s">
        <v>762</v>
      </c>
      <c r="H63" s="83" t="s">
        <v>761</v>
      </c>
      <c r="I63" s="89">
        <f>I64+I65+I66</f>
        <v>257</v>
      </c>
    </row>
    <row r="64" spans="2:9" x14ac:dyDescent="0.2">
      <c r="B64" s="86">
        <f>B65+B66+B67</f>
        <v>120</v>
      </c>
      <c r="D64" s="83" t="s">
        <v>762</v>
      </c>
      <c r="E64" s="83" t="s">
        <v>761</v>
      </c>
      <c r="F64" s="84"/>
      <c r="G64" s="87" t="s">
        <v>760</v>
      </c>
      <c r="I64" s="89">
        <v>0</v>
      </c>
    </row>
    <row r="65" spans="2:9" x14ac:dyDescent="0.2">
      <c r="B65" s="86">
        <v>120</v>
      </c>
      <c r="D65" s="87" t="s">
        <v>760</v>
      </c>
      <c r="F65" s="84"/>
      <c r="G65" s="90" t="s">
        <v>759</v>
      </c>
      <c r="I65" s="89">
        <v>257</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9138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9500</v>
      </c>
      <c r="C70" s="80"/>
      <c r="D70" s="80" t="s">
        <v>718</v>
      </c>
      <c r="E70" s="80"/>
      <c r="F70" s="93"/>
      <c r="G70" s="80" t="s">
        <v>718</v>
      </c>
      <c r="H70" s="80"/>
      <c r="I70" s="94">
        <f>I59+I60+I63</f>
        <v>9500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9138</v>
      </c>
    </row>
    <row r="78" spans="2:9" x14ac:dyDescent="0.2">
      <c r="B78" s="86"/>
      <c r="E78" s="87" t="s">
        <v>750</v>
      </c>
      <c r="F78" s="84"/>
      <c r="G78" s="90"/>
      <c r="H78" s="87"/>
      <c r="I78" s="89"/>
    </row>
    <row r="79" spans="2:9" x14ac:dyDescent="0.2">
      <c r="B79" s="86">
        <f>I82-B77</f>
        <v>9138</v>
      </c>
      <c r="D79" s="87" t="s">
        <v>745</v>
      </c>
      <c r="E79" s="70" t="s">
        <v>749</v>
      </c>
      <c r="F79" s="84"/>
      <c r="G79" s="85"/>
      <c r="H79" s="85"/>
      <c r="I79" s="89"/>
    </row>
    <row r="80" spans="2:9" x14ac:dyDescent="0.2">
      <c r="B80" s="86">
        <f>B79-B13</f>
        <v>-6630</v>
      </c>
      <c r="D80" s="87" t="s">
        <v>748</v>
      </c>
      <c r="E80" s="68" t="s">
        <v>744</v>
      </c>
      <c r="F80" s="84"/>
      <c r="G80" s="85"/>
      <c r="H80" s="85"/>
      <c r="I80" s="89"/>
    </row>
    <row r="81" spans="2:9" x14ac:dyDescent="0.2">
      <c r="B81" s="86"/>
      <c r="F81" s="84"/>
      <c r="G81" s="85"/>
      <c r="H81" s="85"/>
      <c r="I81" s="89"/>
    </row>
    <row r="82" spans="2:9" x14ac:dyDescent="0.2">
      <c r="B82" s="91">
        <f>B77+B79</f>
        <v>9138</v>
      </c>
      <c r="C82" s="80"/>
      <c r="D82" s="80" t="s">
        <v>718</v>
      </c>
      <c r="E82" s="80"/>
      <c r="F82" s="93"/>
      <c r="G82" s="80" t="s">
        <v>718</v>
      </c>
      <c r="H82" s="80"/>
      <c r="I82" s="94">
        <f>I77</f>
        <v>9138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-226</v>
      </c>
      <c r="D92" s="87" t="s">
        <v>732</v>
      </c>
      <c r="E92" s="68" t="s">
        <v>731</v>
      </c>
      <c r="F92" s="84"/>
      <c r="G92" s="87" t="s">
        <v>745</v>
      </c>
      <c r="H92" s="68" t="s">
        <v>744</v>
      </c>
      <c r="I92" s="89">
        <f>+B80</f>
        <v>-6630</v>
      </c>
    </row>
    <row r="93" spans="2:9" x14ac:dyDescent="0.2">
      <c r="B93" s="86"/>
      <c r="E93" s="70" t="s">
        <v>728</v>
      </c>
      <c r="F93" s="84"/>
      <c r="G93" s="90" t="s">
        <v>743</v>
      </c>
      <c r="H93" s="83" t="s">
        <v>742</v>
      </c>
      <c r="I93" s="89">
        <f>I94+I95</f>
        <v>6404</v>
      </c>
    </row>
    <row r="94" spans="2:9" x14ac:dyDescent="0.2">
      <c r="B94" s="86"/>
      <c r="E94" s="87"/>
      <c r="F94" s="84"/>
      <c r="G94" s="90" t="s">
        <v>741</v>
      </c>
      <c r="I94" s="89">
        <v>6404</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-226</v>
      </c>
      <c r="C99" s="80"/>
      <c r="D99" s="80" t="s">
        <v>718</v>
      </c>
      <c r="E99" s="80"/>
      <c r="F99" s="93"/>
      <c r="G99" s="80" t="s">
        <v>718</v>
      </c>
      <c r="H99" s="80"/>
      <c r="I99" s="94">
        <f>I92+I93+I96</f>
        <v>-226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4682</v>
      </c>
      <c r="D106" s="87" t="s">
        <v>735</v>
      </c>
      <c r="E106" s="105" t="s">
        <v>734</v>
      </c>
      <c r="F106" s="84"/>
      <c r="G106" s="85"/>
      <c r="H106" s="85"/>
      <c r="I106" s="84"/>
    </row>
    <row r="107" spans="2:9" x14ac:dyDescent="0.2">
      <c r="B107" s="86">
        <v>7521</v>
      </c>
      <c r="D107" s="87" t="s">
        <v>733</v>
      </c>
      <c r="E107" s="87"/>
      <c r="F107" s="84"/>
      <c r="G107" s="87" t="s">
        <v>732</v>
      </c>
      <c r="H107" s="70" t="s">
        <v>731</v>
      </c>
      <c r="I107" s="89"/>
    </row>
    <row r="108" spans="2:9" x14ac:dyDescent="0.2">
      <c r="B108" s="86">
        <f>-B13</f>
        <v>-15768</v>
      </c>
      <c r="D108" s="87" t="s">
        <v>730</v>
      </c>
      <c r="E108" s="88" t="s">
        <v>729</v>
      </c>
      <c r="F108" s="84"/>
      <c r="G108" s="87"/>
      <c r="H108" s="69" t="s">
        <v>728</v>
      </c>
      <c r="I108" s="89">
        <f>B92</f>
        <v>-226</v>
      </c>
    </row>
    <row r="109" spans="2:9" x14ac:dyDescent="0.2">
      <c r="B109" s="86">
        <v>-2839</v>
      </c>
      <c r="D109" s="97" t="s">
        <v>727</v>
      </c>
      <c r="E109" s="87" t="s">
        <v>726</v>
      </c>
      <c r="F109" s="84"/>
      <c r="H109" s="106"/>
      <c r="I109" s="107"/>
    </row>
    <row r="110" spans="2:9" x14ac:dyDescent="0.2">
      <c r="B110" s="86">
        <v>0</v>
      </c>
      <c r="D110" s="87" t="s">
        <v>725</v>
      </c>
      <c r="E110" s="87" t="s">
        <v>724</v>
      </c>
      <c r="F110" s="84"/>
      <c r="G110" s="95"/>
      <c r="I110" s="89"/>
    </row>
    <row r="111" spans="2:9" x14ac:dyDescent="0.2">
      <c r="B111" s="86">
        <v>1789</v>
      </c>
      <c r="D111" s="97" t="s">
        <v>723</v>
      </c>
      <c r="E111" s="87" t="s">
        <v>722</v>
      </c>
      <c r="F111" s="84"/>
      <c r="H111" s="106"/>
      <c r="I111" s="107"/>
    </row>
    <row r="112" spans="2:9" x14ac:dyDescent="0.2">
      <c r="B112" s="86"/>
      <c r="D112" s="87"/>
      <c r="E112" s="87" t="s">
        <v>721</v>
      </c>
      <c r="F112" s="84"/>
      <c r="G112" s="95"/>
      <c r="I112" s="89"/>
    </row>
    <row r="113" spans="2:9" x14ac:dyDescent="0.2">
      <c r="B113" s="86">
        <f>I115-B106-B108-B111</f>
        <v>9071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-226</v>
      </c>
      <c r="C115" s="80"/>
      <c r="D115" s="80" t="s">
        <v>718</v>
      </c>
      <c r="E115" s="108"/>
      <c r="F115" s="93"/>
      <c r="G115" s="80" t="s">
        <v>718</v>
      </c>
      <c r="H115" s="80"/>
      <c r="I115" s="94">
        <f>I108</f>
        <v>-226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9071</v>
      </c>
    </row>
    <row r="123" spans="2:9" ht="15" x14ac:dyDescent="0.2">
      <c r="B123" s="86">
        <f>B125+B128+B131+B134+B137+B142+B143+B144</f>
        <v>3876</v>
      </c>
      <c r="C123" s="81"/>
      <c r="D123" s="60"/>
      <c r="E123" s="87" t="s">
        <v>713</v>
      </c>
      <c r="F123" s="60"/>
      <c r="G123" s="60"/>
      <c r="H123" s="60"/>
      <c r="I123" s="89">
        <f>I128+I131+I134+I137+I142+I143+I144</f>
        <v>-5195</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4427</v>
      </c>
      <c r="E128" s="87" t="s">
        <v>709</v>
      </c>
      <c r="I128" s="89">
        <f>I129+I130</f>
        <v>105</v>
      </c>
    </row>
    <row r="129" spans="2:9" x14ac:dyDescent="0.2">
      <c r="B129" s="86">
        <v>1957</v>
      </c>
      <c r="E129" s="87" t="s">
        <v>708</v>
      </c>
      <c r="I129" s="89">
        <v>0</v>
      </c>
    </row>
    <row r="130" spans="2:9" x14ac:dyDescent="0.2">
      <c r="B130" s="86">
        <v>2470</v>
      </c>
      <c r="E130" s="87" t="s">
        <v>707</v>
      </c>
      <c r="I130" s="89">
        <v>105</v>
      </c>
    </row>
    <row r="131" spans="2:9" x14ac:dyDescent="0.2">
      <c r="B131" s="86">
        <f>B132+B133</f>
        <v>-4</v>
      </c>
      <c r="E131" s="87" t="s">
        <v>706</v>
      </c>
      <c r="I131" s="89">
        <f>I132+I133</f>
        <v>0</v>
      </c>
    </row>
    <row r="132" spans="2:9" x14ac:dyDescent="0.2">
      <c r="B132" s="86">
        <v>-4</v>
      </c>
      <c r="E132" s="87" t="s">
        <v>705</v>
      </c>
      <c r="I132" s="89">
        <v>0</v>
      </c>
    </row>
    <row r="133" spans="2:9" x14ac:dyDescent="0.2">
      <c r="B133" s="86">
        <v>0</v>
      </c>
      <c r="E133" s="87" t="s">
        <v>704</v>
      </c>
      <c r="I133" s="89">
        <v>0</v>
      </c>
    </row>
    <row r="134" spans="2:9" x14ac:dyDescent="0.2">
      <c r="B134" s="86">
        <f>B135+B136</f>
        <v>-24</v>
      </c>
      <c r="E134" s="87" t="s">
        <v>703</v>
      </c>
      <c r="I134" s="89">
        <f>I135+I136</f>
        <v>-7976</v>
      </c>
    </row>
    <row r="135" spans="2:9" x14ac:dyDescent="0.2">
      <c r="B135" s="86">
        <v>-11</v>
      </c>
      <c r="E135" s="87" t="s">
        <v>702</v>
      </c>
      <c r="I135" s="89">
        <v>5191</v>
      </c>
    </row>
    <row r="136" spans="2:9" x14ac:dyDescent="0.2">
      <c r="B136" s="86">
        <v>-13</v>
      </c>
      <c r="E136" s="87" t="s">
        <v>701</v>
      </c>
      <c r="I136" s="89">
        <v>-13167</v>
      </c>
    </row>
    <row r="137" spans="2:9" x14ac:dyDescent="0.2">
      <c r="B137" s="86">
        <f>B138+B141</f>
        <v>-192</v>
      </c>
      <c r="E137" s="109" t="s">
        <v>700</v>
      </c>
      <c r="I137" s="89">
        <f>I138+I141</f>
        <v>0</v>
      </c>
    </row>
    <row r="138" spans="2:9" x14ac:dyDescent="0.2">
      <c r="B138" s="86">
        <f>B139+B140</f>
        <v>-192</v>
      </c>
      <c r="E138" s="109" t="s">
        <v>699</v>
      </c>
      <c r="I138" s="89">
        <f>I139+I140</f>
        <v>0</v>
      </c>
    </row>
    <row r="139" spans="2:9" x14ac:dyDescent="0.2">
      <c r="B139" s="86">
        <v>-192</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72</v>
      </c>
    </row>
    <row r="144" spans="2:9" x14ac:dyDescent="0.2">
      <c r="B144" s="86">
        <f>B145+B146</f>
        <v>-331</v>
      </c>
      <c r="C144" s="87" t="s">
        <v>693</v>
      </c>
      <c r="E144" s="87" t="s">
        <v>693</v>
      </c>
      <c r="I144" s="89">
        <f>I145+I146</f>
        <v>2604</v>
      </c>
    </row>
    <row r="145" spans="2:9" x14ac:dyDescent="0.2">
      <c r="B145" s="86">
        <v>-1803</v>
      </c>
      <c r="C145" s="87" t="s">
        <v>692</v>
      </c>
      <c r="E145" s="87" t="s">
        <v>692</v>
      </c>
      <c r="I145" s="89">
        <v>144</v>
      </c>
    </row>
    <row r="146" spans="2:9" x14ac:dyDescent="0.2">
      <c r="B146" s="91">
        <v>1472</v>
      </c>
      <c r="C146" s="110" t="s">
        <v>691</v>
      </c>
      <c r="D146" s="111"/>
      <c r="E146" s="110" t="s">
        <v>691</v>
      </c>
      <c r="F146" s="111"/>
      <c r="G146" s="111"/>
      <c r="H146" s="111"/>
      <c r="I146" s="94">
        <v>2460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17162</v>
      </c>
      <c r="D11" s="83" t="s">
        <v>810</v>
      </c>
      <c r="E11" s="87" t="s">
        <v>809</v>
      </c>
      <c r="F11" s="84"/>
      <c r="G11" s="85" t="s">
        <v>808</v>
      </c>
      <c r="H11" s="88" t="s">
        <v>807</v>
      </c>
      <c r="I11" s="89">
        <f>I12+I13</f>
        <v>28481</v>
      </c>
    </row>
    <row r="12" spans="2:14" x14ac:dyDescent="0.2">
      <c r="B12" s="86">
        <f>I11-B11</f>
        <v>11319</v>
      </c>
      <c r="D12" s="87" t="s">
        <v>797</v>
      </c>
      <c r="E12" s="68" t="s">
        <v>796</v>
      </c>
      <c r="F12" s="84"/>
      <c r="G12" s="90" t="s">
        <v>806</v>
      </c>
      <c r="H12" s="85"/>
      <c r="I12" s="89">
        <v>27790</v>
      </c>
    </row>
    <row r="13" spans="2:14" x14ac:dyDescent="0.2">
      <c r="B13" s="86">
        <v>4306</v>
      </c>
      <c r="D13" s="83" t="s">
        <v>805</v>
      </c>
      <c r="E13" s="87" t="s">
        <v>729</v>
      </c>
      <c r="F13" s="84"/>
      <c r="G13" s="90" t="s">
        <v>804</v>
      </c>
      <c r="I13" s="89">
        <v>691</v>
      </c>
    </row>
    <row r="14" spans="2:14" x14ac:dyDescent="0.2">
      <c r="B14" s="86">
        <f>B12-B13</f>
        <v>7013</v>
      </c>
      <c r="D14" s="83" t="s">
        <v>803</v>
      </c>
      <c r="E14" s="68" t="s">
        <v>802</v>
      </c>
      <c r="F14" s="84"/>
      <c r="G14" s="90"/>
      <c r="H14" s="85"/>
      <c r="I14" s="89"/>
    </row>
    <row r="15" spans="2:14" ht="7.15" customHeight="1" x14ac:dyDescent="0.2">
      <c r="B15" s="86"/>
      <c r="F15" s="84"/>
      <c r="G15" s="85"/>
      <c r="H15" s="85"/>
      <c r="I15" s="89"/>
    </row>
    <row r="16" spans="2:14" x14ac:dyDescent="0.2">
      <c r="B16" s="91">
        <f>B11+B12</f>
        <v>28481</v>
      </c>
      <c r="C16" s="80"/>
      <c r="D16" s="92" t="s">
        <v>718</v>
      </c>
      <c r="E16" s="80"/>
      <c r="F16" s="93"/>
      <c r="G16" s="92" t="s">
        <v>718</v>
      </c>
      <c r="H16" s="80"/>
      <c r="I16" s="94">
        <f>I11</f>
        <v>28481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17448</v>
      </c>
      <c r="D26" s="83" t="s">
        <v>799</v>
      </c>
      <c r="E26" s="87" t="s">
        <v>798</v>
      </c>
      <c r="F26" s="84"/>
      <c r="G26" s="90" t="s">
        <v>797</v>
      </c>
      <c r="H26" s="70" t="s">
        <v>796</v>
      </c>
      <c r="I26" s="89">
        <f>+B12</f>
        <v>11319</v>
      </c>
    </row>
    <row r="27" spans="2:9" x14ac:dyDescent="0.2">
      <c r="B27" s="86">
        <v>14026</v>
      </c>
      <c r="D27" s="87" t="s">
        <v>795</v>
      </c>
      <c r="F27" s="84"/>
      <c r="G27" s="85"/>
      <c r="H27" s="85"/>
      <c r="I27" s="89"/>
    </row>
    <row r="28" spans="2:9" x14ac:dyDescent="0.2">
      <c r="B28" s="86">
        <f>B29+B30</f>
        <v>3422</v>
      </c>
      <c r="D28" s="87" t="s">
        <v>794</v>
      </c>
      <c r="F28" s="84"/>
      <c r="G28" s="85"/>
      <c r="H28" s="85"/>
      <c r="I28" s="89"/>
    </row>
    <row r="29" spans="2:9" x14ac:dyDescent="0.2">
      <c r="B29" s="86">
        <v>3418</v>
      </c>
      <c r="D29" s="87" t="s">
        <v>793</v>
      </c>
      <c r="F29" s="84"/>
      <c r="G29" s="85"/>
      <c r="H29" s="85"/>
      <c r="I29" s="89"/>
    </row>
    <row r="30" spans="2:9" x14ac:dyDescent="0.2">
      <c r="B30" s="86">
        <v>4</v>
      </c>
      <c r="D30" s="87" t="s">
        <v>792</v>
      </c>
      <c r="F30" s="84"/>
      <c r="G30" s="85"/>
      <c r="H30" s="85"/>
      <c r="I30" s="89"/>
    </row>
    <row r="31" spans="2:9" ht="12.75" customHeight="1" x14ac:dyDescent="0.2">
      <c r="B31" s="86">
        <v>1395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-7524</v>
      </c>
      <c r="D33" s="87" t="s">
        <v>786</v>
      </c>
      <c r="E33" s="68" t="s">
        <v>785</v>
      </c>
      <c r="F33" s="84"/>
      <c r="G33" s="85"/>
      <c r="H33" s="85"/>
      <c r="I33" s="89"/>
    </row>
    <row r="34" spans="2:9" x14ac:dyDescent="0.2">
      <c r="B34" s="86"/>
      <c r="F34" s="84"/>
      <c r="G34" s="85"/>
      <c r="H34" s="85"/>
      <c r="I34" s="89"/>
    </row>
    <row r="35" spans="2:9" x14ac:dyDescent="0.2">
      <c r="B35" s="91">
        <f>B26+B31+B32+B33</f>
        <v>11319</v>
      </c>
      <c r="C35" s="80"/>
      <c r="D35" s="92" t="s">
        <v>718</v>
      </c>
      <c r="E35" s="80"/>
      <c r="F35" s="93"/>
      <c r="G35" s="92" t="s">
        <v>718</v>
      </c>
      <c r="H35" s="80"/>
      <c r="I35" s="94">
        <f>I26</f>
        <v>11319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3890</v>
      </c>
      <c r="D42" s="83" t="s">
        <v>784</v>
      </c>
      <c r="E42" s="90" t="s">
        <v>783</v>
      </c>
      <c r="F42" s="84"/>
      <c r="G42" s="87" t="s">
        <v>786</v>
      </c>
      <c r="H42" s="68" t="s">
        <v>785</v>
      </c>
      <c r="I42" s="89">
        <f>+B33</f>
        <v>-7524</v>
      </c>
    </row>
    <row r="43" spans="2:9" ht="15" x14ac:dyDescent="0.2">
      <c r="B43" s="86">
        <v>3890</v>
      </c>
      <c r="C43" s="60"/>
      <c r="D43" s="97" t="s">
        <v>782</v>
      </c>
      <c r="F43" s="64"/>
      <c r="G43" s="81" t="s">
        <v>784</v>
      </c>
      <c r="H43" s="98" t="s">
        <v>783</v>
      </c>
      <c r="I43" s="89">
        <f>I44+I45+I47+I48+I49</f>
        <v>191</v>
      </c>
    </row>
    <row r="44" spans="2:9" x14ac:dyDescent="0.2">
      <c r="B44" s="86">
        <v>0</v>
      </c>
      <c r="D44" s="87" t="s">
        <v>781</v>
      </c>
      <c r="F44" s="84"/>
      <c r="G44" s="97" t="s">
        <v>782</v>
      </c>
      <c r="I44" s="89">
        <v>59</v>
      </c>
    </row>
    <row r="45" spans="2:9" x14ac:dyDescent="0.2">
      <c r="B45" s="86">
        <v>0</v>
      </c>
      <c r="D45" s="87" t="s">
        <v>780</v>
      </c>
      <c r="E45" s="82"/>
      <c r="F45" s="84"/>
      <c r="G45" s="87" t="s">
        <v>781</v>
      </c>
      <c r="I45" s="89">
        <v>132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-11223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-7333</v>
      </c>
      <c r="C52" s="80"/>
      <c r="D52" s="80" t="s">
        <v>718</v>
      </c>
      <c r="E52" s="80"/>
      <c r="F52" s="93"/>
      <c r="G52" s="80" t="s">
        <v>718</v>
      </c>
      <c r="H52" s="80"/>
      <c r="I52" s="94">
        <f>I42+I43+I50</f>
        <v>-7333</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-11223</v>
      </c>
    </row>
    <row r="60" spans="2:9" x14ac:dyDescent="0.2">
      <c r="B60" s="86">
        <v>0</v>
      </c>
      <c r="D60" s="87" t="s">
        <v>770</v>
      </c>
      <c r="F60" s="84"/>
      <c r="G60" s="90" t="s">
        <v>769</v>
      </c>
      <c r="H60" s="87"/>
      <c r="I60" s="89">
        <f>I61+I62</f>
        <v>4</v>
      </c>
    </row>
    <row r="61" spans="2:9" x14ac:dyDescent="0.2">
      <c r="B61" s="86">
        <v>0</v>
      </c>
      <c r="D61" s="87" t="s">
        <v>768</v>
      </c>
      <c r="F61" s="84"/>
      <c r="G61" s="90" t="s">
        <v>767</v>
      </c>
      <c r="I61" s="89">
        <v>0</v>
      </c>
    </row>
    <row r="62" spans="2:9" x14ac:dyDescent="0.2">
      <c r="B62" s="86">
        <v>4</v>
      </c>
      <c r="D62" s="83" t="s">
        <v>766</v>
      </c>
      <c r="E62" s="87" t="s">
        <v>765</v>
      </c>
      <c r="F62" s="84"/>
      <c r="G62" s="90" t="s">
        <v>764</v>
      </c>
      <c r="I62" s="89">
        <v>4</v>
      </c>
    </row>
    <row r="63" spans="2:9" x14ac:dyDescent="0.2">
      <c r="B63" s="86"/>
      <c r="E63" s="87" t="s">
        <v>763</v>
      </c>
      <c r="F63" s="84"/>
      <c r="G63" s="85" t="s">
        <v>762</v>
      </c>
      <c r="H63" s="83" t="s">
        <v>761</v>
      </c>
      <c r="I63" s="89">
        <f>I64+I65+I66</f>
        <v>0</v>
      </c>
    </row>
    <row r="64" spans="2:9" x14ac:dyDescent="0.2">
      <c r="B64" s="86">
        <f>B65+B66+B67</f>
        <v>86</v>
      </c>
      <c r="D64" s="83" t="s">
        <v>762</v>
      </c>
      <c r="E64" s="83" t="s">
        <v>761</v>
      </c>
      <c r="F64" s="84"/>
      <c r="G64" s="87" t="s">
        <v>760</v>
      </c>
      <c r="I64" s="89">
        <v>0</v>
      </c>
    </row>
    <row r="65" spans="2:9" x14ac:dyDescent="0.2">
      <c r="B65" s="86">
        <v>86</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-11309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-11219</v>
      </c>
      <c r="C70" s="80"/>
      <c r="D70" s="80" t="s">
        <v>718</v>
      </c>
      <c r="E70" s="80"/>
      <c r="F70" s="93"/>
      <c r="G70" s="80" t="s">
        <v>718</v>
      </c>
      <c r="H70" s="80"/>
      <c r="I70" s="94">
        <f>I59+I60+I63</f>
        <v>-11219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-11309</v>
      </c>
    </row>
    <row r="78" spans="2:9" x14ac:dyDescent="0.2">
      <c r="B78" s="86"/>
      <c r="E78" s="87" t="s">
        <v>750</v>
      </c>
      <c r="F78" s="84"/>
      <c r="G78" s="90"/>
      <c r="H78" s="87"/>
      <c r="I78" s="89"/>
    </row>
    <row r="79" spans="2:9" x14ac:dyDescent="0.2">
      <c r="B79" s="86">
        <f>I82-B77</f>
        <v>-11309</v>
      </c>
      <c r="D79" s="87" t="s">
        <v>745</v>
      </c>
      <c r="E79" s="70" t="s">
        <v>749</v>
      </c>
      <c r="F79" s="84"/>
      <c r="G79" s="85"/>
      <c r="H79" s="85"/>
      <c r="I79" s="89"/>
    </row>
    <row r="80" spans="2:9" x14ac:dyDescent="0.2">
      <c r="B80" s="86">
        <f>B79-B13</f>
        <v>-15615</v>
      </c>
      <c r="D80" s="87" t="s">
        <v>748</v>
      </c>
      <c r="E80" s="68" t="s">
        <v>744</v>
      </c>
      <c r="F80" s="84"/>
      <c r="G80" s="85"/>
      <c r="H80" s="85"/>
      <c r="I80" s="89"/>
    </row>
    <row r="81" spans="2:9" x14ac:dyDescent="0.2">
      <c r="B81" s="86"/>
      <c r="F81" s="84"/>
      <c r="G81" s="85"/>
      <c r="H81" s="85"/>
      <c r="I81" s="89"/>
    </row>
    <row r="82" spans="2:9" x14ac:dyDescent="0.2">
      <c r="B82" s="91">
        <f>B77+B79</f>
        <v>-11309</v>
      </c>
      <c r="C82" s="80"/>
      <c r="D82" s="80" t="s">
        <v>718</v>
      </c>
      <c r="E82" s="80"/>
      <c r="F82" s="93"/>
      <c r="G82" s="80" t="s">
        <v>718</v>
      </c>
      <c r="H82" s="80"/>
      <c r="I82" s="94">
        <f>I77</f>
        <v>-11309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-4844</v>
      </c>
      <c r="D92" s="87" t="s">
        <v>732</v>
      </c>
      <c r="E92" s="68" t="s">
        <v>731</v>
      </c>
      <c r="F92" s="84"/>
      <c r="G92" s="87" t="s">
        <v>745</v>
      </c>
      <c r="H92" s="68" t="s">
        <v>744</v>
      </c>
      <c r="I92" s="89">
        <f>+B80</f>
        <v>-15615</v>
      </c>
    </row>
    <row r="93" spans="2:9" x14ac:dyDescent="0.2">
      <c r="B93" s="86"/>
      <c r="E93" s="70" t="s">
        <v>728</v>
      </c>
      <c r="F93" s="84"/>
      <c r="G93" s="90" t="s">
        <v>743</v>
      </c>
      <c r="H93" s="83" t="s">
        <v>742</v>
      </c>
      <c r="I93" s="89">
        <f>I94+I95</f>
        <v>10771</v>
      </c>
    </row>
    <row r="94" spans="2:9" x14ac:dyDescent="0.2">
      <c r="B94" s="86"/>
      <c r="E94" s="87"/>
      <c r="F94" s="84"/>
      <c r="G94" s="90" t="s">
        <v>741</v>
      </c>
      <c r="I94" s="89">
        <v>7273</v>
      </c>
    </row>
    <row r="95" spans="2:9" x14ac:dyDescent="0.2">
      <c r="B95" s="86"/>
      <c r="E95" s="87"/>
      <c r="F95" s="84"/>
      <c r="G95" s="90" t="s">
        <v>740</v>
      </c>
      <c r="I95" s="89">
        <v>3498</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-4844</v>
      </c>
      <c r="C99" s="80"/>
      <c r="D99" s="80" t="s">
        <v>718</v>
      </c>
      <c r="E99" s="80"/>
      <c r="F99" s="93"/>
      <c r="G99" s="80" t="s">
        <v>718</v>
      </c>
      <c r="H99" s="80"/>
      <c r="I99" s="94">
        <f>I92+I93+I96</f>
        <v>-4844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-64</v>
      </c>
      <c r="D106" s="87" t="s">
        <v>735</v>
      </c>
      <c r="E106" s="105" t="s">
        <v>734</v>
      </c>
      <c r="F106" s="84"/>
      <c r="G106" s="85"/>
      <c r="H106" s="85"/>
      <c r="I106" s="84"/>
    </row>
    <row r="107" spans="2:9" x14ac:dyDescent="0.2">
      <c r="B107" s="86">
        <v>4259</v>
      </c>
      <c r="D107" s="87" t="s">
        <v>733</v>
      </c>
      <c r="E107" s="87"/>
      <c r="F107" s="84"/>
      <c r="G107" s="87" t="s">
        <v>732</v>
      </c>
      <c r="H107" s="70" t="s">
        <v>731</v>
      </c>
      <c r="I107" s="89"/>
    </row>
    <row r="108" spans="2:9" x14ac:dyDescent="0.2">
      <c r="B108" s="86">
        <f>-B13</f>
        <v>-4306</v>
      </c>
      <c r="D108" s="87" t="s">
        <v>730</v>
      </c>
      <c r="E108" s="88" t="s">
        <v>729</v>
      </c>
      <c r="F108" s="84"/>
      <c r="G108" s="87"/>
      <c r="H108" s="69" t="s">
        <v>728</v>
      </c>
      <c r="I108" s="89">
        <f>B92</f>
        <v>-4844</v>
      </c>
    </row>
    <row r="109" spans="2:9" x14ac:dyDescent="0.2">
      <c r="B109" s="86">
        <v>-4323</v>
      </c>
      <c r="D109" s="97" t="s">
        <v>727</v>
      </c>
      <c r="E109" s="87" t="s">
        <v>726</v>
      </c>
      <c r="F109" s="84"/>
      <c r="H109" s="106"/>
      <c r="I109" s="107"/>
    </row>
    <row r="110" spans="2:9" x14ac:dyDescent="0.2">
      <c r="B110" s="86">
        <v>0</v>
      </c>
      <c r="D110" s="87" t="s">
        <v>725</v>
      </c>
      <c r="E110" s="87" t="s">
        <v>724</v>
      </c>
      <c r="F110" s="84"/>
      <c r="G110" s="95"/>
      <c r="I110" s="89"/>
    </row>
    <row r="111" spans="2:9" x14ac:dyDescent="0.2">
      <c r="B111" s="86">
        <v>661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-1135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-4844</v>
      </c>
      <c r="C115" s="80"/>
      <c r="D115" s="80" t="s">
        <v>718</v>
      </c>
      <c r="E115" s="108"/>
      <c r="F115" s="93"/>
      <c r="G115" s="80" t="s">
        <v>718</v>
      </c>
      <c r="H115" s="80"/>
      <c r="I115" s="94">
        <f>I108</f>
        <v>-4844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-1135</v>
      </c>
    </row>
    <row r="123" spans="2:9" ht="15" x14ac:dyDescent="0.2">
      <c r="B123" s="86">
        <f>B125+B128+B131+B134+B137+B142+B143+B144</f>
        <v>5923</v>
      </c>
      <c r="C123" s="81"/>
      <c r="D123" s="60"/>
      <c r="E123" s="87" t="s">
        <v>713</v>
      </c>
      <c r="F123" s="60"/>
      <c r="G123" s="60"/>
      <c r="H123" s="60"/>
      <c r="I123" s="89">
        <f>I128+I131+I134+I137+I142+I143+I144</f>
        <v>7058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781</v>
      </c>
      <c r="E128" s="87" t="s">
        <v>709</v>
      </c>
      <c r="I128" s="89">
        <f>I129+I130</f>
        <v>-213</v>
      </c>
    </row>
    <row r="129" spans="2:9" x14ac:dyDescent="0.2">
      <c r="B129" s="86">
        <v>840</v>
      </c>
      <c r="E129" s="87" t="s">
        <v>708</v>
      </c>
      <c r="I129" s="89">
        <v>0</v>
      </c>
    </row>
    <row r="130" spans="2:9" x14ac:dyDescent="0.2">
      <c r="B130" s="86">
        <v>-59</v>
      </c>
      <c r="E130" s="87" t="s">
        <v>707</v>
      </c>
      <c r="I130" s="89">
        <v>-213</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3744</v>
      </c>
    </row>
    <row r="135" spans="2:9" x14ac:dyDescent="0.2">
      <c r="B135" s="86">
        <v>0</v>
      </c>
      <c r="E135" s="87" t="s">
        <v>702</v>
      </c>
      <c r="I135" s="89">
        <v>2365</v>
      </c>
    </row>
    <row r="136" spans="2:9" x14ac:dyDescent="0.2">
      <c r="B136" s="86">
        <v>0</v>
      </c>
      <c r="E136" s="87" t="s">
        <v>701</v>
      </c>
      <c r="I136" s="89">
        <v>1379</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103</v>
      </c>
    </row>
    <row r="144" spans="2:9" x14ac:dyDescent="0.2">
      <c r="B144" s="86">
        <f>B145+B146</f>
        <v>5142</v>
      </c>
      <c r="C144" s="87" t="s">
        <v>693</v>
      </c>
      <c r="E144" s="87" t="s">
        <v>693</v>
      </c>
      <c r="I144" s="89">
        <f>I145+I146</f>
        <v>3424</v>
      </c>
    </row>
    <row r="145" spans="2:9" x14ac:dyDescent="0.2">
      <c r="B145" s="86">
        <v>881</v>
      </c>
      <c r="C145" s="87" t="s">
        <v>692</v>
      </c>
      <c r="E145" s="87" t="s">
        <v>692</v>
      </c>
      <c r="I145" s="89">
        <v>-1113</v>
      </c>
    </row>
    <row r="146" spans="2:9" x14ac:dyDescent="0.2">
      <c r="B146" s="91">
        <v>4261</v>
      </c>
      <c r="C146" s="110" t="s">
        <v>691</v>
      </c>
      <c r="D146" s="111"/>
      <c r="E146" s="110" t="s">
        <v>691</v>
      </c>
      <c r="F146" s="111"/>
      <c r="G146" s="111"/>
      <c r="H146" s="111"/>
      <c r="I146" s="94">
        <v>4537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22400</v>
      </c>
      <c r="D11" s="83" t="s">
        <v>810</v>
      </c>
      <c r="E11" s="87" t="s">
        <v>809</v>
      </c>
      <c r="F11" s="84"/>
      <c r="G11" s="85" t="s">
        <v>808</v>
      </c>
      <c r="H11" s="88" t="s">
        <v>807</v>
      </c>
      <c r="I11" s="89">
        <f>I12+I13</f>
        <v>30353</v>
      </c>
    </row>
    <row r="12" spans="2:14" x14ac:dyDescent="0.2">
      <c r="B12" s="86">
        <f>I11-B11</f>
        <v>7953</v>
      </c>
      <c r="D12" s="87" t="s">
        <v>797</v>
      </c>
      <c r="E12" s="68" t="s">
        <v>796</v>
      </c>
      <c r="F12" s="84"/>
      <c r="G12" s="90" t="s">
        <v>806</v>
      </c>
      <c r="H12" s="85"/>
      <c r="I12" s="89">
        <v>30122</v>
      </c>
    </row>
    <row r="13" spans="2:14" x14ac:dyDescent="0.2">
      <c r="B13" s="86">
        <v>3667</v>
      </c>
      <c r="D13" s="83" t="s">
        <v>805</v>
      </c>
      <c r="E13" s="87" t="s">
        <v>729</v>
      </c>
      <c r="F13" s="84"/>
      <c r="G13" s="90" t="s">
        <v>804</v>
      </c>
      <c r="I13" s="89">
        <v>231</v>
      </c>
    </row>
    <row r="14" spans="2:14" x14ac:dyDescent="0.2">
      <c r="B14" s="86">
        <f>B12-B13</f>
        <v>4286</v>
      </c>
      <c r="D14" s="83" t="s">
        <v>803</v>
      </c>
      <c r="E14" s="68" t="s">
        <v>802</v>
      </c>
      <c r="F14" s="84"/>
      <c r="G14" s="90"/>
      <c r="H14" s="85"/>
      <c r="I14" s="89"/>
    </row>
    <row r="15" spans="2:14" ht="7.15" customHeight="1" x14ac:dyDescent="0.2">
      <c r="B15" s="86"/>
      <c r="F15" s="84"/>
      <c r="G15" s="85"/>
      <c r="H15" s="85"/>
      <c r="I15" s="89"/>
    </row>
    <row r="16" spans="2:14" x14ac:dyDescent="0.2">
      <c r="B16" s="91">
        <f>B11+B12</f>
        <v>30353</v>
      </c>
      <c r="C16" s="80"/>
      <c r="D16" s="92" t="s">
        <v>718</v>
      </c>
      <c r="E16" s="80"/>
      <c r="F16" s="93"/>
      <c r="G16" s="92" t="s">
        <v>718</v>
      </c>
      <c r="H16" s="80"/>
      <c r="I16" s="94">
        <f>I11</f>
        <v>30353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5015</v>
      </c>
      <c r="D26" s="83" t="s">
        <v>799</v>
      </c>
      <c r="E26" s="87" t="s">
        <v>798</v>
      </c>
      <c r="F26" s="84"/>
      <c r="G26" s="90" t="s">
        <v>797</v>
      </c>
      <c r="H26" s="70" t="s">
        <v>796</v>
      </c>
      <c r="I26" s="89">
        <f>+B12</f>
        <v>7953</v>
      </c>
    </row>
    <row r="27" spans="2:9" x14ac:dyDescent="0.2">
      <c r="B27" s="86">
        <v>3836</v>
      </c>
      <c r="D27" s="87" t="s">
        <v>795</v>
      </c>
      <c r="F27" s="84"/>
      <c r="G27" s="85"/>
      <c r="H27" s="85"/>
      <c r="I27" s="89"/>
    </row>
    <row r="28" spans="2:9" x14ac:dyDescent="0.2">
      <c r="B28" s="86">
        <f>B29+B30</f>
        <v>1179</v>
      </c>
      <c r="D28" s="87" t="s">
        <v>794</v>
      </c>
      <c r="F28" s="84"/>
      <c r="G28" s="85"/>
      <c r="H28" s="85"/>
      <c r="I28" s="89"/>
    </row>
    <row r="29" spans="2:9" x14ac:dyDescent="0.2">
      <c r="B29" s="86">
        <v>1179</v>
      </c>
      <c r="D29" s="87" t="s">
        <v>793</v>
      </c>
      <c r="F29" s="84"/>
      <c r="G29" s="85"/>
      <c r="H29" s="85"/>
      <c r="I29" s="89"/>
    </row>
    <row r="30" spans="2:9" x14ac:dyDescent="0.2">
      <c r="B30" s="86">
        <v>0</v>
      </c>
      <c r="D30" s="87" t="s">
        <v>792</v>
      </c>
      <c r="F30" s="84"/>
      <c r="G30" s="85"/>
      <c r="H30" s="85"/>
      <c r="I30" s="89"/>
    </row>
    <row r="31" spans="2:9" ht="12.75" customHeight="1" x14ac:dyDescent="0.2">
      <c r="B31" s="86">
        <v>402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2536</v>
      </c>
      <c r="D33" s="87" t="s">
        <v>786</v>
      </c>
      <c r="E33" s="68" t="s">
        <v>785</v>
      </c>
      <c r="F33" s="84"/>
      <c r="G33" s="85"/>
      <c r="H33" s="85"/>
      <c r="I33" s="89"/>
    </row>
    <row r="34" spans="2:9" x14ac:dyDescent="0.2">
      <c r="B34" s="86"/>
      <c r="F34" s="84"/>
      <c r="G34" s="85"/>
      <c r="H34" s="85"/>
      <c r="I34" s="89"/>
    </row>
    <row r="35" spans="2:9" x14ac:dyDescent="0.2">
      <c r="B35" s="91">
        <f>B26+B31+B32+B33</f>
        <v>7953</v>
      </c>
      <c r="C35" s="80"/>
      <c r="D35" s="92" t="s">
        <v>718</v>
      </c>
      <c r="E35" s="80"/>
      <c r="F35" s="93"/>
      <c r="G35" s="92" t="s">
        <v>718</v>
      </c>
      <c r="H35" s="80"/>
      <c r="I35" s="94">
        <f>I26</f>
        <v>7953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3670</v>
      </c>
      <c r="D42" s="83" t="s">
        <v>784</v>
      </c>
      <c r="E42" s="90" t="s">
        <v>783</v>
      </c>
      <c r="F42" s="84"/>
      <c r="G42" s="87" t="s">
        <v>786</v>
      </c>
      <c r="H42" s="68" t="s">
        <v>785</v>
      </c>
      <c r="I42" s="89">
        <f>+B33</f>
        <v>2536</v>
      </c>
    </row>
    <row r="43" spans="2:9" ht="15" x14ac:dyDescent="0.2">
      <c r="B43" s="86">
        <v>3580</v>
      </c>
      <c r="C43" s="60"/>
      <c r="D43" s="97" t="s">
        <v>782</v>
      </c>
      <c r="F43" s="64"/>
      <c r="G43" s="81" t="s">
        <v>784</v>
      </c>
      <c r="H43" s="98" t="s">
        <v>783</v>
      </c>
      <c r="I43" s="89">
        <f>I44+I45+I47+I48+I49</f>
        <v>2571</v>
      </c>
    </row>
    <row r="44" spans="2:9" x14ac:dyDescent="0.2">
      <c r="B44" s="86">
        <v>90</v>
      </c>
      <c r="D44" s="87" t="s">
        <v>781</v>
      </c>
      <c r="F44" s="84"/>
      <c r="G44" s="97" t="s">
        <v>782</v>
      </c>
      <c r="I44" s="89">
        <v>2571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1437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5107</v>
      </c>
      <c r="C52" s="80"/>
      <c r="D52" s="80" t="s">
        <v>718</v>
      </c>
      <c r="E52" s="80"/>
      <c r="F52" s="93"/>
      <c r="G52" s="80" t="s">
        <v>718</v>
      </c>
      <c r="H52" s="80"/>
      <c r="I52" s="94">
        <f>I42+I43+I50</f>
        <v>5107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318</v>
      </c>
      <c r="D59" s="83" t="s">
        <v>774</v>
      </c>
      <c r="E59" s="88" t="s">
        <v>773</v>
      </c>
      <c r="F59" s="84"/>
      <c r="G59" s="90" t="s">
        <v>772</v>
      </c>
      <c r="H59" s="68" t="s">
        <v>771</v>
      </c>
      <c r="I59" s="89">
        <f>+B49</f>
        <v>1437</v>
      </c>
    </row>
    <row r="60" spans="2:9" x14ac:dyDescent="0.2">
      <c r="B60" s="86">
        <v>318</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1119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1437</v>
      </c>
      <c r="C70" s="80"/>
      <c r="D70" s="80" t="s">
        <v>718</v>
      </c>
      <c r="E70" s="80"/>
      <c r="F70" s="93"/>
      <c r="G70" s="80" t="s">
        <v>718</v>
      </c>
      <c r="H70" s="80"/>
      <c r="I70" s="94">
        <f>I59+I60+I63</f>
        <v>1437</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1119</v>
      </c>
    </row>
    <row r="78" spans="2:9" x14ac:dyDescent="0.2">
      <c r="B78" s="86"/>
      <c r="E78" s="87" t="s">
        <v>750</v>
      </c>
      <c r="F78" s="84"/>
      <c r="G78" s="90"/>
      <c r="H78" s="87"/>
      <c r="I78" s="89"/>
    </row>
    <row r="79" spans="2:9" x14ac:dyDescent="0.2">
      <c r="B79" s="86">
        <f>I82-B77</f>
        <v>1119</v>
      </c>
      <c r="D79" s="87" t="s">
        <v>745</v>
      </c>
      <c r="E79" s="70" t="s">
        <v>749</v>
      </c>
      <c r="F79" s="84"/>
      <c r="G79" s="85"/>
      <c r="H79" s="85"/>
      <c r="I79" s="89"/>
    </row>
    <row r="80" spans="2:9" x14ac:dyDescent="0.2">
      <c r="B80" s="86">
        <f>B79-B13</f>
        <v>-2548</v>
      </c>
      <c r="D80" s="87" t="s">
        <v>748</v>
      </c>
      <c r="E80" s="68" t="s">
        <v>744</v>
      </c>
      <c r="F80" s="84"/>
      <c r="G80" s="85"/>
      <c r="H80" s="85"/>
      <c r="I80" s="89"/>
    </row>
    <row r="81" spans="2:9" x14ac:dyDescent="0.2">
      <c r="B81" s="86"/>
      <c r="F81" s="84"/>
      <c r="G81" s="85"/>
      <c r="H81" s="85"/>
      <c r="I81" s="89"/>
    </row>
    <row r="82" spans="2:9" x14ac:dyDescent="0.2">
      <c r="B82" s="91">
        <f>B77+B79</f>
        <v>1119</v>
      </c>
      <c r="C82" s="80"/>
      <c r="D82" s="80" t="s">
        <v>718</v>
      </c>
      <c r="E82" s="80"/>
      <c r="F82" s="93"/>
      <c r="G82" s="80" t="s">
        <v>718</v>
      </c>
      <c r="H82" s="80"/>
      <c r="I82" s="94">
        <f>I77</f>
        <v>1119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-1857</v>
      </c>
      <c r="D92" s="87" t="s">
        <v>732</v>
      </c>
      <c r="E92" s="68" t="s">
        <v>731</v>
      </c>
      <c r="F92" s="84"/>
      <c r="G92" s="87" t="s">
        <v>745</v>
      </c>
      <c r="H92" s="68" t="s">
        <v>744</v>
      </c>
      <c r="I92" s="89">
        <f>+B80</f>
        <v>-2548</v>
      </c>
    </row>
    <row r="93" spans="2:9" x14ac:dyDescent="0.2">
      <c r="B93" s="86"/>
      <c r="E93" s="70" t="s">
        <v>728</v>
      </c>
      <c r="F93" s="84"/>
      <c r="G93" s="90" t="s">
        <v>743</v>
      </c>
      <c r="H93" s="83" t="s">
        <v>742</v>
      </c>
      <c r="I93" s="89">
        <f>I94+I95</f>
        <v>691</v>
      </c>
    </row>
    <row r="94" spans="2:9" x14ac:dyDescent="0.2">
      <c r="B94" s="86"/>
      <c r="E94" s="87"/>
      <c r="F94" s="84"/>
      <c r="G94" s="90" t="s">
        <v>741</v>
      </c>
      <c r="I94" s="89">
        <v>691</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-1857</v>
      </c>
      <c r="C99" s="80"/>
      <c r="D99" s="80" t="s">
        <v>718</v>
      </c>
      <c r="E99" s="80"/>
      <c r="F99" s="93"/>
      <c r="G99" s="80" t="s">
        <v>718</v>
      </c>
      <c r="H99" s="80"/>
      <c r="I99" s="94">
        <f>I92+I93+I96</f>
        <v>-1857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27640</v>
      </c>
      <c r="D106" s="87" t="s">
        <v>735</v>
      </c>
      <c r="E106" s="105" t="s">
        <v>734</v>
      </c>
      <c r="F106" s="84"/>
      <c r="G106" s="85"/>
      <c r="H106" s="85"/>
      <c r="I106" s="84"/>
    </row>
    <row r="107" spans="2:9" x14ac:dyDescent="0.2">
      <c r="B107" s="86">
        <v>27217</v>
      </c>
      <c r="D107" s="87" t="s">
        <v>733</v>
      </c>
      <c r="E107" s="87"/>
      <c r="F107" s="84"/>
      <c r="G107" s="87" t="s">
        <v>732</v>
      </c>
      <c r="H107" s="70" t="s">
        <v>731</v>
      </c>
      <c r="I107" s="89"/>
    </row>
    <row r="108" spans="2:9" x14ac:dyDescent="0.2">
      <c r="B108" s="86">
        <f>-B13</f>
        <v>-3667</v>
      </c>
      <c r="D108" s="87" t="s">
        <v>730</v>
      </c>
      <c r="E108" s="88" t="s">
        <v>729</v>
      </c>
      <c r="F108" s="84"/>
      <c r="G108" s="87"/>
      <c r="H108" s="69" t="s">
        <v>728</v>
      </c>
      <c r="I108" s="89">
        <f>B92</f>
        <v>-1857</v>
      </c>
    </row>
    <row r="109" spans="2:9" x14ac:dyDescent="0.2">
      <c r="B109" s="86">
        <v>423</v>
      </c>
      <c r="D109" s="97" t="s">
        <v>727</v>
      </c>
      <c r="E109" s="87" t="s">
        <v>726</v>
      </c>
      <c r="F109" s="84"/>
      <c r="H109" s="106"/>
      <c r="I109" s="107"/>
    </row>
    <row r="110" spans="2:9" x14ac:dyDescent="0.2">
      <c r="B110" s="86">
        <v>0</v>
      </c>
      <c r="D110" s="87" t="s">
        <v>725</v>
      </c>
      <c r="E110" s="87" t="s">
        <v>724</v>
      </c>
      <c r="F110" s="84"/>
      <c r="G110" s="95"/>
      <c r="I110" s="89"/>
    </row>
    <row r="111" spans="2:9" x14ac:dyDescent="0.2">
      <c r="B111" s="86">
        <v>-2467</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-23363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-1857</v>
      </c>
      <c r="C115" s="80"/>
      <c r="D115" s="80" t="s">
        <v>718</v>
      </c>
      <c r="E115" s="108"/>
      <c r="F115" s="93"/>
      <c r="G115" s="80" t="s">
        <v>718</v>
      </c>
      <c r="H115" s="80"/>
      <c r="I115" s="94">
        <f>I108</f>
        <v>-1857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-23363</v>
      </c>
    </row>
    <row r="123" spans="2:9" ht="15" x14ac:dyDescent="0.2">
      <c r="B123" s="86">
        <f>B125+B128+B131+B134+B137+B142+B143+B144</f>
        <v>-28425</v>
      </c>
      <c r="C123" s="81"/>
      <c r="D123" s="60"/>
      <c r="E123" s="87" t="s">
        <v>713</v>
      </c>
      <c r="F123" s="60"/>
      <c r="G123" s="60"/>
      <c r="H123" s="60"/>
      <c r="I123" s="89">
        <f>I128+I131+I134+I137+I142+I143+I144</f>
        <v>-5062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-28599</v>
      </c>
      <c r="E128" s="87" t="s">
        <v>709</v>
      </c>
      <c r="I128" s="89">
        <f>I129+I130</f>
        <v>0</v>
      </c>
    </row>
    <row r="129" spans="2:9" x14ac:dyDescent="0.2">
      <c r="B129" s="86">
        <v>-12034</v>
      </c>
      <c r="E129" s="87" t="s">
        <v>708</v>
      </c>
      <c r="I129" s="89">
        <v>0</v>
      </c>
    </row>
    <row r="130" spans="2:9" x14ac:dyDescent="0.2">
      <c r="B130" s="86">
        <v>-16565</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4557</v>
      </c>
      <c r="E134" s="87" t="s">
        <v>703</v>
      </c>
      <c r="I134" s="89">
        <f>I135+I136</f>
        <v>-9545</v>
      </c>
    </row>
    <row r="135" spans="2:9" x14ac:dyDescent="0.2">
      <c r="B135" s="86">
        <v>1205</v>
      </c>
      <c r="E135" s="87" t="s">
        <v>702</v>
      </c>
      <c r="I135" s="89">
        <v>-6263</v>
      </c>
    </row>
    <row r="136" spans="2:9" x14ac:dyDescent="0.2">
      <c r="B136" s="86">
        <v>3352</v>
      </c>
      <c r="E136" s="87" t="s">
        <v>701</v>
      </c>
      <c r="I136" s="89">
        <v>-3282</v>
      </c>
    </row>
    <row r="137" spans="2:9" x14ac:dyDescent="0.2">
      <c r="B137" s="86">
        <f>B138+B141</f>
        <v>843</v>
      </c>
      <c r="E137" s="109" t="s">
        <v>700</v>
      </c>
      <c r="I137" s="89">
        <f>I138+I141</f>
        <v>0</v>
      </c>
    </row>
    <row r="138" spans="2:9" x14ac:dyDescent="0.2">
      <c r="B138" s="86">
        <f>B139+B140</f>
        <v>843</v>
      </c>
      <c r="E138" s="109" t="s">
        <v>699</v>
      </c>
      <c r="I138" s="89">
        <f>I139+I140</f>
        <v>0</v>
      </c>
    </row>
    <row r="139" spans="2:9" x14ac:dyDescent="0.2">
      <c r="B139" s="86">
        <v>843</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-5226</v>
      </c>
      <c r="C144" s="87" t="s">
        <v>693</v>
      </c>
      <c r="E144" s="87" t="s">
        <v>693</v>
      </c>
      <c r="I144" s="89">
        <f>I145+I146</f>
        <v>4483</v>
      </c>
    </row>
    <row r="145" spans="2:9" x14ac:dyDescent="0.2">
      <c r="B145" s="86">
        <v>1053</v>
      </c>
      <c r="C145" s="87" t="s">
        <v>692</v>
      </c>
      <c r="E145" s="87" t="s">
        <v>692</v>
      </c>
      <c r="I145" s="89">
        <v>225</v>
      </c>
    </row>
    <row r="146" spans="2:9" x14ac:dyDescent="0.2">
      <c r="B146" s="91">
        <v>-6279</v>
      </c>
      <c r="C146" s="110" t="s">
        <v>691</v>
      </c>
      <c r="D146" s="111"/>
      <c r="E146" s="110" t="s">
        <v>691</v>
      </c>
      <c r="F146" s="111"/>
      <c r="G146" s="111"/>
      <c r="H146" s="111"/>
      <c r="I146" s="94">
        <v>4258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1324</v>
      </c>
      <c r="D11" s="83" t="s">
        <v>810</v>
      </c>
      <c r="E11" s="87" t="s">
        <v>809</v>
      </c>
      <c r="F11" s="84"/>
      <c r="G11" s="85" t="s">
        <v>808</v>
      </c>
      <c r="H11" s="88" t="s">
        <v>807</v>
      </c>
      <c r="I11" s="89">
        <f>I12+I13</f>
        <v>1876</v>
      </c>
    </row>
    <row r="12" spans="2:14" x14ac:dyDescent="0.2">
      <c r="B12" s="86">
        <f>I11-B11</f>
        <v>552</v>
      </c>
      <c r="D12" s="87" t="s">
        <v>797</v>
      </c>
      <c r="E12" s="68" t="s">
        <v>796</v>
      </c>
      <c r="F12" s="84"/>
      <c r="G12" s="90" t="s">
        <v>806</v>
      </c>
      <c r="H12" s="85"/>
      <c r="I12" s="89">
        <v>1876</v>
      </c>
    </row>
    <row r="13" spans="2:14" x14ac:dyDescent="0.2">
      <c r="B13" s="86">
        <v>5</v>
      </c>
      <c r="D13" s="83" t="s">
        <v>805</v>
      </c>
      <c r="E13" s="87" t="s">
        <v>729</v>
      </c>
      <c r="F13" s="84"/>
      <c r="G13" s="90" t="s">
        <v>804</v>
      </c>
      <c r="I13" s="89">
        <v>0</v>
      </c>
    </row>
    <row r="14" spans="2:14" x14ac:dyDescent="0.2">
      <c r="B14" s="86">
        <f>B12-B13</f>
        <v>547</v>
      </c>
      <c r="D14" s="83" t="s">
        <v>803</v>
      </c>
      <c r="E14" s="68" t="s">
        <v>802</v>
      </c>
      <c r="F14" s="84"/>
      <c r="G14" s="90"/>
      <c r="H14" s="85"/>
      <c r="I14" s="89"/>
    </row>
    <row r="15" spans="2:14" ht="7.15" customHeight="1" x14ac:dyDescent="0.2">
      <c r="B15" s="86"/>
      <c r="F15" s="84"/>
      <c r="G15" s="85"/>
      <c r="H15" s="85"/>
      <c r="I15" s="89"/>
    </row>
    <row r="16" spans="2:14" x14ac:dyDescent="0.2">
      <c r="B16" s="91">
        <f>B11+B12</f>
        <v>1876</v>
      </c>
      <c r="C16" s="80"/>
      <c r="D16" s="92" t="s">
        <v>718</v>
      </c>
      <c r="E16" s="80"/>
      <c r="F16" s="93"/>
      <c r="G16" s="92" t="s">
        <v>718</v>
      </c>
      <c r="H16" s="80"/>
      <c r="I16" s="94">
        <f>I11</f>
        <v>1876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780</v>
      </c>
      <c r="D26" s="83" t="s">
        <v>799</v>
      </c>
      <c r="E26" s="87" t="s">
        <v>798</v>
      </c>
      <c r="F26" s="84"/>
      <c r="G26" s="90" t="s">
        <v>797</v>
      </c>
      <c r="H26" s="70" t="s">
        <v>796</v>
      </c>
      <c r="I26" s="89">
        <f>+B12</f>
        <v>552</v>
      </c>
    </row>
    <row r="27" spans="2:9" x14ac:dyDescent="0.2">
      <c r="B27" s="86">
        <v>596</v>
      </c>
      <c r="D27" s="87" t="s">
        <v>795</v>
      </c>
      <c r="F27" s="84"/>
      <c r="G27" s="85"/>
      <c r="H27" s="85"/>
      <c r="I27" s="89"/>
    </row>
    <row r="28" spans="2:9" x14ac:dyDescent="0.2">
      <c r="B28" s="86">
        <f>B29+B30</f>
        <v>184</v>
      </c>
      <c r="D28" s="87" t="s">
        <v>794</v>
      </c>
      <c r="F28" s="84"/>
      <c r="G28" s="85"/>
      <c r="H28" s="85"/>
      <c r="I28" s="89"/>
    </row>
    <row r="29" spans="2:9" x14ac:dyDescent="0.2">
      <c r="B29" s="86">
        <v>178</v>
      </c>
      <c r="D29" s="87" t="s">
        <v>793</v>
      </c>
      <c r="F29" s="84"/>
      <c r="G29" s="85"/>
      <c r="H29" s="85"/>
      <c r="I29" s="89"/>
    </row>
    <row r="30" spans="2:9" x14ac:dyDescent="0.2">
      <c r="B30" s="86">
        <v>6</v>
      </c>
      <c r="D30" s="87" t="s">
        <v>792</v>
      </c>
      <c r="F30" s="84"/>
      <c r="G30" s="85"/>
      <c r="H30" s="85"/>
      <c r="I30" s="89"/>
    </row>
    <row r="31" spans="2:9" ht="12.75" customHeight="1" x14ac:dyDescent="0.2">
      <c r="B31" s="86">
        <v>1</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-229</v>
      </c>
      <c r="D33" s="87" t="s">
        <v>786</v>
      </c>
      <c r="E33" s="68" t="s">
        <v>785</v>
      </c>
      <c r="F33" s="84"/>
      <c r="G33" s="85"/>
      <c r="H33" s="85"/>
      <c r="I33" s="89"/>
    </row>
    <row r="34" spans="2:9" x14ac:dyDescent="0.2">
      <c r="B34" s="86"/>
      <c r="F34" s="84"/>
      <c r="G34" s="85"/>
      <c r="H34" s="85"/>
      <c r="I34" s="89"/>
    </row>
    <row r="35" spans="2:9" x14ac:dyDescent="0.2">
      <c r="B35" s="91">
        <f>B26+B31+B32+B33</f>
        <v>552</v>
      </c>
      <c r="C35" s="80"/>
      <c r="D35" s="92" t="s">
        <v>718</v>
      </c>
      <c r="E35" s="80"/>
      <c r="F35" s="93"/>
      <c r="G35" s="92" t="s">
        <v>718</v>
      </c>
      <c r="H35" s="80"/>
      <c r="I35" s="94">
        <f>I26</f>
        <v>552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-229</v>
      </c>
    </row>
    <row r="43" spans="2:9" ht="15" x14ac:dyDescent="0.2">
      <c r="B43" s="86">
        <v>0</v>
      </c>
      <c r="C43" s="60"/>
      <c r="D43" s="97" t="s">
        <v>782</v>
      </c>
      <c r="F43" s="64"/>
      <c r="G43" s="81" t="s">
        <v>784</v>
      </c>
      <c r="H43" s="98" t="s">
        <v>783</v>
      </c>
      <c r="I43" s="89">
        <f>I44+I45+I47+I48+I49</f>
        <v>51</v>
      </c>
    </row>
    <row r="44" spans="2:9" x14ac:dyDescent="0.2">
      <c r="B44" s="86">
        <v>0</v>
      </c>
      <c r="D44" s="87" t="s">
        <v>781</v>
      </c>
      <c r="F44" s="84"/>
      <c r="G44" s="97" t="s">
        <v>782</v>
      </c>
      <c r="I44" s="89">
        <v>51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-178</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-178</v>
      </c>
      <c r="C52" s="80"/>
      <c r="D52" s="80" t="s">
        <v>718</v>
      </c>
      <c r="E52" s="80"/>
      <c r="F52" s="93"/>
      <c r="G52" s="80" t="s">
        <v>718</v>
      </c>
      <c r="H52" s="80"/>
      <c r="I52" s="94">
        <f>I42+I43+I50</f>
        <v>-178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-178</v>
      </c>
    </row>
    <row r="60" spans="2:9" x14ac:dyDescent="0.2">
      <c r="B60" s="86">
        <v>0</v>
      </c>
      <c r="D60" s="87" t="s">
        <v>770</v>
      </c>
      <c r="F60" s="84"/>
      <c r="G60" s="90" t="s">
        <v>769</v>
      </c>
      <c r="H60" s="87"/>
      <c r="I60" s="89">
        <f>I61+I62</f>
        <v>6</v>
      </c>
    </row>
    <row r="61" spans="2:9" x14ac:dyDescent="0.2">
      <c r="B61" s="86">
        <v>0</v>
      </c>
      <c r="D61" s="87" t="s">
        <v>768</v>
      </c>
      <c r="F61" s="84"/>
      <c r="G61" s="90" t="s">
        <v>767</v>
      </c>
      <c r="I61" s="89">
        <v>0</v>
      </c>
    </row>
    <row r="62" spans="2:9" x14ac:dyDescent="0.2">
      <c r="B62" s="86">
        <v>6</v>
      </c>
      <c r="D62" s="83" t="s">
        <v>766</v>
      </c>
      <c r="E62" s="87" t="s">
        <v>765</v>
      </c>
      <c r="F62" s="84"/>
      <c r="G62" s="90" t="s">
        <v>764</v>
      </c>
      <c r="I62" s="89">
        <v>6</v>
      </c>
    </row>
    <row r="63" spans="2:9" x14ac:dyDescent="0.2">
      <c r="B63" s="86"/>
      <c r="E63" s="87" t="s">
        <v>763</v>
      </c>
      <c r="F63" s="84"/>
      <c r="G63" s="85" t="s">
        <v>762</v>
      </c>
      <c r="H63" s="83" t="s">
        <v>761</v>
      </c>
      <c r="I63" s="89">
        <f>I64+I65+I66</f>
        <v>327</v>
      </c>
    </row>
    <row r="64" spans="2:9" x14ac:dyDescent="0.2">
      <c r="B64" s="86">
        <f>B65+B66+B67</f>
        <v>104</v>
      </c>
      <c r="D64" s="83" t="s">
        <v>762</v>
      </c>
      <c r="E64" s="83" t="s">
        <v>761</v>
      </c>
      <c r="F64" s="84"/>
      <c r="G64" s="87" t="s">
        <v>760</v>
      </c>
      <c r="I64" s="89">
        <v>0</v>
      </c>
    </row>
    <row r="65" spans="2:9" x14ac:dyDescent="0.2">
      <c r="B65" s="86">
        <v>38</v>
      </c>
      <c r="D65" s="87" t="s">
        <v>760</v>
      </c>
      <c r="F65" s="84"/>
      <c r="G65" s="90" t="s">
        <v>759</v>
      </c>
      <c r="I65" s="89">
        <v>0</v>
      </c>
    </row>
    <row r="66" spans="2:9" x14ac:dyDescent="0.2">
      <c r="B66" s="86">
        <v>0</v>
      </c>
      <c r="D66" s="87" t="s">
        <v>759</v>
      </c>
      <c r="F66" s="84"/>
      <c r="G66" s="90" t="s">
        <v>758</v>
      </c>
      <c r="I66" s="89">
        <v>327</v>
      </c>
    </row>
    <row r="67" spans="2:9" x14ac:dyDescent="0.2">
      <c r="B67" s="86">
        <v>66</v>
      </c>
      <c r="D67" s="87" t="s">
        <v>758</v>
      </c>
      <c r="F67" s="84"/>
      <c r="G67" s="85"/>
      <c r="H67" s="85"/>
      <c r="I67" s="89"/>
    </row>
    <row r="68" spans="2:9" x14ac:dyDescent="0.2">
      <c r="B68" s="86">
        <f>I70-B59-B62-B64</f>
        <v>45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155</v>
      </c>
      <c r="C70" s="80"/>
      <c r="D70" s="80" t="s">
        <v>718</v>
      </c>
      <c r="E70" s="80"/>
      <c r="F70" s="93"/>
      <c r="G70" s="80" t="s">
        <v>718</v>
      </c>
      <c r="H70" s="80"/>
      <c r="I70" s="94">
        <f>I59+I60+I63</f>
        <v>155</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45</v>
      </c>
    </row>
    <row r="78" spans="2:9" x14ac:dyDescent="0.2">
      <c r="B78" s="86"/>
      <c r="E78" s="87" t="s">
        <v>750</v>
      </c>
      <c r="F78" s="84"/>
      <c r="G78" s="90"/>
      <c r="H78" s="87"/>
      <c r="I78" s="89"/>
    </row>
    <row r="79" spans="2:9" x14ac:dyDescent="0.2">
      <c r="B79" s="86">
        <f>I82-B77</f>
        <v>45</v>
      </c>
      <c r="D79" s="87" t="s">
        <v>745</v>
      </c>
      <c r="E79" s="70" t="s">
        <v>749</v>
      </c>
      <c r="F79" s="84"/>
      <c r="G79" s="85"/>
      <c r="H79" s="85"/>
      <c r="I79" s="89"/>
    </row>
    <row r="80" spans="2:9" x14ac:dyDescent="0.2">
      <c r="B80" s="86">
        <f>B79-B13</f>
        <v>40</v>
      </c>
      <c r="D80" s="87" t="s">
        <v>748</v>
      </c>
      <c r="E80" s="68" t="s">
        <v>744</v>
      </c>
      <c r="F80" s="84"/>
      <c r="G80" s="85"/>
      <c r="H80" s="85"/>
      <c r="I80" s="89"/>
    </row>
    <row r="81" spans="2:9" x14ac:dyDescent="0.2">
      <c r="B81" s="86"/>
      <c r="F81" s="84"/>
      <c r="G81" s="85"/>
      <c r="H81" s="85"/>
      <c r="I81" s="89"/>
    </row>
    <row r="82" spans="2:9" x14ac:dyDescent="0.2">
      <c r="B82" s="91">
        <f>B77+B79</f>
        <v>45</v>
      </c>
      <c r="C82" s="80"/>
      <c r="D82" s="80" t="s">
        <v>718</v>
      </c>
      <c r="E82" s="80"/>
      <c r="F82" s="93"/>
      <c r="G82" s="80" t="s">
        <v>718</v>
      </c>
      <c r="H82" s="80"/>
      <c r="I82" s="94">
        <f>I77</f>
        <v>45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40</v>
      </c>
      <c r="D92" s="87" t="s">
        <v>732</v>
      </c>
      <c r="E92" s="68" t="s">
        <v>731</v>
      </c>
      <c r="F92" s="84"/>
      <c r="G92" s="87" t="s">
        <v>745</v>
      </c>
      <c r="H92" s="68" t="s">
        <v>744</v>
      </c>
      <c r="I92" s="89">
        <f>+B80</f>
        <v>40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40</v>
      </c>
      <c r="C99" s="80"/>
      <c r="D99" s="80" t="s">
        <v>718</v>
      </c>
      <c r="E99" s="80"/>
      <c r="F99" s="93"/>
      <c r="G99" s="80" t="s">
        <v>718</v>
      </c>
      <c r="H99" s="80"/>
      <c r="I99" s="94">
        <f>I92+I93+I96</f>
        <v>40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v>
      </c>
      <c r="D106" s="87" t="s">
        <v>735</v>
      </c>
      <c r="E106" s="105" t="s">
        <v>734</v>
      </c>
      <c r="F106" s="84"/>
      <c r="G106" s="85"/>
      <c r="H106" s="85"/>
      <c r="I106" s="84"/>
    </row>
    <row r="107" spans="2:9" x14ac:dyDescent="0.2">
      <c r="B107" s="86">
        <v>4</v>
      </c>
      <c r="D107" s="87" t="s">
        <v>733</v>
      </c>
      <c r="E107" s="87"/>
      <c r="F107" s="84"/>
      <c r="G107" s="87" t="s">
        <v>732</v>
      </c>
      <c r="H107" s="70" t="s">
        <v>731</v>
      </c>
      <c r="I107" s="89"/>
    </row>
    <row r="108" spans="2:9" x14ac:dyDescent="0.2">
      <c r="B108" s="86">
        <f>-B13</f>
        <v>-5</v>
      </c>
      <c r="D108" s="87" t="s">
        <v>730</v>
      </c>
      <c r="E108" s="88" t="s">
        <v>729</v>
      </c>
      <c r="F108" s="84"/>
      <c r="G108" s="87"/>
      <c r="H108" s="69" t="s">
        <v>728</v>
      </c>
      <c r="I108" s="89">
        <f>B92</f>
        <v>40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41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40</v>
      </c>
      <c r="C115" s="80"/>
      <c r="D115" s="80" t="s">
        <v>718</v>
      </c>
      <c r="E115" s="108"/>
      <c r="F115" s="93"/>
      <c r="G115" s="80" t="s">
        <v>718</v>
      </c>
      <c r="H115" s="80"/>
      <c r="I115" s="94">
        <f>I108</f>
        <v>40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41</v>
      </c>
    </row>
    <row r="123" spans="2:9" ht="15" x14ac:dyDescent="0.2">
      <c r="B123" s="86">
        <f>B125+B128+B131+B134+B137+B142+B143+B144</f>
        <v>48</v>
      </c>
      <c r="C123" s="81"/>
      <c r="D123" s="60"/>
      <c r="E123" s="87" t="s">
        <v>713</v>
      </c>
      <c r="F123" s="60"/>
      <c r="G123" s="60"/>
      <c r="H123" s="60"/>
      <c r="I123" s="89">
        <f>I128+I131+I134+I137+I142+I143+I144</f>
        <v>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26</v>
      </c>
      <c r="E128" s="87" t="s">
        <v>709</v>
      </c>
      <c r="I128" s="89">
        <f>I129+I130</f>
        <v>0</v>
      </c>
    </row>
    <row r="129" spans="2:9" x14ac:dyDescent="0.2">
      <c r="B129" s="86">
        <v>409</v>
      </c>
      <c r="E129" s="87" t="s">
        <v>708</v>
      </c>
      <c r="I129" s="89">
        <v>0</v>
      </c>
    </row>
    <row r="130" spans="2:9" x14ac:dyDescent="0.2">
      <c r="B130" s="86">
        <v>-383</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22</v>
      </c>
      <c r="C144" s="87" t="s">
        <v>693</v>
      </c>
      <c r="E144" s="87" t="s">
        <v>693</v>
      </c>
      <c r="I144" s="89">
        <f>I145+I146</f>
        <v>7</v>
      </c>
    </row>
    <row r="145" spans="2:9" x14ac:dyDescent="0.2">
      <c r="B145" s="86">
        <v>15</v>
      </c>
      <c r="C145" s="87" t="s">
        <v>692</v>
      </c>
      <c r="E145" s="87" t="s">
        <v>692</v>
      </c>
      <c r="I145" s="89">
        <v>156</v>
      </c>
    </row>
    <row r="146" spans="2:9" x14ac:dyDescent="0.2">
      <c r="B146" s="91">
        <v>7</v>
      </c>
      <c r="C146" s="110" t="s">
        <v>691</v>
      </c>
      <c r="D146" s="111"/>
      <c r="E146" s="110" t="s">
        <v>691</v>
      </c>
      <c r="F146" s="111"/>
      <c r="G146" s="111"/>
      <c r="H146" s="111"/>
      <c r="I146" s="94">
        <v>-149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265462</v>
      </c>
      <c r="D11" s="83" t="s">
        <v>810</v>
      </c>
      <c r="E11" s="87" t="s">
        <v>809</v>
      </c>
      <c r="F11" s="84"/>
      <c r="G11" s="85" t="s">
        <v>808</v>
      </c>
      <c r="H11" s="88" t="s">
        <v>807</v>
      </c>
      <c r="I11" s="89">
        <f>I12+I13</f>
        <v>540499</v>
      </c>
    </row>
    <row r="12" spans="2:14" x14ac:dyDescent="0.2">
      <c r="B12" s="86">
        <f>I11-B11</f>
        <v>275037</v>
      </c>
      <c r="D12" s="87" t="s">
        <v>797</v>
      </c>
      <c r="E12" s="68" t="s">
        <v>796</v>
      </c>
      <c r="F12" s="84"/>
      <c r="G12" s="90" t="s">
        <v>806</v>
      </c>
      <c r="H12" s="85"/>
      <c r="I12" s="89">
        <v>539049</v>
      </c>
    </row>
    <row r="13" spans="2:14" x14ac:dyDescent="0.2">
      <c r="B13" s="86">
        <v>52831</v>
      </c>
      <c r="D13" s="83" t="s">
        <v>805</v>
      </c>
      <c r="E13" s="87" t="s">
        <v>729</v>
      </c>
      <c r="F13" s="84"/>
      <c r="G13" s="90" t="s">
        <v>804</v>
      </c>
      <c r="I13" s="89">
        <v>1450</v>
      </c>
    </row>
    <row r="14" spans="2:14" x14ac:dyDescent="0.2">
      <c r="B14" s="86">
        <f>B12-B13</f>
        <v>222206</v>
      </c>
      <c r="D14" s="83" t="s">
        <v>803</v>
      </c>
      <c r="E14" s="68" t="s">
        <v>802</v>
      </c>
      <c r="F14" s="84"/>
      <c r="G14" s="90"/>
      <c r="H14" s="85"/>
      <c r="I14" s="89"/>
    </row>
    <row r="15" spans="2:14" ht="7.15" customHeight="1" x14ac:dyDescent="0.2">
      <c r="B15" s="86"/>
      <c r="F15" s="84"/>
      <c r="G15" s="85"/>
      <c r="H15" s="85"/>
      <c r="I15" s="89"/>
    </row>
    <row r="16" spans="2:14" x14ac:dyDescent="0.2">
      <c r="B16" s="91">
        <f>B11+B12</f>
        <v>540499</v>
      </c>
      <c r="C16" s="80"/>
      <c r="D16" s="92" t="s">
        <v>718</v>
      </c>
      <c r="E16" s="80"/>
      <c r="F16" s="93"/>
      <c r="G16" s="92" t="s">
        <v>718</v>
      </c>
      <c r="H16" s="80"/>
      <c r="I16" s="94">
        <f>I11</f>
        <v>540499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154245</v>
      </c>
      <c r="D26" s="83" t="s">
        <v>799</v>
      </c>
      <c r="E26" s="87" t="s">
        <v>798</v>
      </c>
      <c r="F26" s="84"/>
      <c r="G26" s="90" t="s">
        <v>797</v>
      </c>
      <c r="H26" s="70" t="s">
        <v>796</v>
      </c>
      <c r="I26" s="89">
        <f>+B12</f>
        <v>275037</v>
      </c>
    </row>
    <row r="27" spans="2:9" x14ac:dyDescent="0.2">
      <c r="B27" s="86">
        <v>121240</v>
      </c>
      <c r="D27" s="87" t="s">
        <v>795</v>
      </c>
      <c r="F27" s="84"/>
      <c r="G27" s="85"/>
      <c r="H27" s="85"/>
      <c r="I27" s="89"/>
    </row>
    <row r="28" spans="2:9" x14ac:dyDescent="0.2">
      <c r="B28" s="86">
        <f>B29+B30</f>
        <v>33005</v>
      </c>
      <c r="D28" s="87" t="s">
        <v>794</v>
      </c>
      <c r="F28" s="84"/>
      <c r="G28" s="85"/>
      <c r="H28" s="85"/>
      <c r="I28" s="89"/>
    </row>
    <row r="29" spans="2:9" x14ac:dyDescent="0.2">
      <c r="B29" s="86">
        <v>32902</v>
      </c>
      <c r="D29" s="87" t="s">
        <v>793</v>
      </c>
      <c r="F29" s="84"/>
      <c r="G29" s="85"/>
      <c r="H29" s="85"/>
      <c r="I29" s="89"/>
    </row>
    <row r="30" spans="2:9" x14ac:dyDescent="0.2">
      <c r="B30" s="86">
        <v>103</v>
      </c>
      <c r="D30" s="87" t="s">
        <v>792</v>
      </c>
      <c r="F30" s="84"/>
      <c r="G30" s="85"/>
      <c r="H30" s="85"/>
      <c r="I30" s="89"/>
    </row>
    <row r="31" spans="2:9" ht="12.75" customHeight="1" x14ac:dyDescent="0.2">
      <c r="B31" s="86">
        <v>2760</v>
      </c>
      <c r="D31" s="83" t="s">
        <v>791</v>
      </c>
      <c r="E31" s="83" t="s">
        <v>790</v>
      </c>
      <c r="F31" s="84"/>
      <c r="G31" s="85"/>
      <c r="H31" s="85"/>
      <c r="I31" s="89"/>
    </row>
    <row r="32" spans="2:9" ht="12.75" customHeight="1" x14ac:dyDescent="0.2">
      <c r="B32" s="86">
        <v>-2</v>
      </c>
      <c r="D32" s="83" t="s">
        <v>789</v>
      </c>
      <c r="E32" s="83" t="s">
        <v>788</v>
      </c>
      <c r="F32" s="84"/>
      <c r="G32" s="85"/>
      <c r="H32" s="85"/>
      <c r="I32" s="89"/>
    </row>
    <row r="33" spans="2:9" x14ac:dyDescent="0.2">
      <c r="B33" s="86">
        <f>I35-B26-B31-B32</f>
        <v>118034</v>
      </c>
      <c r="D33" s="87" t="s">
        <v>786</v>
      </c>
      <c r="E33" s="68" t="s">
        <v>785</v>
      </c>
      <c r="F33" s="84"/>
      <c r="G33" s="85"/>
      <c r="H33" s="85"/>
      <c r="I33" s="89"/>
    </row>
    <row r="34" spans="2:9" x14ac:dyDescent="0.2">
      <c r="B34" s="86"/>
      <c r="F34" s="84"/>
      <c r="G34" s="85"/>
      <c r="H34" s="85"/>
      <c r="I34" s="89"/>
    </row>
    <row r="35" spans="2:9" x14ac:dyDescent="0.2">
      <c r="B35" s="91">
        <f>B26+B31+B32+B33</f>
        <v>275037</v>
      </c>
      <c r="C35" s="80"/>
      <c r="D35" s="92" t="s">
        <v>718</v>
      </c>
      <c r="E35" s="80"/>
      <c r="F35" s="93"/>
      <c r="G35" s="92" t="s">
        <v>718</v>
      </c>
      <c r="H35" s="80"/>
      <c r="I35" s="94">
        <f>I26</f>
        <v>275037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54330</v>
      </c>
      <c r="D42" s="83" t="s">
        <v>784</v>
      </c>
      <c r="E42" s="90" t="s">
        <v>783</v>
      </c>
      <c r="F42" s="84"/>
      <c r="G42" s="87" t="s">
        <v>786</v>
      </c>
      <c r="H42" s="68" t="s">
        <v>785</v>
      </c>
      <c r="I42" s="89">
        <f>+B33</f>
        <v>118034</v>
      </c>
    </row>
    <row r="43" spans="2:9" ht="15" x14ac:dyDescent="0.2">
      <c r="B43" s="86">
        <v>53010</v>
      </c>
      <c r="C43" s="60"/>
      <c r="D43" s="97" t="s">
        <v>782</v>
      </c>
      <c r="F43" s="64"/>
      <c r="G43" s="81" t="s">
        <v>784</v>
      </c>
      <c r="H43" s="98" t="s">
        <v>783</v>
      </c>
      <c r="I43" s="89">
        <f>I44+I45+I47+I48+I49</f>
        <v>100202</v>
      </c>
    </row>
    <row r="44" spans="2:9" x14ac:dyDescent="0.2">
      <c r="B44" s="86">
        <v>1320</v>
      </c>
      <c r="D44" s="87" t="s">
        <v>781</v>
      </c>
      <c r="F44" s="84"/>
      <c r="G44" s="97" t="s">
        <v>782</v>
      </c>
      <c r="I44" s="89">
        <v>98930</v>
      </c>
    </row>
    <row r="45" spans="2:9" x14ac:dyDescent="0.2">
      <c r="B45" s="86">
        <v>0</v>
      </c>
      <c r="D45" s="87" t="s">
        <v>780</v>
      </c>
      <c r="E45" s="82"/>
      <c r="F45" s="84"/>
      <c r="G45" s="87" t="s">
        <v>781</v>
      </c>
      <c r="I45" s="89">
        <v>1272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114463</v>
      </c>
      <c r="D49" s="87" t="s">
        <v>772</v>
      </c>
      <c r="E49" s="68" t="s">
        <v>771</v>
      </c>
      <c r="F49" s="84"/>
      <c r="G49" s="87" t="s">
        <v>777</v>
      </c>
      <c r="H49" s="87"/>
      <c r="I49" s="89">
        <v>0</v>
      </c>
    </row>
    <row r="50" spans="2:9" x14ac:dyDescent="0.2">
      <c r="B50" s="86"/>
      <c r="D50" s="87"/>
      <c r="E50" s="87"/>
      <c r="F50" s="84"/>
      <c r="G50" s="87" t="s">
        <v>776</v>
      </c>
      <c r="H50" s="87"/>
      <c r="I50" s="89">
        <v>-49443</v>
      </c>
    </row>
    <row r="51" spans="2:9" x14ac:dyDescent="0.2">
      <c r="B51" s="86"/>
      <c r="F51" s="84"/>
      <c r="G51" s="87"/>
      <c r="I51" s="89"/>
    </row>
    <row r="52" spans="2:9" x14ac:dyDescent="0.2">
      <c r="B52" s="91">
        <f>B42+B49</f>
        <v>168793</v>
      </c>
      <c r="C52" s="80"/>
      <c r="D52" s="80" t="s">
        <v>718</v>
      </c>
      <c r="E52" s="80"/>
      <c r="F52" s="93"/>
      <c r="G52" s="80" t="s">
        <v>718</v>
      </c>
      <c r="H52" s="80"/>
      <c r="I52" s="94">
        <f>I42+I43+I50</f>
        <v>168793</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5461</v>
      </c>
      <c r="D59" s="83" t="s">
        <v>774</v>
      </c>
      <c r="E59" s="88" t="s">
        <v>773</v>
      </c>
      <c r="F59" s="84"/>
      <c r="G59" s="90" t="s">
        <v>772</v>
      </c>
      <c r="H59" s="68" t="s">
        <v>771</v>
      </c>
      <c r="I59" s="89">
        <f>+B49</f>
        <v>114463</v>
      </c>
    </row>
    <row r="60" spans="2:9" x14ac:dyDescent="0.2">
      <c r="B60" s="86">
        <v>5461</v>
      </c>
      <c r="D60" s="87" t="s">
        <v>770</v>
      </c>
      <c r="F60" s="84"/>
      <c r="G60" s="90" t="s">
        <v>769</v>
      </c>
      <c r="H60" s="87"/>
      <c r="I60" s="89">
        <f>I61+I62</f>
        <v>103</v>
      </c>
    </row>
    <row r="61" spans="2:9" x14ac:dyDescent="0.2">
      <c r="B61" s="86">
        <v>0</v>
      </c>
      <c r="D61" s="87" t="s">
        <v>768</v>
      </c>
      <c r="F61" s="84"/>
      <c r="G61" s="90" t="s">
        <v>767</v>
      </c>
      <c r="I61" s="89">
        <v>0</v>
      </c>
    </row>
    <row r="62" spans="2:9" x14ac:dyDescent="0.2">
      <c r="B62" s="86">
        <v>103</v>
      </c>
      <c r="D62" s="83" t="s">
        <v>766</v>
      </c>
      <c r="E62" s="87" t="s">
        <v>765</v>
      </c>
      <c r="F62" s="84"/>
      <c r="G62" s="90" t="s">
        <v>764</v>
      </c>
      <c r="I62" s="89">
        <v>103</v>
      </c>
    </row>
    <row r="63" spans="2:9" x14ac:dyDescent="0.2">
      <c r="B63" s="86"/>
      <c r="E63" s="87" t="s">
        <v>763</v>
      </c>
      <c r="F63" s="84"/>
      <c r="G63" s="85" t="s">
        <v>762</v>
      </c>
      <c r="H63" s="83" t="s">
        <v>761</v>
      </c>
      <c r="I63" s="89">
        <f>I64+I65+I66</f>
        <v>2310</v>
      </c>
    </row>
    <row r="64" spans="2:9" x14ac:dyDescent="0.2">
      <c r="B64" s="86">
        <f>B65+B66+B67</f>
        <v>2142</v>
      </c>
      <c r="D64" s="83" t="s">
        <v>762</v>
      </c>
      <c r="E64" s="83" t="s">
        <v>761</v>
      </c>
      <c r="F64" s="84"/>
      <c r="G64" s="87" t="s">
        <v>760</v>
      </c>
      <c r="I64" s="89">
        <v>0</v>
      </c>
    </row>
    <row r="65" spans="2:9" x14ac:dyDescent="0.2">
      <c r="B65" s="86">
        <v>404</v>
      </c>
      <c r="D65" s="87" t="s">
        <v>760</v>
      </c>
      <c r="F65" s="84"/>
      <c r="G65" s="90" t="s">
        <v>759</v>
      </c>
      <c r="I65" s="89">
        <v>178</v>
      </c>
    </row>
    <row r="66" spans="2:9" x14ac:dyDescent="0.2">
      <c r="B66" s="86">
        <v>0</v>
      </c>
      <c r="D66" s="87" t="s">
        <v>759</v>
      </c>
      <c r="F66" s="84"/>
      <c r="G66" s="90" t="s">
        <v>758</v>
      </c>
      <c r="I66" s="89">
        <v>2132</v>
      </c>
    </row>
    <row r="67" spans="2:9" x14ac:dyDescent="0.2">
      <c r="B67" s="86">
        <v>1738</v>
      </c>
      <c r="D67" s="87" t="s">
        <v>758</v>
      </c>
      <c r="F67" s="84"/>
      <c r="G67" s="85"/>
      <c r="H67" s="85"/>
      <c r="I67" s="89"/>
    </row>
    <row r="68" spans="2:9" x14ac:dyDescent="0.2">
      <c r="B68" s="86">
        <f>I70-B59-B62-B64</f>
        <v>109170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116876</v>
      </c>
      <c r="C70" s="80"/>
      <c r="D70" s="80" t="s">
        <v>718</v>
      </c>
      <c r="E70" s="80"/>
      <c r="F70" s="93"/>
      <c r="G70" s="80" t="s">
        <v>718</v>
      </c>
      <c r="H70" s="80"/>
      <c r="I70" s="94">
        <f>I59+I60+I63</f>
        <v>116876</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109170</v>
      </c>
    </row>
    <row r="78" spans="2:9" x14ac:dyDescent="0.2">
      <c r="B78" s="86"/>
      <c r="E78" s="87" t="s">
        <v>750</v>
      </c>
      <c r="F78" s="84"/>
      <c r="G78" s="90"/>
      <c r="H78" s="87"/>
      <c r="I78" s="89"/>
    </row>
    <row r="79" spans="2:9" x14ac:dyDescent="0.2">
      <c r="B79" s="86">
        <f>I82-B77</f>
        <v>109170</v>
      </c>
      <c r="D79" s="87" t="s">
        <v>745</v>
      </c>
      <c r="E79" s="70" t="s">
        <v>749</v>
      </c>
      <c r="F79" s="84"/>
      <c r="G79" s="85"/>
      <c r="H79" s="85"/>
      <c r="I79" s="89"/>
    </row>
    <row r="80" spans="2:9" x14ac:dyDescent="0.2">
      <c r="B80" s="86">
        <f>B79-B13</f>
        <v>56339</v>
      </c>
      <c r="D80" s="87" t="s">
        <v>748</v>
      </c>
      <c r="E80" s="68" t="s">
        <v>744</v>
      </c>
      <c r="F80" s="84"/>
      <c r="G80" s="85"/>
      <c r="H80" s="85"/>
      <c r="I80" s="89"/>
    </row>
    <row r="81" spans="2:9" x14ac:dyDescent="0.2">
      <c r="B81" s="86"/>
      <c r="F81" s="84"/>
      <c r="G81" s="85"/>
      <c r="H81" s="85"/>
      <c r="I81" s="89"/>
    </row>
    <row r="82" spans="2:9" x14ac:dyDescent="0.2">
      <c r="B82" s="91">
        <f>B77+B79</f>
        <v>109170</v>
      </c>
      <c r="C82" s="80"/>
      <c r="D82" s="80" t="s">
        <v>718</v>
      </c>
      <c r="E82" s="80"/>
      <c r="F82" s="93"/>
      <c r="G82" s="80" t="s">
        <v>718</v>
      </c>
      <c r="H82" s="80"/>
      <c r="I82" s="94">
        <f>I77</f>
        <v>109170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80521</v>
      </c>
      <c r="D92" s="87" t="s">
        <v>732</v>
      </c>
      <c r="E92" s="68" t="s">
        <v>731</v>
      </c>
      <c r="F92" s="84"/>
      <c r="G92" s="87" t="s">
        <v>745</v>
      </c>
      <c r="H92" s="68" t="s">
        <v>744</v>
      </c>
      <c r="I92" s="89">
        <f>+B80</f>
        <v>56339</v>
      </c>
    </row>
    <row r="93" spans="2:9" x14ac:dyDescent="0.2">
      <c r="B93" s="86"/>
      <c r="E93" s="70" t="s">
        <v>728</v>
      </c>
      <c r="F93" s="84"/>
      <c r="G93" s="90" t="s">
        <v>743</v>
      </c>
      <c r="H93" s="83" t="s">
        <v>742</v>
      </c>
      <c r="I93" s="89">
        <f>I94+I95</f>
        <v>24182</v>
      </c>
    </row>
    <row r="94" spans="2:9" x14ac:dyDescent="0.2">
      <c r="B94" s="86"/>
      <c r="E94" s="87"/>
      <c r="F94" s="84"/>
      <c r="G94" s="90" t="s">
        <v>741</v>
      </c>
      <c r="I94" s="89">
        <v>22131</v>
      </c>
    </row>
    <row r="95" spans="2:9" x14ac:dyDescent="0.2">
      <c r="B95" s="86"/>
      <c r="E95" s="87"/>
      <c r="F95" s="84"/>
      <c r="G95" s="90" t="s">
        <v>740</v>
      </c>
      <c r="I95" s="89">
        <v>2051</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80521</v>
      </c>
      <c r="C99" s="80"/>
      <c r="D99" s="80" t="s">
        <v>718</v>
      </c>
      <c r="E99" s="80"/>
      <c r="F99" s="93"/>
      <c r="G99" s="80" t="s">
        <v>718</v>
      </c>
      <c r="H99" s="80"/>
      <c r="I99" s="94">
        <f>I92+I93+I96</f>
        <v>80521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42089</v>
      </c>
      <c r="D106" s="87" t="s">
        <v>735</v>
      </c>
      <c r="E106" s="105" t="s">
        <v>734</v>
      </c>
      <c r="F106" s="84"/>
      <c r="G106" s="85"/>
      <c r="H106" s="85"/>
      <c r="I106" s="84"/>
    </row>
    <row r="107" spans="2:9" x14ac:dyDescent="0.2">
      <c r="B107" s="86">
        <v>41916</v>
      </c>
      <c r="D107" s="87" t="s">
        <v>733</v>
      </c>
      <c r="E107" s="87"/>
      <c r="F107" s="84"/>
      <c r="G107" s="87" t="s">
        <v>732</v>
      </c>
      <c r="H107" s="70" t="s">
        <v>731</v>
      </c>
      <c r="I107" s="89"/>
    </row>
    <row r="108" spans="2:9" x14ac:dyDescent="0.2">
      <c r="B108" s="86">
        <f>-B13</f>
        <v>-52831</v>
      </c>
      <c r="D108" s="87" t="s">
        <v>730</v>
      </c>
      <c r="E108" s="88" t="s">
        <v>729</v>
      </c>
      <c r="F108" s="84"/>
      <c r="G108" s="87"/>
      <c r="H108" s="69" t="s">
        <v>728</v>
      </c>
      <c r="I108" s="89">
        <f>B92</f>
        <v>80521</v>
      </c>
    </row>
    <row r="109" spans="2:9" x14ac:dyDescent="0.2">
      <c r="B109" s="86">
        <v>173</v>
      </c>
      <c r="D109" s="97" t="s">
        <v>727</v>
      </c>
      <c r="E109" s="87" t="s">
        <v>726</v>
      </c>
      <c r="F109" s="84"/>
      <c r="H109" s="106"/>
      <c r="I109" s="107"/>
    </row>
    <row r="110" spans="2:9" x14ac:dyDescent="0.2">
      <c r="B110" s="86">
        <v>0</v>
      </c>
      <c r="D110" s="87" t="s">
        <v>725</v>
      </c>
      <c r="E110" s="87" t="s">
        <v>724</v>
      </c>
      <c r="F110" s="84"/>
      <c r="G110" s="95"/>
      <c r="I110" s="89"/>
    </row>
    <row r="111" spans="2:9" x14ac:dyDescent="0.2">
      <c r="B111" s="86">
        <v>1522</v>
      </c>
      <c r="D111" s="97" t="s">
        <v>723</v>
      </c>
      <c r="E111" s="87" t="s">
        <v>722</v>
      </c>
      <c r="F111" s="84"/>
      <c r="H111" s="106"/>
      <c r="I111" s="107"/>
    </row>
    <row r="112" spans="2:9" x14ac:dyDescent="0.2">
      <c r="B112" s="86"/>
      <c r="D112" s="87"/>
      <c r="E112" s="87" t="s">
        <v>721</v>
      </c>
      <c r="F112" s="84"/>
      <c r="G112" s="95"/>
      <c r="I112" s="89"/>
    </row>
    <row r="113" spans="2:9" x14ac:dyDescent="0.2">
      <c r="B113" s="86">
        <f>I115-B106-B108-B111</f>
        <v>89741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80521</v>
      </c>
      <c r="C115" s="80"/>
      <c r="D115" s="80" t="s">
        <v>718</v>
      </c>
      <c r="E115" s="108"/>
      <c r="F115" s="93"/>
      <c r="G115" s="80" t="s">
        <v>718</v>
      </c>
      <c r="H115" s="80"/>
      <c r="I115" s="94">
        <f>I108</f>
        <v>80521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89741</v>
      </c>
    </row>
    <row r="123" spans="2:9" ht="15" x14ac:dyDescent="0.2">
      <c r="B123" s="86">
        <f>B125+B128+B131+B134+B137+B142+B143+B144</f>
        <v>-219095</v>
      </c>
      <c r="C123" s="81"/>
      <c r="D123" s="60"/>
      <c r="E123" s="87" t="s">
        <v>713</v>
      </c>
      <c r="F123" s="60"/>
      <c r="G123" s="60"/>
      <c r="H123" s="60"/>
      <c r="I123" s="89">
        <f>I128+I131+I134+I137+I142+I143+I144</f>
        <v>-308836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-29582</v>
      </c>
      <c r="E128" s="87" t="s">
        <v>709</v>
      </c>
      <c r="I128" s="89">
        <f>I129+I130</f>
        <v>72</v>
      </c>
    </row>
    <row r="129" spans="2:9" x14ac:dyDescent="0.2">
      <c r="B129" s="86">
        <v>-12830</v>
      </c>
      <c r="E129" s="87" t="s">
        <v>708</v>
      </c>
      <c r="I129" s="89">
        <v>0</v>
      </c>
    </row>
    <row r="130" spans="2:9" x14ac:dyDescent="0.2">
      <c r="B130" s="86">
        <v>-16752</v>
      </c>
      <c r="E130" s="87" t="s">
        <v>707</v>
      </c>
      <c r="I130" s="89">
        <v>72</v>
      </c>
    </row>
    <row r="131" spans="2:9" x14ac:dyDescent="0.2">
      <c r="B131" s="86">
        <f>B132+B133</f>
        <v>4639</v>
      </c>
      <c r="E131" s="87" t="s">
        <v>706</v>
      </c>
      <c r="I131" s="89">
        <f>I132+I133</f>
        <v>2581</v>
      </c>
    </row>
    <row r="132" spans="2:9" x14ac:dyDescent="0.2">
      <c r="B132" s="86">
        <v>-883</v>
      </c>
      <c r="E132" s="87" t="s">
        <v>705</v>
      </c>
      <c r="I132" s="89">
        <v>0</v>
      </c>
    </row>
    <row r="133" spans="2:9" x14ac:dyDescent="0.2">
      <c r="B133" s="86">
        <v>5522</v>
      </c>
      <c r="E133" s="87" t="s">
        <v>704</v>
      </c>
      <c r="I133" s="89">
        <v>2581</v>
      </c>
    </row>
    <row r="134" spans="2:9" x14ac:dyDescent="0.2">
      <c r="B134" s="86">
        <f>B135+B136</f>
        <v>-322223</v>
      </c>
      <c r="E134" s="87" t="s">
        <v>703</v>
      </c>
      <c r="I134" s="89">
        <f>I135+I136</f>
        <v>-303687</v>
      </c>
    </row>
    <row r="135" spans="2:9" x14ac:dyDescent="0.2">
      <c r="B135" s="86">
        <v>4619</v>
      </c>
      <c r="E135" s="87" t="s">
        <v>702</v>
      </c>
      <c r="I135" s="89">
        <v>79196</v>
      </c>
    </row>
    <row r="136" spans="2:9" x14ac:dyDescent="0.2">
      <c r="B136" s="86">
        <v>-326842</v>
      </c>
      <c r="E136" s="87" t="s">
        <v>701</v>
      </c>
      <c r="I136" s="89">
        <v>-382883</v>
      </c>
    </row>
    <row r="137" spans="2:9" x14ac:dyDescent="0.2">
      <c r="B137" s="86">
        <f>B138+B141</f>
        <v>4207</v>
      </c>
      <c r="E137" s="109" t="s">
        <v>700</v>
      </c>
      <c r="I137" s="89">
        <f>I138+I141</f>
        <v>-2117</v>
      </c>
    </row>
    <row r="138" spans="2:9" x14ac:dyDescent="0.2">
      <c r="B138" s="86">
        <f>B139+B140</f>
        <v>4207</v>
      </c>
      <c r="E138" s="109" t="s">
        <v>699</v>
      </c>
      <c r="I138" s="89">
        <f>I139+I140</f>
        <v>-2117</v>
      </c>
    </row>
    <row r="139" spans="2:9" x14ac:dyDescent="0.2">
      <c r="B139" s="86">
        <v>4207</v>
      </c>
      <c r="E139" s="109" t="s">
        <v>698</v>
      </c>
      <c r="I139" s="89">
        <v>-2117</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2543</v>
      </c>
      <c r="C143" s="87" t="s">
        <v>694</v>
      </c>
      <c r="E143" s="87" t="s">
        <v>694</v>
      </c>
      <c r="I143" s="89">
        <v>7991</v>
      </c>
    </row>
    <row r="144" spans="2:9" x14ac:dyDescent="0.2">
      <c r="B144" s="86">
        <f>B145+B146</f>
        <v>121321</v>
      </c>
      <c r="C144" s="87" t="s">
        <v>693</v>
      </c>
      <c r="E144" s="87" t="s">
        <v>693</v>
      </c>
      <c r="I144" s="89">
        <f>I145+I146</f>
        <v>-13676</v>
      </c>
    </row>
    <row r="145" spans="2:9" x14ac:dyDescent="0.2">
      <c r="B145" s="86">
        <v>3083</v>
      </c>
      <c r="C145" s="87" t="s">
        <v>692</v>
      </c>
      <c r="E145" s="87" t="s">
        <v>692</v>
      </c>
      <c r="I145" s="89">
        <v>-5033</v>
      </c>
    </row>
    <row r="146" spans="2:9" x14ac:dyDescent="0.2">
      <c r="B146" s="91">
        <v>118238</v>
      </c>
      <c r="C146" s="110" t="s">
        <v>691</v>
      </c>
      <c r="D146" s="111"/>
      <c r="E146" s="110" t="s">
        <v>691</v>
      </c>
      <c r="F146" s="111"/>
      <c r="G146" s="111"/>
      <c r="H146" s="111"/>
      <c r="I146" s="94">
        <v>-8643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18711</v>
      </c>
      <c r="D11" s="83" t="s">
        <v>810</v>
      </c>
      <c r="E11" s="87" t="s">
        <v>809</v>
      </c>
      <c r="F11" s="84"/>
      <c r="G11" s="85" t="s">
        <v>808</v>
      </c>
      <c r="H11" s="88" t="s">
        <v>807</v>
      </c>
      <c r="I11" s="89">
        <f>I12+I13</f>
        <v>25050</v>
      </c>
    </row>
    <row r="12" spans="2:14" x14ac:dyDescent="0.2">
      <c r="B12" s="86">
        <f>I11-B11</f>
        <v>6339</v>
      </c>
      <c r="D12" s="87" t="s">
        <v>797</v>
      </c>
      <c r="E12" s="68" t="s">
        <v>796</v>
      </c>
      <c r="F12" s="84"/>
      <c r="G12" s="90" t="s">
        <v>806</v>
      </c>
      <c r="H12" s="85"/>
      <c r="I12" s="89">
        <v>25050</v>
      </c>
    </row>
    <row r="13" spans="2:14" x14ac:dyDescent="0.2">
      <c r="B13" s="86">
        <v>98</v>
      </c>
      <c r="D13" s="83" t="s">
        <v>805</v>
      </c>
      <c r="E13" s="87" t="s">
        <v>729</v>
      </c>
      <c r="F13" s="84"/>
      <c r="G13" s="90" t="s">
        <v>804</v>
      </c>
      <c r="I13" s="89">
        <v>0</v>
      </c>
    </row>
    <row r="14" spans="2:14" x14ac:dyDescent="0.2">
      <c r="B14" s="86">
        <f>B12-B13</f>
        <v>6241</v>
      </c>
      <c r="D14" s="83" t="s">
        <v>803</v>
      </c>
      <c r="E14" s="68" t="s">
        <v>802</v>
      </c>
      <c r="F14" s="84"/>
      <c r="G14" s="90"/>
      <c r="H14" s="85"/>
      <c r="I14" s="89"/>
    </row>
    <row r="15" spans="2:14" ht="7.15" customHeight="1" x14ac:dyDescent="0.2">
      <c r="B15" s="86"/>
      <c r="F15" s="84"/>
      <c r="G15" s="85"/>
      <c r="H15" s="85"/>
      <c r="I15" s="89"/>
    </row>
    <row r="16" spans="2:14" x14ac:dyDescent="0.2">
      <c r="B16" s="91">
        <f>B11+B12</f>
        <v>25050</v>
      </c>
      <c r="C16" s="80"/>
      <c r="D16" s="92" t="s">
        <v>718</v>
      </c>
      <c r="E16" s="80"/>
      <c r="F16" s="93"/>
      <c r="G16" s="92" t="s">
        <v>718</v>
      </c>
      <c r="H16" s="80"/>
      <c r="I16" s="94">
        <f>I11</f>
        <v>25050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6510</v>
      </c>
      <c r="D26" s="83" t="s">
        <v>799</v>
      </c>
      <c r="E26" s="87" t="s">
        <v>798</v>
      </c>
      <c r="F26" s="84"/>
      <c r="G26" s="90" t="s">
        <v>797</v>
      </c>
      <c r="H26" s="70" t="s">
        <v>796</v>
      </c>
      <c r="I26" s="89">
        <f>+B12</f>
        <v>6339</v>
      </c>
    </row>
    <row r="27" spans="2:9" x14ac:dyDescent="0.2">
      <c r="B27" s="86">
        <v>5031</v>
      </c>
      <c r="D27" s="87" t="s">
        <v>795</v>
      </c>
      <c r="F27" s="84"/>
      <c r="G27" s="85"/>
      <c r="H27" s="85"/>
      <c r="I27" s="89"/>
    </row>
    <row r="28" spans="2:9" x14ac:dyDescent="0.2">
      <c r="B28" s="86">
        <f>B29+B30</f>
        <v>1479</v>
      </c>
      <c r="D28" s="87" t="s">
        <v>794</v>
      </c>
      <c r="F28" s="84"/>
      <c r="G28" s="85"/>
      <c r="H28" s="85"/>
      <c r="I28" s="89"/>
    </row>
    <row r="29" spans="2:9" x14ac:dyDescent="0.2">
      <c r="B29" s="86">
        <v>1479</v>
      </c>
      <c r="D29" s="87" t="s">
        <v>793</v>
      </c>
      <c r="F29" s="84"/>
      <c r="G29" s="85"/>
      <c r="H29" s="85"/>
      <c r="I29" s="89"/>
    </row>
    <row r="30" spans="2:9" x14ac:dyDescent="0.2">
      <c r="B30" s="86">
        <v>0</v>
      </c>
      <c r="D30" s="87" t="s">
        <v>792</v>
      </c>
      <c r="F30" s="84"/>
      <c r="G30" s="85"/>
      <c r="H30" s="85"/>
      <c r="I30" s="89"/>
    </row>
    <row r="31" spans="2:9" ht="12.75" customHeight="1" x14ac:dyDescent="0.2">
      <c r="B31" s="86">
        <v>248</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-419</v>
      </c>
      <c r="D33" s="87" t="s">
        <v>786</v>
      </c>
      <c r="E33" s="68" t="s">
        <v>785</v>
      </c>
      <c r="F33" s="84"/>
      <c r="G33" s="85"/>
      <c r="H33" s="85"/>
      <c r="I33" s="89"/>
    </row>
    <row r="34" spans="2:9" x14ac:dyDescent="0.2">
      <c r="B34" s="86"/>
      <c r="F34" s="84"/>
      <c r="G34" s="85"/>
      <c r="H34" s="85"/>
      <c r="I34" s="89"/>
    </row>
    <row r="35" spans="2:9" x14ac:dyDescent="0.2">
      <c r="B35" s="91">
        <f>B26+B31+B32+B33</f>
        <v>6339</v>
      </c>
      <c r="C35" s="80"/>
      <c r="D35" s="92" t="s">
        <v>718</v>
      </c>
      <c r="E35" s="80"/>
      <c r="F35" s="93"/>
      <c r="G35" s="92" t="s">
        <v>718</v>
      </c>
      <c r="H35" s="80"/>
      <c r="I35" s="94">
        <f>I26</f>
        <v>6339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389</v>
      </c>
      <c r="D42" s="83" t="s">
        <v>784</v>
      </c>
      <c r="E42" s="90" t="s">
        <v>783</v>
      </c>
      <c r="F42" s="84"/>
      <c r="G42" s="87" t="s">
        <v>786</v>
      </c>
      <c r="H42" s="68" t="s">
        <v>785</v>
      </c>
      <c r="I42" s="89">
        <f>+B33</f>
        <v>-419</v>
      </c>
    </row>
    <row r="43" spans="2:9" ht="15" x14ac:dyDescent="0.2">
      <c r="B43" s="86">
        <v>389</v>
      </c>
      <c r="C43" s="60"/>
      <c r="D43" s="97" t="s">
        <v>782</v>
      </c>
      <c r="F43" s="64"/>
      <c r="G43" s="81" t="s">
        <v>784</v>
      </c>
      <c r="H43" s="98" t="s">
        <v>783</v>
      </c>
      <c r="I43" s="89">
        <f>I44+I45+I47+I48+I49</f>
        <v>265</v>
      </c>
    </row>
    <row r="44" spans="2:9" x14ac:dyDescent="0.2">
      <c r="B44" s="86">
        <v>0</v>
      </c>
      <c r="D44" s="87" t="s">
        <v>781</v>
      </c>
      <c r="F44" s="84"/>
      <c r="G44" s="97" t="s">
        <v>782</v>
      </c>
      <c r="I44" s="89">
        <v>265</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-543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-154</v>
      </c>
      <c r="C52" s="80"/>
      <c r="D52" s="80" t="s">
        <v>718</v>
      </c>
      <c r="E52" s="80"/>
      <c r="F52" s="93"/>
      <c r="G52" s="80" t="s">
        <v>718</v>
      </c>
      <c r="H52" s="80"/>
      <c r="I52" s="94">
        <f>I42+I43+I50</f>
        <v>-154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v>
      </c>
      <c r="D59" s="83" t="s">
        <v>774</v>
      </c>
      <c r="E59" s="88" t="s">
        <v>773</v>
      </c>
      <c r="F59" s="84"/>
      <c r="G59" s="90" t="s">
        <v>772</v>
      </c>
      <c r="H59" s="68" t="s">
        <v>771</v>
      </c>
      <c r="I59" s="89">
        <f>+B49</f>
        <v>-543</v>
      </c>
    </row>
    <row r="60" spans="2:9" x14ac:dyDescent="0.2">
      <c r="B60" s="86">
        <v>3</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51</v>
      </c>
    </row>
    <row r="64" spans="2:9" x14ac:dyDescent="0.2">
      <c r="B64" s="86">
        <f>B65+B66+B67</f>
        <v>62</v>
      </c>
      <c r="D64" s="83" t="s">
        <v>762</v>
      </c>
      <c r="E64" s="83" t="s">
        <v>761</v>
      </c>
      <c r="F64" s="84"/>
      <c r="G64" s="87" t="s">
        <v>760</v>
      </c>
      <c r="I64" s="89">
        <v>0</v>
      </c>
    </row>
    <row r="65" spans="2:9" x14ac:dyDescent="0.2">
      <c r="B65" s="86">
        <v>57</v>
      </c>
      <c r="D65" s="87" t="s">
        <v>760</v>
      </c>
      <c r="F65" s="84"/>
      <c r="G65" s="90" t="s">
        <v>759</v>
      </c>
      <c r="I65" s="89">
        <v>0</v>
      </c>
    </row>
    <row r="66" spans="2:9" x14ac:dyDescent="0.2">
      <c r="B66" s="86">
        <v>0</v>
      </c>
      <c r="D66" s="87" t="s">
        <v>759</v>
      </c>
      <c r="F66" s="84"/>
      <c r="G66" s="90" t="s">
        <v>758</v>
      </c>
      <c r="I66" s="89">
        <v>51</v>
      </c>
    </row>
    <row r="67" spans="2:9" x14ac:dyDescent="0.2">
      <c r="B67" s="86">
        <v>5</v>
      </c>
      <c r="D67" s="87" t="s">
        <v>758</v>
      </c>
      <c r="F67" s="84"/>
      <c r="G67" s="85"/>
      <c r="H67" s="85"/>
      <c r="I67" s="89"/>
    </row>
    <row r="68" spans="2:9" x14ac:dyDescent="0.2">
      <c r="B68" s="86">
        <f>I70-B59-B62-B64</f>
        <v>-557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-492</v>
      </c>
      <c r="C70" s="80"/>
      <c r="D70" s="80" t="s">
        <v>718</v>
      </c>
      <c r="E70" s="80"/>
      <c r="F70" s="93"/>
      <c r="G70" s="80" t="s">
        <v>718</v>
      </c>
      <c r="H70" s="80"/>
      <c r="I70" s="94">
        <f>I59+I60+I63</f>
        <v>-492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-557</v>
      </c>
    </row>
    <row r="78" spans="2:9" x14ac:dyDescent="0.2">
      <c r="B78" s="86"/>
      <c r="E78" s="87" t="s">
        <v>750</v>
      </c>
      <c r="F78" s="84"/>
      <c r="G78" s="90"/>
      <c r="H78" s="87"/>
      <c r="I78" s="89"/>
    </row>
    <row r="79" spans="2:9" x14ac:dyDescent="0.2">
      <c r="B79" s="86">
        <f>I82-B77</f>
        <v>-557</v>
      </c>
      <c r="D79" s="87" t="s">
        <v>745</v>
      </c>
      <c r="E79" s="70" t="s">
        <v>749</v>
      </c>
      <c r="F79" s="84"/>
      <c r="G79" s="85"/>
      <c r="H79" s="85"/>
      <c r="I79" s="89"/>
    </row>
    <row r="80" spans="2:9" x14ac:dyDescent="0.2">
      <c r="B80" s="86">
        <f>B79-B13</f>
        <v>-655</v>
      </c>
      <c r="D80" s="87" t="s">
        <v>748</v>
      </c>
      <c r="E80" s="68" t="s">
        <v>744</v>
      </c>
      <c r="F80" s="84"/>
      <c r="G80" s="85"/>
      <c r="H80" s="85"/>
      <c r="I80" s="89"/>
    </row>
    <row r="81" spans="2:9" x14ac:dyDescent="0.2">
      <c r="B81" s="86"/>
      <c r="F81" s="84"/>
      <c r="G81" s="85"/>
      <c r="H81" s="85"/>
      <c r="I81" s="89"/>
    </row>
    <row r="82" spans="2:9" x14ac:dyDescent="0.2">
      <c r="B82" s="91">
        <f>B77+B79</f>
        <v>-557</v>
      </c>
      <c r="C82" s="80"/>
      <c r="D82" s="80" t="s">
        <v>718</v>
      </c>
      <c r="E82" s="80"/>
      <c r="F82" s="93"/>
      <c r="G82" s="80" t="s">
        <v>718</v>
      </c>
      <c r="H82" s="80"/>
      <c r="I82" s="94">
        <f>I77</f>
        <v>-557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370</v>
      </c>
      <c r="D92" s="87" t="s">
        <v>732</v>
      </c>
      <c r="E92" s="68" t="s">
        <v>731</v>
      </c>
      <c r="F92" s="84"/>
      <c r="G92" s="87" t="s">
        <v>745</v>
      </c>
      <c r="H92" s="68" t="s">
        <v>744</v>
      </c>
      <c r="I92" s="89">
        <f>+B80</f>
        <v>-655</v>
      </c>
    </row>
    <row r="93" spans="2:9" x14ac:dyDescent="0.2">
      <c r="B93" s="86"/>
      <c r="E93" s="70" t="s">
        <v>728</v>
      </c>
      <c r="F93" s="84"/>
      <c r="G93" s="90" t="s">
        <v>743</v>
      </c>
      <c r="H93" s="83" t="s">
        <v>742</v>
      </c>
      <c r="I93" s="89">
        <f>I94+I95</f>
        <v>1025</v>
      </c>
    </row>
    <row r="94" spans="2:9" x14ac:dyDescent="0.2">
      <c r="B94" s="86"/>
      <c r="E94" s="87"/>
      <c r="F94" s="84"/>
      <c r="G94" s="90" t="s">
        <v>741</v>
      </c>
      <c r="I94" s="89">
        <v>1025</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370</v>
      </c>
      <c r="C99" s="80"/>
      <c r="D99" s="80" t="s">
        <v>718</v>
      </c>
      <c r="E99" s="80"/>
      <c r="F99" s="93"/>
      <c r="G99" s="80" t="s">
        <v>718</v>
      </c>
      <c r="H99" s="80"/>
      <c r="I99" s="94">
        <f>I92+I93+I96</f>
        <v>370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-29</v>
      </c>
      <c r="D106" s="87" t="s">
        <v>735</v>
      </c>
      <c r="E106" s="105" t="s">
        <v>734</v>
      </c>
      <c r="F106" s="84"/>
      <c r="G106" s="85"/>
      <c r="H106" s="85"/>
      <c r="I106" s="84"/>
    </row>
    <row r="107" spans="2:9" x14ac:dyDescent="0.2">
      <c r="B107" s="86">
        <v>6</v>
      </c>
      <c r="D107" s="87" t="s">
        <v>733</v>
      </c>
      <c r="E107" s="87"/>
      <c r="F107" s="84"/>
      <c r="G107" s="87" t="s">
        <v>732</v>
      </c>
      <c r="H107" s="70" t="s">
        <v>731</v>
      </c>
      <c r="I107" s="89"/>
    </row>
    <row r="108" spans="2:9" x14ac:dyDescent="0.2">
      <c r="B108" s="86">
        <f>-B13</f>
        <v>-98</v>
      </c>
      <c r="D108" s="87" t="s">
        <v>730</v>
      </c>
      <c r="E108" s="88" t="s">
        <v>729</v>
      </c>
      <c r="F108" s="84"/>
      <c r="G108" s="87"/>
      <c r="H108" s="69" t="s">
        <v>728</v>
      </c>
      <c r="I108" s="89">
        <f>B92</f>
        <v>370</v>
      </c>
    </row>
    <row r="109" spans="2:9" x14ac:dyDescent="0.2">
      <c r="B109" s="86">
        <v>-35</v>
      </c>
      <c r="D109" s="97" t="s">
        <v>727</v>
      </c>
      <c r="E109" s="87" t="s">
        <v>726</v>
      </c>
      <c r="F109" s="84"/>
      <c r="H109" s="106"/>
      <c r="I109" s="107"/>
    </row>
    <row r="110" spans="2:9" x14ac:dyDescent="0.2">
      <c r="B110" s="86">
        <v>0</v>
      </c>
      <c r="D110" s="87" t="s">
        <v>725</v>
      </c>
      <c r="E110" s="87" t="s">
        <v>724</v>
      </c>
      <c r="F110" s="84"/>
      <c r="G110" s="95"/>
      <c r="I110" s="89"/>
    </row>
    <row r="111" spans="2:9" x14ac:dyDescent="0.2">
      <c r="B111" s="86">
        <v>-3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500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370</v>
      </c>
      <c r="C115" s="80"/>
      <c r="D115" s="80" t="s">
        <v>718</v>
      </c>
      <c r="E115" s="108"/>
      <c r="F115" s="93"/>
      <c r="G115" s="80" t="s">
        <v>718</v>
      </c>
      <c r="H115" s="80"/>
      <c r="I115" s="94">
        <f>I108</f>
        <v>370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500</v>
      </c>
    </row>
    <row r="123" spans="2:9" ht="15" x14ac:dyDescent="0.2">
      <c r="B123" s="86">
        <f>B125+B128+B131+B134+B137+B142+B143+B144</f>
        <v>1814</v>
      </c>
      <c r="C123" s="81"/>
      <c r="D123" s="60"/>
      <c r="E123" s="87" t="s">
        <v>713</v>
      </c>
      <c r="F123" s="60"/>
      <c r="G123" s="60"/>
      <c r="H123" s="60"/>
      <c r="I123" s="89">
        <f>I128+I131+I134+I137+I142+I143+I144</f>
        <v>1314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3461</v>
      </c>
      <c r="E128" s="87" t="s">
        <v>709</v>
      </c>
      <c r="I128" s="89">
        <f>I129+I130</f>
        <v>-64</v>
      </c>
    </row>
    <row r="129" spans="2:9" x14ac:dyDescent="0.2">
      <c r="B129" s="86">
        <v>4730</v>
      </c>
      <c r="E129" s="87" t="s">
        <v>708</v>
      </c>
      <c r="I129" s="89">
        <v>0</v>
      </c>
    </row>
    <row r="130" spans="2:9" x14ac:dyDescent="0.2">
      <c r="B130" s="86">
        <v>-1269</v>
      </c>
      <c r="E130" s="87" t="s">
        <v>707</v>
      </c>
      <c r="I130" s="89">
        <v>-64</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-269</v>
      </c>
      <c r="E134" s="87" t="s">
        <v>703</v>
      </c>
      <c r="I134" s="89">
        <f>I135+I136</f>
        <v>1878</v>
      </c>
    </row>
    <row r="135" spans="2:9" x14ac:dyDescent="0.2">
      <c r="B135" s="86">
        <v>-269</v>
      </c>
      <c r="E135" s="87" t="s">
        <v>702</v>
      </c>
      <c r="I135" s="89">
        <v>2314</v>
      </c>
    </row>
    <row r="136" spans="2:9" x14ac:dyDescent="0.2">
      <c r="B136" s="86">
        <v>0</v>
      </c>
      <c r="E136" s="87" t="s">
        <v>701</v>
      </c>
      <c r="I136" s="89">
        <v>-436</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-1378</v>
      </c>
      <c r="C144" s="87" t="s">
        <v>693</v>
      </c>
      <c r="E144" s="87" t="s">
        <v>693</v>
      </c>
      <c r="I144" s="89">
        <f>I145+I146</f>
        <v>-500</v>
      </c>
    </row>
    <row r="145" spans="2:9" x14ac:dyDescent="0.2">
      <c r="B145" s="86">
        <v>1418</v>
      </c>
      <c r="C145" s="87" t="s">
        <v>692</v>
      </c>
      <c r="E145" s="87" t="s">
        <v>692</v>
      </c>
      <c r="I145" s="89">
        <v>-943</v>
      </c>
    </row>
    <row r="146" spans="2:9" x14ac:dyDescent="0.2">
      <c r="B146" s="91">
        <v>-2796</v>
      </c>
      <c r="C146" s="110" t="s">
        <v>691</v>
      </c>
      <c r="D146" s="111"/>
      <c r="E146" s="110" t="s">
        <v>691</v>
      </c>
      <c r="F146" s="111"/>
      <c r="G146" s="111"/>
      <c r="H146" s="111"/>
      <c r="I146" s="94">
        <v>443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828</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105480</v>
      </c>
      <c r="D11" s="83" t="s">
        <v>810</v>
      </c>
      <c r="E11" s="87" t="s">
        <v>809</v>
      </c>
      <c r="F11" s="84"/>
      <c r="G11" s="85" t="s">
        <v>808</v>
      </c>
      <c r="H11" s="88" t="s">
        <v>807</v>
      </c>
      <c r="I11" s="89">
        <f>I12+I13</f>
        <v>146447</v>
      </c>
    </row>
    <row r="12" spans="2:14" x14ac:dyDescent="0.2">
      <c r="B12" s="86">
        <f>I11-B11</f>
        <v>40967</v>
      </c>
      <c r="D12" s="87" t="s">
        <v>797</v>
      </c>
      <c r="E12" s="68" t="s">
        <v>796</v>
      </c>
      <c r="F12" s="84"/>
      <c r="G12" s="90" t="s">
        <v>806</v>
      </c>
      <c r="H12" s="85"/>
      <c r="I12" s="89">
        <v>146447</v>
      </c>
    </row>
    <row r="13" spans="2:14" x14ac:dyDescent="0.2">
      <c r="B13" s="86">
        <v>31422</v>
      </c>
      <c r="D13" s="83" t="s">
        <v>805</v>
      </c>
      <c r="E13" s="87" t="s">
        <v>729</v>
      </c>
      <c r="F13" s="84"/>
      <c r="G13" s="90" t="s">
        <v>804</v>
      </c>
      <c r="I13" s="89">
        <v>0</v>
      </c>
    </row>
    <row r="14" spans="2:14" x14ac:dyDescent="0.2">
      <c r="B14" s="86">
        <f>B12-B13</f>
        <v>9545</v>
      </c>
      <c r="D14" s="83" t="s">
        <v>803</v>
      </c>
      <c r="E14" s="68" t="s">
        <v>802</v>
      </c>
      <c r="F14" s="84"/>
      <c r="G14" s="90"/>
      <c r="H14" s="85"/>
      <c r="I14" s="89"/>
    </row>
    <row r="15" spans="2:14" ht="7.15" customHeight="1" x14ac:dyDescent="0.2">
      <c r="B15" s="86"/>
      <c r="F15" s="84"/>
      <c r="G15" s="85"/>
      <c r="H15" s="85"/>
      <c r="I15" s="89"/>
    </row>
    <row r="16" spans="2:14" x14ac:dyDescent="0.2">
      <c r="B16" s="91">
        <f>B11+B12</f>
        <v>146447</v>
      </c>
      <c r="C16" s="80"/>
      <c r="D16" s="92" t="s">
        <v>718</v>
      </c>
      <c r="E16" s="80"/>
      <c r="F16" s="93"/>
      <c r="G16" s="92" t="s">
        <v>718</v>
      </c>
      <c r="H16" s="80"/>
      <c r="I16" s="94">
        <f>I11</f>
        <v>146447</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9226</v>
      </c>
      <c r="D26" s="83" t="s">
        <v>799</v>
      </c>
      <c r="E26" s="87" t="s">
        <v>798</v>
      </c>
      <c r="F26" s="84"/>
      <c r="G26" s="90" t="s">
        <v>797</v>
      </c>
      <c r="H26" s="70" t="s">
        <v>796</v>
      </c>
      <c r="I26" s="89">
        <f>+B12</f>
        <v>40967</v>
      </c>
    </row>
    <row r="27" spans="2:9" x14ac:dyDescent="0.2">
      <c r="B27" s="86">
        <v>7197</v>
      </c>
      <c r="D27" s="87" t="s">
        <v>795</v>
      </c>
      <c r="F27" s="84"/>
      <c r="G27" s="85"/>
      <c r="H27" s="85"/>
      <c r="I27" s="89"/>
    </row>
    <row r="28" spans="2:9" x14ac:dyDescent="0.2">
      <c r="B28" s="86">
        <f>B29+B30</f>
        <v>2029</v>
      </c>
      <c r="D28" s="87" t="s">
        <v>794</v>
      </c>
      <c r="F28" s="84"/>
      <c r="G28" s="85"/>
      <c r="H28" s="85"/>
      <c r="I28" s="89"/>
    </row>
    <row r="29" spans="2:9" x14ac:dyDescent="0.2">
      <c r="B29" s="86">
        <v>2029</v>
      </c>
      <c r="D29" s="87" t="s">
        <v>793</v>
      </c>
      <c r="F29" s="84"/>
      <c r="G29" s="85"/>
      <c r="H29" s="85"/>
      <c r="I29" s="89"/>
    </row>
    <row r="30" spans="2:9" x14ac:dyDescent="0.2">
      <c r="B30" s="86">
        <v>0</v>
      </c>
      <c r="D30" s="87" t="s">
        <v>792</v>
      </c>
      <c r="F30" s="84"/>
      <c r="G30" s="85"/>
      <c r="H30" s="85"/>
      <c r="I30" s="89"/>
    </row>
    <row r="31" spans="2:9" ht="12.75" customHeight="1" x14ac:dyDescent="0.2">
      <c r="B31" s="86">
        <v>5021</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26720</v>
      </c>
      <c r="D33" s="87" t="s">
        <v>786</v>
      </c>
      <c r="E33" s="68" t="s">
        <v>785</v>
      </c>
      <c r="F33" s="84"/>
      <c r="G33" s="85"/>
      <c r="H33" s="85"/>
      <c r="I33" s="89"/>
    </row>
    <row r="34" spans="2:9" x14ac:dyDescent="0.2">
      <c r="B34" s="86"/>
      <c r="F34" s="84"/>
      <c r="G34" s="85"/>
      <c r="H34" s="85"/>
      <c r="I34" s="89"/>
    </row>
    <row r="35" spans="2:9" x14ac:dyDescent="0.2">
      <c r="B35" s="91">
        <f>B26+B31+B32+B33</f>
        <v>40967</v>
      </c>
      <c r="C35" s="80"/>
      <c r="D35" s="92" t="s">
        <v>718</v>
      </c>
      <c r="E35" s="80"/>
      <c r="F35" s="93"/>
      <c r="G35" s="92" t="s">
        <v>718</v>
      </c>
      <c r="H35" s="80"/>
      <c r="I35" s="94">
        <f>I26</f>
        <v>40967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2056</v>
      </c>
      <c r="D42" s="83" t="s">
        <v>784</v>
      </c>
      <c r="E42" s="90" t="s">
        <v>783</v>
      </c>
      <c r="F42" s="84"/>
      <c r="G42" s="87" t="s">
        <v>786</v>
      </c>
      <c r="H42" s="68" t="s">
        <v>785</v>
      </c>
      <c r="I42" s="89">
        <f>+B33</f>
        <v>26720</v>
      </c>
    </row>
    <row r="43" spans="2:9" ht="15" x14ac:dyDescent="0.2">
      <c r="B43" s="86">
        <v>1922</v>
      </c>
      <c r="C43" s="60"/>
      <c r="D43" s="97" t="s">
        <v>782</v>
      </c>
      <c r="F43" s="64"/>
      <c r="G43" s="81" t="s">
        <v>784</v>
      </c>
      <c r="H43" s="98" t="s">
        <v>783</v>
      </c>
      <c r="I43" s="89">
        <f>I44+I45+I47+I48+I49</f>
        <v>526</v>
      </c>
    </row>
    <row r="44" spans="2:9" x14ac:dyDescent="0.2">
      <c r="B44" s="86">
        <v>134</v>
      </c>
      <c r="D44" s="87" t="s">
        <v>781</v>
      </c>
      <c r="F44" s="84"/>
      <c r="G44" s="97" t="s">
        <v>782</v>
      </c>
      <c r="I44" s="89">
        <v>526</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25190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27246</v>
      </c>
      <c r="C52" s="80"/>
      <c r="D52" s="80" t="s">
        <v>718</v>
      </c>
      <c r="E52" s="80"/>
      <c r="F52" s="93"/>
      <c r="G52" s="80" t="s">
        <v>718</v>
      </c>
      <c r="H52" s="80"/>
      <c r="I52" s="94">
        <f>I42+I43+I50</f>
        <v>27246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6243</v>
      </c>
      <c r="D59" s="83" t="s">
        <v>774</v>
      </c>
      <c r="E59" s="88" t="s">
        <v>773</v>
      </c>
      <c r="F59" s="84"/>
      <c r="G59" s="90" t="s">
        <v>772</v>
      </c>
      <c r="H59" s="68" t="s">
        <v>771</v>
      </c>
      <c r="I59" s="89">
        <f>+B49</f>
        <v>25190</v>
      </c>
    </row>
    <row r="60" spans="2:9" x14ac:dyDescent="0.2">
      <c r="B60" s="86">
        <v>6243</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38</v>
      </c>
    </row>
    <row r="64" spans="2:9" x14ac:dyDescent="0.2">
      <c r="B64" s="86">
        <f>B65+B66+B67</f>
        <v>12</v>
      </c>
      <c r="D64" s="83" t="s">
        <v>762</v>
      </c>
      <c r="E64" s="83" t="s">
        <v>761</v>
      </c>
      <c r="F64" s="84"/>
      <c r="G64" s="87" t="s">
        <v>760</v>
      </c>
      <c r="I64" s="89">
        <v>0</v>
      </c>
    </row>
    <row r="65" spans="2:9" x14ac:dyDescent="0.2">
      <c r="B65" s="86">
        <v>12</v>
      </c>
      <c r="D65" s="87" t="s">
        <v>760</v>
      </c>
      <c r="F65" s="84"/>
      <c r="G65" s="90" t="s">
        <v>759</v>
      </c>
      <c r="I65" s="89">
        <v>0</v>
      </c>
    </row>
    <row r="66" spans="2:9" x14ac:dyDescent="0.2">
      <c r="B66" s="86">
        <v>0</v>
      </c>
      <c r="D66" s="87" t="s">
        <v>759</v>
      </c>
      <c r="F66" s="84"/>
      <c r="G66" s="90" t="s">
        <v>758</v>
      </c>
      <c r="I66" s="89">
        <v>38</v>
      </c>
    </row>
    <row r="67" spans="2:9" x14ac:dyDescent="0.2">
      <c r="B67" s="86">
        <v>0</v>
      </c>
      <c r="D67" s="87" t="s">
        <v>758</v>
      </c>
      <c r="F67" s="84"/>
      <c r="G67" s="85"/>
      <c r="H67" s="85"/>
      <c r="I67" s="89"/>
    </row>
    <row r="68" spans="2:9" x14ac:dyDescent="0.2">
      <c r="B68" s="86">
        <f>I70-B59-B62-B64</f>
        <v>18973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25228</v>
      </c>
      <c r="C70" s="80"/>
      <c r="D70" s="80" t="s">
        <v>718</v>
      </c>
      <c r="E70" s="80"/>
      <c r="F70" s="93"/>
      <c r="G70" s="80" t="s">
        <v>718</v>
      </c>
      <c r="H70" s="80"/>
      <c r="I70" s="94">
        <f>I59+I60+I63</f>
        <v>25228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18973</v>
      </c>
    </row>
    <row r="78" spans="2:9" x14ac:dyDescent="0.2">
      <c r="B78" s="86"/>
      <c r="E78" s="87" t="s">
        <v>750</v>
      </c>
      <c r="F78" s="84"/>
      <c r="G78" s="90"/>
      <c r="H78" s="87"/>
      <c r="I78" s="89"/>
    </row>
    <row r="79" spans="2:9" x14ac:dyDescent="0.2">
      <c r="B79" s="86">
        <f>I82-B77</f>
        <v>18973</v>
      </c>
      <c r="D79" s="87" t="s">
        <v>745</v>
      </c>
      <c r="E79" s="70" t="s">
        <v>749</v>
      </c>
      <c r="F79" s="84"/>
      <c r="G79" s="85"/>
      <c r="H79" s="85"/>
      <c r="I79" s="89"/>
    </row>
    <row r="80" spans="2:9" x14ac:dyDescent="0.2">
      <c r="B80" s="86">
        <f>B79-B13</f>
        <v>-12449</v>
      </c>
      <c r="D80" s="87" t="s">
        <v>748</v>
      </c>
      <c r="E80" s="68" t="s">
        <v>744</v>
      </c>
      <c r="F80" s="84"/>
      <c r="G80" s="85"/>
      <c r="H80" s="85"/>
      <c r="I80" s="89"/>
    </row>
    <row r="81" spans="2:9" x14ac:dyDescent="0.2">
      <c r="B81" s="86"/>
      <c r="F81" s="84"/>
      <c r="G81" s="85"/>
      <c r="H81" s="85"/>
      <c r="I81" s="89"/>
    </row>
    <row r="82" spans="2:9" x14ac:dyDescent="0.2">
      <c r="B82" s="91">
        <f>B77+B79</f>
        <v>18973</v>
      </c>
      <c r="C82" s="80"/>
      <c r="D82" s="80" t="s">
        <v>718</v>
      </c>
      <c r="E82" s="80"/>
      <c r="F82" s="93"/>
      <c r="G82" s="80" t="s">
        <v>718</v>
      </c>
      <c r="H82" s="80"/>
      <c r="I82" s="94">
        <f>I77</f>
        <v>18973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961</v>
      </c>
      <c r="D92" s="87" t="s">
        <v>732</v>
      </c>
      <c r="E92" s="68" t="s">
        <v>731</v>
      </c>
      <c r="F92" s="84"/>
      <c r="G92" s="87" t="s">
        <v>745</v>
      </c>
      <c r="H92" s="68" t="s">
        <v>744</v>
      </c>
      <c r="I92" s="89">
        <f>+B80</f>
        <v>-12449</v>
      </c>
    </row>
    <row r="93" spans="2:9" x14ac:dyDescent="0.2">
      <c r="B93" s="86"/>
      <c r="E93" s="70" t="s">
        <v>728</v>
      </c>
      <c r="F93" s="84"/>
      <c r="G93" s="90" t="s">
        <v>743</v>
      </c>
      <c r="H93" s="83" t="s">
        <v>742</v>
      </c>
      <c r="I93" s="89">
        <f>I94+I95</f>
        <v>13410</v>
      </c>
    </row>
    <row r="94" spans="2:9" x14ac:dyDescent="0.2">
      <c r="B94" s="86"/>
      <c r="E94" s="87"/>
      <c r="F94" s="84"/>
      <c r="G94" s="90" t="s">
        <v>741</v>
      </c>
      <c r="I94" s="89">
        <v>13335</v>
      </c>
    </row>
    <row r="95" spans="2:9" x14ac:dyDescent="0.2">
      <c r="B95" s="86"/>
      <c r="E95" s="87"/>
      <c r="F95" s="84"/>
      <c r="G95" s="90" t="s">
        <v>740</v>
      </c>
      <c r="I95" s="89">
        <v>75</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961</v>
      </c>
      <c r="C99" s="80"/>
      <c r="D99" s="80" t="s">
        <v>718</v>
      </c>
      <c r="E99" s="80"/>
      <c r="F99" s="93"/>
      <c r="G99" s="80" t="s">
        <v>718</v>
      </c>
      <c r="H99" s="80"/>
      <c r="I99" s="94">
        <f>I92+I93+I96</f>
        <v>961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16152</v>
      </c>
      <c r="D106" s="87" t="s">
        <v>735</v>
      </c>
      <c r="E106" s="105" t="s">
        <v>734</v>
      </c>
      <c r="F106" s="84"/>
      <c r="G106" s="85"/>
      <c r="H106" s="85"/>
      <c r="I106" s="84"/>
    </row>
    <row r="107" spans="2:9" x14ac:dyDescent="0.2">
      <c r="B107" s="86">
        <v>16302</v>
      </c>
      <c r="D107" s="87" t="s">
        <v>733</v>
      </c>
      <c r="E107" s="87"/>
      <c r="F107" s="84"/>
      <c r="G107" s="87" t="s">
        <v>732</v>
      </c>
      <c r="H107" s="70" t="s">
        <v>731</v>
      </c>
      <c r="I107" s="89"/>
    </row>
    <row r="108" spans="2:9" x14ac:dyDescent="0.2">
      <c r="B108" s="86">
        <f>-B13</f>
        <v>-31422</v>
      </c>
      <c r="D108" s="87" t="s">
        <v>730</v>
      </c>
      <c r="E108" s="88" t="s">
        <v>729</v>
      </c>
      <c r="F108" s="84"/>
      <c r="G108" s="87"/>
      <c r="H108" s="69" t="s">
        <v>728</v>
      </c>
      <c r="I108" s="89">
        <f>B92</f>
        <v>961</v>
      </c>
    </row>
    <row r="109" spans="2:9" x14ac:dyDescent="0.2">
      <c r="B109" s="86">
        <v>-150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16231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961</v>
      </c>
      <c r="C115" s="80"/>
      <c r="D115" s="80" t="s">
        <v>718</v>
      </c>
      <c r="E115" s="108"/>
      <c r="F115" s="93"/>
      <c r="G115" s="80" t="s">
        <v>718</v>
      </c>
      <c r="H115" s="80"/>
      <c r="I115" s="94">
        <f>I108</f>
        <v>961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16231</v>
      </c>
    </row>
    <row r="123" spans="2:9" ht="15" x14ac:dyDescent="0.2">
      <c r="B123" s="86">
        <f>B125+B128+B131+B134+B137+B142+B143+B144</f>
        <v>23226</v>
      </c>
      <c r="C123" s="81"/>
      <c r="D123" s="60"/>
      <c r="E123" s="87" t="s">
        <v>713</v>
      </c>
      <c r="F123" s="60"/>
      <c r="G123" s="60"/>
      <c r="H123" s="60"/>
      <c r="I123" s="89">
        <f>I128+I131+I134+I137+I142+I143+I144</f>
        <v>6995</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-7387</v>
      </c>
      <c r="E128" s="87" t="s">
        <v>709</v>
      </c>
      <c r="I128" s="89">
        <f>I129+I130</f>
        <v>-275</v>
      </c>
    </row>
    <row r="129" spans="2:9" x14ac:dyDescent="0.2">
      <c r="B129" s="86">
        <v>-7293</v>
      </c>
      <c r="E129" s="87" t="s">
        <v>708</v>
      </c>
      <c r="I129" s="89">
        <v>0</v>
      </c>
    </row>
    <row r="130" spans="2:9" x14ac:dyDescent="0.2">
      <c r="B130" s="86">
        <v>-94</v>
      </c>
      <c r="E130" s="87" t="s">
        <v>707</v>
      </c>
      <c r="I130" s="89">
        <v>-275</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2655</v>
      </c>
      <c r="E134" s="87" t="s">
        <v>703</v>
      </c>
      <c r="I134" s="89">
        <f>I135+I136</f>
        <v>-8400</v>
      </c>
    </row>
    <row r="135" spans="2:9" x14ac:dyDescent="0.2">
      <c r="B135" s="86">
        <v>0</v>
      </c>
      <c r="E135" s="87" t="s">
        <v>702</v>
      </c>
      <c r="I135" s="89">
        <v>-31</v>
      </c>
    </row>
    <row r="136" spans="2:9" x14ac:dyDescent="0.2">
      <c r="B136" s="86">
        <v>2655</v>
      </c>
      <c r="E136" s="87" t="s">
        <v>701</v>
      </c>
      <c r="I136" s="89">
        <v>-8369</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27958</v>
      </c>
      <c r="C144" s="87" t="s">
        <v>693</v>
      </c>
      <c r="E144" s="87" t="s">
        <v>693</v>
      </c>
      <c r="I144" s="89">
        <f>I145+I146</f>
        <v>15670</v>
      </c>
    </row>
    <row r="145" spans="2:9" x14ac:dyDescent="0.2">
      <c r="B145" s="86">
        <v>20281</v>
      </c>
      <c r="C145" s="87" t="s">
        <v>692</v>
      </c>
      <c r="E145" s="87" t="s">
        <v>692</v>
      </c>
      <c r="I145" s="89">
        <v>3960</v>
      </c>
    </row>
    <row r="146" spans="2:9" x14ac:dyDescent="0.2">
      <c r="B146" s="91">
        <v>7677</v>
      </c>
      <c r="C146" s="110" t="s">
        <v>691</v>
      </c>
      <c r="D146" s="111"/>
      <c r="E146" s="110" t="s">
        <v>691</v>
      </c>
      <c r="F146" s="111"/>
      <c r="G146" s="111"/>
      <c r="H146" s="111"/>
      <c r="I146" s="94">
        <v>11710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9"/>
  <sheetViews>
    <sheetView showGridLines="0" zoomScaleNormal="100" workbookViewId="0">
      <pane ySplit="6" topLeftCell="A7" activePane="bottomLeft" state="frozen"/>
      <selection pane="bottomLeft"/>
    </sheetView>
  </sheetViews>
  <sheetFormatPr baseColWidth="10" defaultRowHeight="15" x14ac:dyDescent="0.25"/>
  <cols>
    <col min="1" max="1" width="5.7109375" style="33" customWidth="1"/>
    <col min="2" max="2" width="103.5703125" style="33" bestFit="1" customWidth="1"/>
    <col min="3" max="16384" width="11.42578125" style="33"/>
  </cols>
  <sheetData>
    <row r="1" spans="2:15" s="45" customFormat="1" ht="14.25" customHeight="1" x14ac:dyDescent="0.25">
      <c r="B1" s="47" t="s">
        <v>115</v>
      </c>
      <c r="D1" s="46"/>
      <c r="E1" s="46"/>
      <c r="F1" s="46"/>
      <c r="G1" s="40"/>
      <c r="H1" s="46"/>
      <c r="I1" s="46"/>
      <c r="J1" s="46"/>
      <c r="K1" s="46"/>
      <c r="L1" s="46"/>
      <c r="M1" s="46"/>
      <c r="N1" s="46"/>
    </row>
    <row r="2" spans="2:15" s="42" customFormat="1" ht="20.25" x14ac:dyDescent="0.25">
      <c r="B2" s="44" t="s">
        <v>0</v>
      </c>
      <c r="D2" s="43"/>
      <c r="E2" s="43"/>
      <c r="F2" s="43"/>
      <c r="G2" s="40"/>
      <c r="H2" s="43"/>
      <c r="I2" s="43"/>
      <c r="J2" s="43"/>
      <c r="K2" s="43"/>
      <c r="L2" s="43"/>
      <c r="M2" s="43"/>
      <c r="N2" s="43"/>
    </row>
    <row r="3" spans="2:15" s="38" customFormat="1" ht="15" customHeight="1" x14ac:dyDescent="0.25">
      <c r="B3" s="28" t="s">
        <v>116</v>
      </c>
      <c r="D3" s="40"/>
      <c r="E3" s="41"/>
      <c r="F3" s="40"/>
      <c r="G3" s="40"/>
      <c r="H3" s="40"/>
      <c r="I3" s="40"/>
      <c r="J3" s="40"/>
      <c r="K3" s="40"/>
      <c r="L3" s="40"/>
      <c r="M3" s="40"/>
      <c r="N3" s="40"/>
      <c r="O3" s="39"/>
    </row>
    <row r="4" spans="2:15" s="38" customFormat="1" ht="15" customHeight="1" x14ac:dyDescent="0.25">
      <c r="B4" s="28"/>
      <c r="D4" s="40"/>
      <c r="E4" s="41"/>
      <c r="F4" s="40"/>
      <c r="G4" s="40"/>
      <c r="H4" s="40"/>
      <c r="I4" s="40"/>
      <c r="J4" s="40"/>
      <c r="K4" s="40"/>
      <c r="L4" s="40"/>
      <c r="M4" s="40"/>
      <c r="N4" s="40"/>
      <c r="O4" s="39"/>
    </row>
    <row r="5" spans="2:15" s="35" customFormat="1" ht="15" customHeight="1" x14ac:dyDescent="0.2">
      <c r="B5" s="28"/>
      <c r="D5" s="22"/>
      <c r="E5" s="21"/>
      <c r="F5" s="21"/>
      <c r="G5" s="21"/>
      <c r="H5" s="21"/>
      <c r="I5" s="21"/>
      <c r="J5" s="21"/>
      <c r="K5" s="21"/>
      <c r="L5" s="21"/>
      <c r="M5" s="21"/>
      <c r="N5" s="21"/>
      <c r="O5" s="36"/>
    </row>
    <row r="6" spans="2:15" s="35" customFormat="1" ht="20.25" customHeight="1" x14ac:dyDescent="0.2">
      <c r="B6" s="37"/>
      <c r="D6" s="22"/>
      <c r="E6" s="21"/>
      <c r="F6" s="21"/>
      <c r="G6" s="21"/>
      <c r="H6" s="21"/>
      <c r="I6" s="21"/>
      <c r="J6" s="21"/>
      <c r="K6" s="21"/>
      <c r="L6" s="21"/>
      <c r="M6" s="21"/>
      <c r="N6" s="21"/>
      <c r="O6" s="36"/>
    </row>
    <row r="7" spans="2:15" x14ac:dyDescent="0.25">
      <c r="B7" s="34"/>
    </row>
    <row r="8" spans="2:15" x14ac:dyDescent="0.25">
      <c r="B8" s="34"/>
    </row>
    <row r="9" spans="2:15" x14ac:dyDescent="0.25">
      <c r="B9" s="34"/>
    </row>
  </sheetData>
  <hyperlinks>
    <hyperlink ref="B1" location="Indice!A1" display="INDICE"/>
  </hyperlinks>
  <pageMargins left="0.70866141732283472" right="0.70866141732283472" top="0.74803149606299213" bottom="0.55118110236220474"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829</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829031</v>
      </c>
      <c r="D11" s="83" t="s">
        <v>810</v>
      </c>
      <c r="E11" s="87" t="s">
        <v>809</v>
      </c>
      <c r="F11" s="84"/>
      <c r="G11" s="85" t="s">
        <v>808</v>
      </c>
      <c r="H11" s="88" t="s">
        <v>807</v>
      </c>
      <c r="I11" s="89">
        <f>I12+I13</f>
        <v>1764514</v>
      </c>
    </row>
    <row r="12" spans="2:14" x14ac:dyDescent="0.2">
      <c r="B12" s="86">
        <f>I11-B11</f>
        <v>935483</v>
      </c>
      <c r="D12" s="87" t="s">
        <v>797</v>
      </c>
      <c r="E12" s="68" t="s">
        <v>796</v>
      </c>
      <c r="F12" s="84"/>
      <c r="G12" s="90" t="s">
        <v>806</v>
      </c>
      <c r="H12" s="85"/>
      <c r="I12" s="89">
        <v>1758466</v>
      </c>
    </row>
    <row r="13" spans="2:14" x14ac:dyDescent="0.2">
      <c r="B13" s="86">
        <v>229068</v>
      </c>
      <c r="D13" s="83" t="s">
        <v>805</v>
      </c>
      <c r="E13" s="87" t="s">
        <v>729</v>
      </c>
      <c r="F13" s="84"/>
      <c r="G13" s="90" t="s">
        <v>804</v>
      </c>
      <c r="I13" s="89">
        <v>6048</v>
      </c>
    </row>
    <row r="14" spans="2:14" x14ac:dyDescent="0.2">
      <c r="B14" s="86">
        <f>B12-B13</f>
        <v>706415</v>
      </c>
      <c r="D14" s="83" t="s">
        <v>803</v>
      </c>
      <c r="E14" s="68" t="s">
        <v>802</v>
      </c>
      <c r="F14" s="84"/>
      <c r="G14" s="90"/>
      <c r="H14" s="85"/>
      <c r="I14" s="89"/>
    </row>
    <row r="15" spans="2:14" ht="7.15" customHeight="1" x14ac:dyDescent="0.2">
      <c r="B15" s="86"/>
      <c r="F15" s="84"/>
      <c r="G15" s="85"/>
      <c r="H15" s="85"/>
      <c r="I15" s="89"/>
    </row>
    <row r="16" spans="2:14" x14ac:dyDescent="0.2">
      <c r="B16" s="91">
        <f>B11+B12</f>
        <v>1764514</v>
      </c>
      <c r="C16" s="80"/>
      <c r="D16" s="92" t="s">
        <v>718</v>
      </c>
      <c r="E16" s="80"/>
      <c r="F16" s="93"/>
      <c r="G16" s="92" t="s">
        <v>718</v>
      </c>
      <c r="H16" s="80"/>
      <c r="I16" s="94">
        <f>I11</f>
        <v>1764514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521671</v>
      </c>
      <c r="D26" s="83" t="s">
        <v>799</v>
      </c>
      <c r="E26" s="87" t="s">
        <v>798</v>
      </c>
      <c r="F26" s="84"/>
      <c r="G26" s="90" t="s">
        <v>797</v>
      </c>
      <c r="H26" s="70" t="s">
        <v>796</v>
      </c>
      <c r="I26" s="89">
        <f>+B12</f>
        <v>935483</v>
      </c>
    </row>
    <row r="27" spans="2:9" x14ac:dyDescent="0.2">
      <c r="B27" s="86">
        <v>404779</v>
      </c>
      <c r="D27" s="87" t="s">
        <v>795</v>
      </c>
      <c r="F27" s="84"/>
      <c r="G27" s="85"/>
      <c r="H27" s="85"/>
      <c r="I27" s="89"/>
    </row>
    <row r="28" spans="2:9" x14ac:dyDescent="0.2">
      <c r="B28" s="86">
        <f>B29+B30</f>
        <v>116892</v>
      </c>
      <c r="D28" s="87" t="s">
        <v>794</v>
      </c>
      <c r="F28" s="84"/>
      <c r="G28" s="85"/>
      <c r="H28" s="85"/>
      <c r="I28" s="89"/>
    </row>
    <row r="29" spans="2:9" x14ac:dyDescent="0.2">
      <c r="B29" s="86">
        <v>116169</v>
      </c>
      <c r="D29" s="87" t="s">
        <v>793</v>
      </c>
      <c r="F29" s="84"/>
      <c r="G29" s="85"/>
      <c r="H29" s="85"/>
      <c r="I29" s="89"/>
    </row>
    <row r="30" spans="2:9" x14ac:dyDescent="0.2">
      <c r="B30" s="86">
        <v>723</v>
      </c>
      <c r="D30" s="87" t="s">
        <v>792</v>
      </c>
      <c r="F30" s="84"/>
      <c r="G30" s="85"/>
      <c r="H30" s="85"/>
      <c r="I30" s="89"/>
    </row>
    <row r="31" spans="2:9" ht="12.75" customHeight="1" x14ac:dyDescent="0.2">
      <c r="B31" s="86">
        <v>24893</v>
      </c>
      <c r="D31" s="83" t="s">
        <v>791</v>
      </c>
      <c r="E31" s="83" t="s">
        <v>790</v>
      </c>
      <c r="F31" s="84"/>
      <c r="G31" s="85"/>
      <c r="H31" s="85"/>
      <c r="I31" s="89"/>
    </row>
    <row r="32" spans="2:9" ht="12.75" customHeight="1" x14ac:dyDescent="0.2">
      <c r="B32" s="86">
        <v>-734</v>
      </c>
      <c r="D32" s="83" t="s">
        <v>789</v>
      </c>
      <c r="E32" s="83" t="s">
        <v>788</v>
      </c>
      <c r="F32" s="84"/>
      <c r="G32" s="85"/>
      <c r="H32" s="85"/>
      <c r="I32" s="89"/>
    </row>
    <row r="33" spans="2:9" x14ac:dyDescent="0.2">
      <c r="B33" s="86">
        <f>I35-B26-B31-B32</f>
        <v>389653</v>
      </c>
      <c r="D33" s="87" t="s">
        <v>786</v>
      </c>
      <c r="E33" s="68" t="s">
        <v>785</v>
      </c>
      <c r="F33" s="84"/>
      <c r="G33" s="85"/>
      <c r="H33" s="85"/>
      <c r="I33" s="89"/>
    </row>
    <row r="34" spans="2:9" x14ac:dyDescent="0.2">
      <c r="B34" s="86"/>
      <c r="F34" s="84"/>
      <c r="G34" s="85"/>
      <c r="H34" s="85"/>
      <c r="I34" s="89"/>
    </row>
    <row r="35" spans="2:9" x14ac:dyDescent="0.2">
      <c r="B35" s="91">
        <f>B26+B31+B32+B33</f>
        <v>935483</v>
      </c>
      <c r="C35" s="80"/>
      <c r="D35" s="92" t="s">
        <v>718</v>
      </c>
      <c r="E35" s="80"/>
      <c r="F35" s="93"/>
      <c r="G35" s="92" t="s">
        <v>718</v>
      </c>
      <c r="H35" s="80"/>
      <c r="I35" s="94">
        <f>I26</f>
        <v>935483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203690</v>
      </c>
      <c r="D42" s="83" t="s">
        <v>784</v>
      </c>
      <c r="E42" s="90" t="s">
        <v>783</v>
      </c>
      <c r="F42" s="84"/>
      <c r="G42" s="87" t="s">
        <v>786</v>
      </c>
      <c r="H42" s="68" t="s">
        <v>785</v>
      </c>
      <c r="I42" s="89">
        <f>+B33</f>
        <v>389653</v>
      </c>
    </row>
    <row r="43" spans="2:9" ht="15" x14ac:dyDescent="0.2">
      <c r="B43" s="86">
        <v>57208</v>
      </c>
      <c r="C43" s="60"/>
      <c r="D43" s="97" t="s">
        <v>782</v>
      </c>
      <c r="F43" s="64"/>
      <c r="G43" s="81" t="s">
        <v>784</v>
      </c>
      <c r="H43" s="98" t="s">
        <v>783</v>
      </c>
      <c r="I43" s="89">
        <f>I44+I45+I47+I48+I49</f>
        <v>35163</v>
      </c>
    </row>
    <row r="44" spans="2:9" x14ac:dyDescent="0.2">
      <c r="B44" s="86">
        <v>146482</v>
      </c>
      <c r="D44" s="87" t="s">
        <v>781</v>
      </c>
      <c r="F44" s="84"/>
      <c r="G44" s="97" t="s">
        <v>782</v>
      </c>
      <c r="I44" s="89">
        <v>34685</v>
      </c>
    </row>
    <row r="45" spans="2:9" x14ac:dyDescent="0.2">
      <c r="B45" s="86">
        <v>0</v>
      </c>
      <c r="D45" s="87" t="s">
        <v>780</v>
      </c>
      <c r="E45" s="82"/>
      <c r="F45" s="84"/>
      <c r="G45" s="87" t="s">
        <v>781</v>
      </c>
      <c r="I45" s="89">
        <v>478</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221126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424816</v>
      </c>
      <c r="C52" s="80"/>
      <c r="D52" s="80" t="s">
        <v>718</v>
      </c>
      <c r="E52" s="80"/>
      <c r="F52" s="93"/>
      <c r="G52" s="80" t="s">
        <v>718</v>
      </c>
      <c r="H52" s="80"/>
      <c r="I52" s="94">
        <f>I42+I43+I50</f>
        <v>424816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3819</v>
      </c>
      <c r="D59" s="83" t="s">
        <v>774</v>
      </c>
      <c r="E59" s="88" t="s">
        <v>773</v>
      </c>
      <c r="F59" s="84"/>
      <c r="G59" s="90" t="s">
        <v>772</v>
      </c>
      <c r="H59" s="68" t="s">
        <v>771</v>
      </c>
      <c r="I59" s="89">
        <f>+B49</f>
        <v>221126</v>
      </c>
    </row>
    <row r="60" spans="2:9" x14ac:dyDescent="0.2">
      <c r="B60" s="86">
        <v>3819</v>
      </c>
      <c r="D60" s="87" t="s">
        <v>770</v>
      </c>
      <c r="F60" s="84"/>
      <c r="G60" s="90" t="s">
        <v>769</v>
      </c>
      <c r="H60" s="87"/>
      <c r="I60" s="89">
        <f>I61+I62</f>
        <v>723</v>
      </c>
    </row>
    <row r="61" spans="2:9" x14ac:dyDescent="0.2">
      <c r="B61" s="86">
        <v>0</v>
      </c>
      <c r="D61" s="87" t="s">
        <v>768</v>
      </c>
      <c r="F61" s="84"/>
      <c r="G61" s="90" t="s">
        <v>767</v>
      </c>
      <c r="I61" s="89">
        <v>0</v>
      </c>
    </row>
    <row r="62" spans="2:9" x14ac:dyDescent="0.2">
      <c r="B62" s="86">
        <v>723</v>
      </c>
      <c r="D62" s="83" t="s">
        <v>766</v>
      </c>
      <c r="E62" s="87" t="s">
        <v>765</v>
      </c>
      <c r="F62" s="84"/>
      <c r="G62" s="90" t="s">
        <v>764</v>
      </c>
      <c r="I62" s="89">
        <v>723</v>
      </c>
    </row>
    <row r="63" spans="2:9" x14ac:dyDescent="0.2">
      <c r="B63" s="86"/>
      <c r="E63" s="87" t="s">
        <v>763</v>
      </c>
      <c r="F63" s="84"/>
      <c r="G63" s="85" t="s">
        <v>762</v>
      </c>
      <c r="H63" s="83" t="s">
        <v>761</v>
      </c>
      <c r="I63" s="89">
        <f>I64+I65+I66</f>
        <v>14145</v>
      </c>
    </row>
    <row r="64" spans="2:9" x14ac:dyDescent="0.2">
      <c r="B64" s="86">
        <f>B65+B66+B67</f>
        <v>10625</v>
      </c>
      <c r="D64" s="83" t="s">
        <v>762</v>
      </c>
      <c r="E64" s="83" t="s">
        <v>761</v>
      </c>
      <c r="F64" s="84"/>
      <c r="G64" s="87" t="s">
        <v>760</v>
      </c>
      <c r="I64" s="89">
        <v>0</v>
      </c>
    </row>
    <row r="65" spans="2:9" x14ac:dyDescent="0.2">
      <c r="B65" s="86">
        <v>3039</v>
      </c>
      <c r="D65" s="87" t="s">
        <v>760</v>
      </c>
      <c r="F65" s="84"/>
      <c r="G65" s="90" t="s">
        <v>759</v>
      </c>
      <c r="I65" s="89">
        <v>452</v>
      </c>
    </row>
    <row r="66" spans="2:9" x14ac:dyDescent="0.2">
      <c r="B66" s="86">
        <v>0</v>
      </c>
      <c r="D66" s="87" t="s">
        <v>759</v>
      </c>
      <c r="F66" s="84"/>
      <c r="G66" s="90" t="s">
        <v>758</v>
      </c>
      <c r="I66" s="89">
        <v>13693</v>
      </c>
    </row>
    <row r="67" spans="2:9" x14ac:dyDescent="0.2">
      <c r="B67" s="86">
        <v>7586</v>
      </c>
      <c r="D67" s="87" t="s">
        <v>758</v>
      </c>
      <c r="F67" s="84"/>
      <c r="G67" s="85"/>
      <c r="H67" s="85"/>
      <c r="I67" s="89"/>
    </row>
    <row r="68" spans="2:9" x14ac:dyDescent="0.2">
      <c r="B68" s="86">
        <f>I70-B59-B62-B64</f>
        <v>220827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235994</v>
      </c>
      <c r="C70" s="80"/>
      <c r="D70" s="80" t="s">
        <v>718</v>
      </c>
      <c r="E70" s="80"/>
      <c r="F70" s="93"/>
      <c r="G70" s="80" t="s">
        <v>718</v>
      </c>
      <c r="H70" s="80"/>
      <c r="I70" s="94">
        <f>I59+I60+I63</f>
        <v>235994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220827</v>
      </c>
    </row>
    <row r="78" spans="2:9" x14ac:dyDescent="0.2">
      <c r="B78" s="86"/>
      <c r="E78" s="87" t="s">
        <v>750</v>
      </c>
      <c r="F78" s="84"/>
      <c r="G78" s="90"/>
      <c r="H78" s="87"/>
      <c r="I78" s="89"/>
    </row>
    <row r="79" spans="2:9" x14ac:dyDescent="0.2">
      <c r="B79" s="86">
        <f>I82-B77</f>
        <v>220827</v>
      </c>
      <c r="D79" s="87" t="s">
        <v>745</v>
      </c>
      <c r="E79" s="70" t="s">
        <v>749</v>
      </c>
      <c r="F79" s="84"/>
      <c r="G79" s="85"/>
      <c r="H79" s="85"/>
      <c r="I79" s="89"/>
    </row>
    <row r="80" spans="2:9" x14ac:dyDescent="0.2">
      <c r="B80" s="86">
        <f>B79-B13</f>
        <v>-8241</v>
      </c>
      <c r="D80" s="87" t="s">
        <v>748</v>
      </c>
      <c r="E80" s="68" t="s">
        <v>744</v>
      </c>
      <c r="F80" s="84"/>
      <c r="G80" s="85"/>
      <c r="H80" s="85"/>
      <c r="I80" s="89"/>
    </row>
    <row r="81" spans="2:9" x14ac:dyDescent="0.2">
      <c r="B81" s="86"/>
      <c r="F81" s="84"/>
      <c r="G81" s="85"/>
      <c r="H81" s="85"/>
      <c r="I81" s="89"/>
    </row>
    <row r="82" spans="2:9" x14ac:dyDescent="0.2">
      <c r="B82" s="91">
        <f>B77+B79</f>
        <v>220827</v>
      </c>
      <c r="C82" s="80"/>
      <c r="D82" s="80" t="s">
        <v>718</v>
      </c>
      <c r="E82" s="80"/>
      <c r="F82" s="93"/>
      <c r="G82" s="80" t="s">
        <v>718</v>
      </c>
      <c r="H82" s="80"/>
      <c r="I82" s="94">
        <f>I77</f>
        <v>220827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3325</v>
      </c>
      <c r="D92" s="87" t="s">
        <v>732</v>
      </c>
      <c r="E92" s="68" t="s">
        <v>731</v>
      </c>
      <c r="F92" s="84"/>
      <c r="G92" s="87" t="s">
        <v>745</v>
      </c>
      <c r="H92" s="68" t="s">
        <v>744</v>
      </c>
      <c r="I92" s="89">
        <f>+B80</f>
        <v>-8241</v>
      </c>
    </row>
    <row r="93" spans="2:9" x14ac:dyDescent="0.2">
      <c r="B93" s="86"/>
      <c r="E93" s="70" t="s">
        <v>728</v>
      </c>
      <c r="F93" s="84"/>
      <c r="G93" s="90" t="s">
        <v>743</v>
      </c>
      <c r="H93" s="83" t="s">
        <v>742</v>
      </c>
      <c r="I93" s="89">
        <f>I94+I95</f>
        <v>11566</v>
      </c>
    </row>
    <row r="94" spans="2:9" x14ac:dyDescent="0.2">
      <c r="B94" s="86"/>
      <c r="E94" s="87"/>
      <c r="F94" s="84"/>
      <c r="G94" s="90" t="s">
        <v>741</v>
      </c>
      <c r="I94" s="89">
        <v>615</v>
      </c>
    </row>
    <row r="95" spans="2:9" x14ac:dyDescent="0.2">
      <c r="B95" s="86"/>
      <c r="E95" s="87"/>
      <c r="F95" s="84"/>
      <c r="G95" s="90" t="s">
        <v>740</v>
      </c>
      <c r="I95" s="89">
        <v>10951</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3325</v>
      </c>
      <c r="C99" s="80"/>
      <c r="D99" s="80" t="s">
        <v>718</v>
      </c>
      <c r="E99" s="80"/>
      <c r="F99" s="93"/>
      <c r="G99" s="80" t="s">
        <v>718</v>
      </c>
      <c r="H99" s="80"/>
      <c r="I99" s="94">
        <f>I92+I93+I96</f>
        <v>3325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43063</v>
      </c>
      <c r="D106" s="87" t="s">
        <v>735</v>
      </c>
      <c r="E106" s="105" t="s">
        <v>734</v>
      </c>
      <c r="F106" s="84"/>
      <c r="G106" s="85"/>
      <c r="H106" s="85"/>
      <c r="I106" s="84"/>
    </row>
    <row r="107" spans="2:9" x14ac:dyDescent="0.2">
      <c r="B107" s="86">
        <v>44623</v>
      </c>
      <c r="D107" s="87" t="s">
        <v>733</v>
      </c>
      <c r="E107" s="87"/>
      <c r="F107" s="84"/>
      <c r="G107" s="87" t="s">
        <v>732</v>
      </c>
      <c r="H107" s="70" t="s">
        <v>731</v>
      </c>
      <c r="I107" s="89"/>
    </row>
    <row r="108" spans="2:9" x14ac:dyDescent="0.2">
      <c r="B108" s="86">
        <f>-B13</f>
        <v>-229068</v>
      </c>
      <c r="D108" s="87" t="s">
        <v>730</v>
      </c>
      <c r="E108" s="88" t="s">
        <v>729</v>
      </c>
      <c r="F108" s="84"/>
      <c r="G108" s="87"/>
      <c r="H108" s="69" t="s">
        <v>728</v>
      </c>
      <c r="I108" s="89">
        <f>B92</f>
        <v>3325</v>
      </c>
    </row>
    <row r="109" spans="2:9" x14ac:dyDescent="0.2">
      <c r="B109" s="86">
        <v>-1560</v>
      </c>
      <c r="D109" s="97" t="s">
        <v>727</v>
      </c>
      <c r="E109" s="87" t="s">
        <v>726</v>
      </c>
      <c r="F109" s="84"/>
      <c r="H109" s="106"/>
      <c r="I109" s="107"/>
    </row>
    <row r="110" spans="2:9" x14ac:dyDescent="0.2">
      <c r="B110" s="86">
        <v>0</v>
      </c>
      <c r="D110" s="87" t="s">
        <v>725</v>
      </c>
      <c r="E110" s="87" t="s">
        <v>724</v>
      </c>
      <c r="F110" s="84"/>
      <c r="G110" s="95"/>
      <c r="I110" s="89"/>
    </row>
    <row r="111" spans="2:9" x14ac:dyDescent="0.2">
      <c r="B111" s="86">
        <v>30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189300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3325</v>
      </c>
      <c r="C115" s="80"/>
      <c r="D115" s="80" t="s">
        <v>718</v>
      </c>
      <c r="E115" s="108"/>
      <c r="F115" s="93"/>
      <c r="G115" s="80" t="s">
        <v>718</v>
      </c>
      <c r="H115" s="80"/>
      <c r="I115" s="94">
        <f>I108</f>
        <v>3325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189300</v>
      </c>
    </row>
    <row r="123" spans="2:9" ht="15" x14ac:dyDescent="0.2">
      <c r="B123" s="86">
        <f>B125+B128+B131+B134+B137+B142+B143+B144</f>
        <v>98956</v>
      </c>
      <c r="C123" s="81"/>
      <c r="D123" s="60"/>
      <c r="E123" s="87" t="s">
        <v>713</v>
      </c>
      <c r="F123" s="60"/>
      <c r="G123" s="60"/>
      <c r="H123" s="60"/>
      <c r="I123" s="89">
        <f>I128+I131+I134+I137+I142+I143+I144</f>
        <v>-90344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104475</v>
      </c>
      <c r="E128" s="87" t="s">
        <v>709</v>
      </c>
      <c r="I128" s="89">
        <f>I129+I130</f>
        <v>2732</v>
      </c>
    </row>
    <row r="129" spans="2:9" x14ac:dyDescent="0.2">
      <c r="B129" s="86">
        <v>54310</v>
      </c>
      <c r="E129" s="87" t="s">
        <v>708</v>
      </c>
      <c r="I129" s="89">
        <v>0</v>
      </c>
    </row>
    <row r="130" spans="2:9" x14ac:dyDescent="0.2">
      <c r="B130" s="86">
        <v>50165</v>
      </c>
      <c r="E130" s="87" t="s">
        <v>707</v>
      </c>
      <c r="I130" s="89">
        <v>2732</v>
      </c>
    </row>
    <row r="131" spans="2:9" x14ac:dyDescent="0.2">
      <c r="B131" s="86">
        <f>B132+B133</f>
        <v>1333</v>
      </c>
      <c r="E131" s="87" t="s">
        <v>706</v>
      </c>
      <c r="I131" s="89">
        <f>I132+I133</f>
        <v>0</v>
      </c>
    </row>
    <row r="132" spans="2:9" x14ac:dyDescent="0.2">
      <c r="B132" s="86">
        <v>1333</v>
      </c>
      <c r="E132" s="87" t="s">
        <v>705</v>
      </c>
      <c r="I132" s="89">
        <v>0</v>
      </c>
    </row>
    <row r="133" spans="2:9" x14ac:dyDescent="0.2">
      <c r="B133" s="86">
        <v>0</v>
      </c>
      <c r="E133" s="87" t="s">
        <v>704</v>
      </c>
      <c r="I133" s="89">
        <v>0</v>
      </c>
    </row>
    <row r="134" spans="2:9" x14ac:dyDescent="0.2">
      <c r="B134" s="86">
        <f>B135+B136</f>
        <v>28738</v>
      </c>
      <c r="E134" s="87" t="s">
        <v>703</v>
      </c>
      <c r="I134" s="89">
        <f>I135+I136</f>
        <v>40727</v>
      </c>
    </row>
    <row r="135" spans="2:9" x14ac:dyDescent="0.2">
      <c r="B135" s="86">
        <v>-2392</v>
      </c>
      <c r="E135" s="87" t="s">
        <v>702</v>
      </c>
      <c r="I135" s="89">
        <v>130221</v>
      </c>
    </row>
    <row r="136" spans="2:9" x14ac:dyDescent="0.2">
      <c r="B136" s="86">
        <v>31130</v>
      </c>
      <c r="E136" s="87" t="s">
        <v>701</v>
      </c>
      <c r="I136" s="89">
        <v>-89494</v>
      </c>
    </row>
    <row r="137" spans="2:9" x14ac:dyDescent="0.2">
      <c r="B137" s="86">
        <f>B138+B141</f>
        <v>-10314</v>
      </c>
      <c r="E137" s="109" t="s">
        <v>700</v>
      </c>
      <c r="I137" s="89">
        <f>I138+I141</f>
        <v>-15011</v>
      </c>
    </row>
    <row r="138" spans="2:9" x14ac:dyDescent="0.2">
      <c r="B138" s="86">
        <f>B139+B140</f>
        <v>-10314</v>
      </c>
      <c r="E138" s="109" t="s">
        <v>699</v>
      </c>
      <c r="I138" s="89">
        <f>I139+I140</f>
        <v>-15011</v>
      </c>
    </row>
    <row r="139" spans="2:9" x14ac:dyDescent="0.2">
      <c r="B139" s="86">
        <v>-10314</v>
      </c>
      <c r="E139" s="109" t="s">
        <v>698</v>
      </c>
      <c r="I139" s="89">
        <v>-15011</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3</v>
      </c>
    </row>
    <row r="144" spans="2:9" x14ac:dyDescent="0.2">
      <c r="B144" s="86">
        <f>B145+B146</f>
        <v>-25276</v>
      </c>
      <c r="C144" s="87" t="s">
        <v>693</v>
      </c>
      <c r="E144" s="87" t="s">
        <v>693</v>
      </c>
      <c r="I144" s="89">
        <f>I145+I146</f>
        <v>-118795</v>
      </c>
    </row>
    <row r="145" spans="2:9" x14ac:dyDescent="0.2">
      <c r="B145" s="86">
        <v>-53541</v>
      </c>
      <c r="C145" s="87" t="s">
        <v>692</v>
      </c>
      <c r="E145" s="87" t="s">
        <v>692</v>
      </c>
      <c r="I145" s="89">
        <v>-1032</v>
      </c>
    </row>
    <row r="146" spans="2:9" x14ac:dyDescent="0.2">
      <c r="B146" s="91">
        <v>28265</v>
      </c>
      <c r="C146" s="110" t="s">
        <v>691</v>
      </c>
      <c r="D146" s="111"/>
      <c r="E146" s="110" t="s">
        <v>691</v>
      </c>
      <c r="F146" s="111"/>
      <c r="G146" s="111"/>
      <c r="H146" s="111"/>
      <c r="I146" s="94">
        <v>-117763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830</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765</v>
      </c>
      <c r="D11" s="83" t="s">
        <v>810</v>
      </c>
      <c r="E11" s="87" t="s">
        <v>809</v>
      </c>
      <c r="F11" s="84"/>
      <c r="G11" s="85" t="s">
        <v>808</v>
      </c>
      <c r="H11" s="88" t="s">
        <v>807</v>
      </c>
      <c r="I11" s="89">
        <f>I12+I13</f>
        <v>1679</v>
      </c>
    </row>
    <row r="12" spans="2:14" x14ac:dyDescent="0.2">
      <c r="B12" s="86">
        <f>I11-B11</f>
        <v>914</v>
      </c>
      <c r="D12" s="87" t="s">
        <v>797</v>
      </c>
      <c r="E12" s="68" t="s">
        <v>796</v>
      </c>
      <c r="F12" s="84"/>
      <c r="G12" s="90" t="s">
        <v>806</v>
      </c>
      <c r="H12" s="85"/>
      <c r="I12" s="89">
        <v>1679</v>
      </c>
    </row>
    <row r="13" spans="2:14" x14ac:dyDescent="0.2">
      <c r="B13" s="86">
        <v>415</v>
      </c>
      <c r="D13" s="83" t="s">
        <v>805</v>
      </c>
      <c r="E13" s="87" t="s">
        <v>729</v>
      </c>
      <c r="F13" s="84"/>
      <c r="G13" s="90" t="s">
        <v>804</v>
      </c>
      <c r="I13" s="89">
        <v>0</v>
      </c>
    </row>
    <row r="14" spans="2:14" x14ac:dyDescent="0.2">
      <c r="B14" s="86">
        <f>B12-B13</f>
        <v>499</v>
      </c>
      <c r="D14" s="83" t="s">
        <v>803</v>
      </c>
      <c r="E14" s="68" t="s">
        <v>802</v>
      </c>
      <c r="F14" s="84"/>
      <c r="G14" s="90"/>
      <c r="H14" s="85"/>
      <c r="I14" s="89"/>
    </row>
    <row r="15" spans="2:14" ht="7.15" customHeight="1" x14ac:dyDescent="0.2">
      <c r="B15" s="86"/>
      <c r="F15" s="84"/>
      <c r="G15" s="85"/>
      <c r="H15" s="85"/>
      <c r="I15" s="89"/>
    </row>
    <row r="16" spans="2:14" x14ac:dyDescent="0.2">
      <c r="B16" s="91">
        <f>B11+B12</f>
        <v>1679</v>
      </c>
      <c r="C16" s="80"/>
      <c r="D16" s="92" t="s">
        <v>718</v>
      </c>
      <c r="E16" s="80"/>
      <c r="F16" s="93"/>
      <c r="G16" s="92" t="s">
        <v>718</v>
      </c>
      <c r="H16" s="80"/>
      <c r="I16" s="94">
        <f>I11</f>
        <v>1679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1834</v>
      </c>
      <c r="D26" s="83" t="s">
        <v>799</v>
      </c>
      <c r="E26" s="87" t="s">
        <v>798</v>
      </c>
      <c r="F26" s="84"/>
      <c r="G26" s="90" t="s">
        <v>797</v>
      </c>
      <c r="H26" s="70" t="s">
        <v>796</v>
      </c>
      <c r="I26" s="89">
        <f>+B12</f>
        <v>914</v>
      </c>
    </row>
    <row r="27" spans="2:9" x14ac:dyDescent="0.2">
      <c r="B27" s="86">
        <v>1462</v>
      </c>
      <c r="D27" s="87" t="s">
        <v>795</v>
      </c>
      <c r="F27" s="84"/>
      <c r="G27" s="85"/>
      <c r="H27" s="85"/>
      <c r="I27" s="89"/>
    </row>
    <row r="28" spans="2:9" x14ac:dyDescent="0.2">
      <c r="B28" s="86">
        <f>B29+B30</f>
        <v>372</v>
      </c>
      <c r="D28" s="87" t="s">
        <v>794</v>
      </c>
      <c r="F28" s="84"/>
      <c r="G28" s="85"/>
      <c r="H28" s="85"/>
      <c r="I28" s="89"/>
    </row>
    <row r="29" spans="2:9" x14ac:dyDescent="0.2">
      <c r="B29" s="86">
        <v>372</v>
      </c>
      <c r="D29" s="87" t="s">
        <v>793</v>
      </c>
      <c r="F29" s="84"/>
      <c r="G29" s="85"/>
      <c r="H29" s="85"/>
      <c r="I29" s="89"/>
    </row>
    <row r="30" spans="2:9" x14ac:dyDescent="0.2">
      <c r="B30" s="86">
        <v>0</v>
      </c>
      <c r="D30" s="87" t="s">
        <v>792</v>
      </c>
      <c r="F30" s="84"/>
      <c r="G30" s="85"/>
      <c r="H30" s="85"/>
      <c r="I30" s="89"/>
    </row>
    <row r="31" spans="2:9" ht="12.75" customHeight="1" x14ac:dyDescent="0.2">
      <c r="B31" s="86">
        <v>38</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-958</v>
      </c>
      <c r="D33" s="87" t="s">
        <v>786</v>
      </c>
      <c r="E33" s="68" t="s">
        <v>785</v>
      </c>
      <c r="F33" s="84"/>
      <c r="G33" s="85"/>
      <c r="H33" s="85"/>
      <c r="I33" s="89"/>
    </row>
    <row r="34" spans="2:9" x14ac:dyDescent="0.2">
      <c r="B34" s="86"/>
      <c r="F34" s="84"/>
      <c r="G34" s="85"/>
      <c r="H34" s="85"/>
      <c r="I34" s="89"/>
    </row>
    <row r="35" spans="2:9" x14ac:dyDescent="0.2">
      <c r="B35" s="91">
        <f>B26+B31+B32+B33</f>
        <v>914</v>
      </c>
      <c r="C35" s="80"/>
      <c r="D35" s="92" t="s">
        <v>718</v>
      </c>
      <c r="E35" s="80"/>
      <c r="F35" s="93"/>
      <c r="G35" s="92" t="s">
        <v>718</v>
      </c>
      <c r="H35" s="80"/>
      <c r="I35" s="94">
        <f>I26</f>
        <v>914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5</v>
      </c>
      <c r="D42" s="83" t="s">
        <v>784</v>
      </c>
      <c r="E42" s="90" t="s">
        <v>783</v>
      </c>
      <c r="F42" s="84"/>
      <c r="G42" s="87" t="s">
        <v>786</v>
      </c>
      <c r="H42" s="68" t="s">
        <v>785</v>
      </c>
      <c r="I42" s="89">
        <f>+B33</f>
        <v>-958</v>
      </c>
    </row>
    <row r="43" spans="2:9" ht="15" x14ac:dyDescent="0.2">
      <c r="B43" s="86">
        <v>5</v>
      </c>
      <c r="C43" s="60"/>
      <c r="D43" s="97" t="s">
        <v>782</v>
      </c>
      <c r="F43" s="64"/>
      <c r="G43" s="81" t="s">
        <v>784</v>
      </c>
      <c r="H43" s="98" t="s">
        <v>783</v>
      </c>
      <c r="I43" s="89">
        <f>I44+I45+I47+I48+I49</f>
        <v>168</v>
      </c>
    </row>
    <row r="44" spans="2:9" x14ac:dyDescent="0.2">
      <c r="B44" s="86">
        <v>0</v>
      </c>
      <c r="D44" s="87" t="s">
        <v>781</v>
      </c>
      <c r="F44" s="84"/>
      <c r="G44" s="97" t="s">
        <v>782</v>
      </c>
      <c r="I44" s="89">
        <v>168</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-795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-790</v>
      </c>
      <c r="C52" s="80"/>
      <c r="D52" s="80" t="s">
        <v>718</v>
      </c>
      <c r="E52" s="80"/>
      <c r="F52" s="93"/>
      <c r="G52" s="80" t="s">
        <v>718</v>
      </c>
      <c r="H52" s="80"/>
      <c r="I52" s="94">
        <f>I42+I43+I50</f>
        <v>-790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475</v>
      </c>
      <c r="D59" s="83" t="s">
        <v>774</v>
      </c>
      <c r="E59" s="88" t="s">
        <v>773</v>
      </c>
      <c r="F59" s="84"/>
      <c r="G59" s="90" t="s">
        <v>772</v>
      </c>
      <c r="H59" s="68" t="s">
        <v>771</v>
      </c>
      <c r="I59" s="89">
        <f>+B49</f>
        <v>-795</v>
      </c>
    </row>
    <row r="60" spans="2:9" x14ac:dyDescent="0.2">
      <c r="B60" s="86">
        <v>475</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3</v>
      </c>
    </row>
    <row r="64" spans="2:9" x14ac:dyDescent="0.2">
      <c r="B64" s="86">
        <f>B65+B66+B67</f>
        <v>14</v>
      </c>
      <c r="D64" s="83" t="s">
        <v>762</v>
      </c>
      <c r="E64" s="83" t="s">
        <v>761</v>
      </c>
      <c r="F64" s="84"/>
      <c r="G64" s="87" t="s">
        <v>760</v>
      </c>
      <c r="I64" s="89">
        <v>0</v>
      </c>
    </row>
    <row r="65" spans="2:9" x14ac:dyDescent="0.2">
      <c r="B65" s="86">
        <v>14</v>
      </c>
      <c r="D65" s="87" t="s">
        <v>760</v>
      </c>
      <c r="F65" s="84"/>
      <c r="G65" s="90" t="s">
        <v>759</v>
      </c>
      <c r="I65" s="89">
        <v>0</v>
      </c>
    </row>
    <row r="66" spans="2:9" x14ac:dyDescent="0.2">
      <c r="B66" s="86">
        <v>0</v>
      </c>
      <c r="D66" s="87" t="s">
        <v>759</v>
      </c>
      <c r="F66" s="84"/>
      <c r="G66" s="90" t="s">
        <v>758</v>
      </c>
      <c r="I66" s="89">
        <v>3</v>
      </c>
    </row>
    <row r="67" spans="2:9" x14ac:dyDescent="0.2">
      <c r="B67" s="86">
        <v>0</v>
      </c>
      <c r="D67" s="87" t="s">
        <v>758</v>
      </c>
      <c r="F67" s="84"/>
      <c r="G67" s="85"/>
      <c r="H67" s="85"/>
      <c r="I67" s="89"/>
    </row>
    <row r="68" spans="2:9" x14ac:dyDescent="0.2">
      <c r="B68" s="86">
        <f>I70-B59-B62-B64</f>
        <v>-1281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-792</v>
      </c>
      <c r="C70" s="80"/>
      <c r="D70" s="80" t="s">
        <v>718</v>
      </c>
      <c r="E70" s="80"/>
      <c r="F70" s="93"/>
      <c r="G70" s="80" t="s">
        <v>718</v>
      </c>
      <c r="H70" s="80"/>
      <c r="I70" s="94">
        <f>I59+I60+I63</f>
        <v>-792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-1281</v>
      </c>
    </row>
    <row r="78" spans="2:9" x14ac:dyDescent="0.2">
      <c r="B78" s="86"/>
      <c r="E78" s="87" t="s">
        <v>750</v>
      </c>
      <c r="F78" s="84"/>
      <c r="G78" s="90"/>
      <c r="H78" s="87"/>
      <c r="I78" s="89"/>
    </row>
    <row r="79" spans="2:9" x14ac:dyDescent="0.2">
      <c r="B79" s="86">
        <f>I82-B77</f>
        <v>-1281</v>
      </c>
      <c r="D79" s="87" t="s">
        <v>745</v>
      </c>
      <c r="E79" s="70" t="s">
        <v>749</v>
      </c>
      <c r="F79" s="84"/>
      <c r="G79" s="85"/>
      <c r="H79" s="85"/>
      <c r="I79" s="89"/>
    </row>
    <row r="80" spans="2:9" x14ac:dyDescent="0.2">
      <c r="B80" s="86">
        <f>B79-B13</f>
        <v>-1696</v>
      </c>
      <c r="D80" s="87" t="s">
        <v>748</v>
      </c>
      <c r="E80" s="68" t="s">
        <v>744</v>
      </c>
      <c r="F80" s="84"/>
      <c r="G80" s="85"/>
      <c r="H80" s="85"/>
      <c r="I80" s="89"/>
    </row>
    <row r="81" spans="2:9" x14ac:dyDescent="0.2">
      <c r="B81" s="86"/>
      <c r="F81" s="84"/>
      <c r="G81" s="85"/>
      <c r="H81" s="85"/>
      <c r="I81" s="89"/>
    </row>
    <row r="82" spans="2:9" x14ac:dyDescent="0.2">
      <c r="B82" s="91">
        <f>B77+B79</f>
        <v>-1281</v>
      </c>
      <c r="C82" s="80"/>
      <c r="D82" s="80" t="s">
        <v>718</v>
      </c>
      <c r="E82" s="80"/>
      <c r="F82" s="93"/>
      <c r="G82" s="80" t="s">
        <v>718</v>
      </c>
      <c r="H82" s="80"/>
      <c r="I82" s="94">
        <f>I77</f>
        <v>-1281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-1696</v>
      </c>
      <c r="D92" s="87" t="s">
        <v>732</v>
      </c>
      <c r="E92" s="68" t="s">
        <v>731</v>
      </c>
      <c r="F92" s="84"/>
      <c r="G92" s="87" t="s">
        <v>745</v>
      </c>
      <c r="H92" s="68" t="s">
        <v>744</v>
      </c>
      <c r="I92" s="89">
        <f>+B80</f>
        <v>-1696</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-1696</v>
      </c>
      <c r="C99" s="80"/>
      <c r="D99" s="80" t="s">
        <v>718</v>
      </c>
      <c r="E99" s="80"/>
      <c r="F99" s="93"/>
      <c r="G99" s="80" t="s">
        <v>718</v>
      </c>
      <c r="H99" s="80"/>
      <c r="I99" s="94">
        <f>I92+I93+I96</f>
        <v>-1696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36</v>
      </c>
      <c r="D106" s="87" t="s">
        <v>735</v>
      </c>
      <c r="E106" s="105" t="s">
        <v>734</v>
      </c>
      <c r="F106" s="84"/>
      <c r="G106" s="85"/>
      <c r="H106" s="85"/>
      <c r="I106" s="84"/>
    </row>
    <row r="107" spans="2:9" x14ac:dyDescent="0.2">
      <c r="B107" s="86">
        <v>6</v>
      </c>
      <c r="D107" s="87" t="s">
        <v>733</v>
      </c>
      <c r="E107" s="87"/>
      <c r="F107" s="84"/>
      <c r="G107" s="87" t="s">
        <v>732</v>
      </c>
      <c r="H107" s="70" t="s">
        <v>731</v>
      </c>
      <c r="I107" s="89"/>
    </row>
    <row r="108" spans="2:9" x14ac:dyDescent="0.2">
      <c r="B108" s="86">
        <f>-B13</f>
        <v>-415</v>
      </c>
      <c r="D108" s="87" t="s">
        <v>730</v>
      </c>
      <c r="E108" s="88" t="s">
        <v>729</v>
      </c>
      <c r="F108" s="84"/>
      <c r="G108" s="87"/>
      <c r="H108" s="69" t="s">
        <v>728</v>
      </c>
      <c r="I108" s="89">
        <f>B92</f>
        <v>-1696</v>
      </c>
    </row>
    <row r="109" spans="2:9" x14ac:dyDescent="0.2">
      <c r="B109" s="86">
        <v>30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-1317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-1696</v>
      </c>
      <c r="C115" s="80"/>
      <c r="D115" s="80" t="s">
        <v>718</v>
      </c>
      <c r="E115" s="108"/>
      <c r="F115" s="93"/>
      <c r="G115" s="80" t="s">
        <v>718</v>
      </c>
      <c r="H115" s="80"/>
      <c r="I115" s="94">
        <f>I108</f>
        <v>-1696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-1317</v>
      </c>
    </row>
    <row r="123" spans="2:9" ht="15" x14ac:dyDescent="0.2">
      <c r="B123" s="86">
        <f>B125+B128+B131+B134+B137+B142+B143+B144</f>
        <v>-1509</v>
      </c>
      <c r="C123" s="81"/>
      <c r="D123" s="60"/>
      <c r="E123" s="87" t="s">
        <v>713</v>
      </c>
      <c r="F123" s="60"/>
      <c r="G123" s="60"/>
      <c r="H123" s="60"/>
      <c r="I123" s="89">
        <f>I128+I131+I134+I137+I142+I143+I144</f>
        <v>-192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-1168</v>
      </c>
      <c r="E128" s="87" t="s">
        <v>709</v>
      </c>
      <c r="I128" s="89">
        <f>I129+I130</f>
        <v>-1</v>
      </c>
    </row>
    <row r="129" spans="2:9" x14ac:dyDescent="0.2">
      <c r="B129" s="86">
        <v>-1166</v>
      </c>
      <c r="E129" s="87" t="s">
        <v>708</v>
      </c>
      <c r="I129" s="89">
        <v>0</v>
      </c>
    </row>
    <row r="130" spans="2:9" x14ac:dyDescent="0.2">
      <c r="B130" s="86">
        <v>-2</v>
      </c>
      <c r="E130" s="87" t="s">
        <v>707</v>
      </c>
      <c r="I130" s="89">
        <v>-1</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-685</v>
      </c>
      <c r="E134" s="87" t="s">
        <v>703</v>
      </c>
      <c r="I134" s="89">
        <f>I135+I136</f>
        <v>-37</v>
      </c>
    </row>
    <row r="135" spans="2:9" x14ac:dyDescent="0.2">
      <c r="B135" s="86">
        <v>-685</v>
      </c>
      <c r="E135" s="87" t="s">
        <v>702</v>
      </c>
      <c r="I135" s="89">
        <v>-37</v>
      </c>
    </row>
    <row r="136" spans="2:9" x14ac:dyDescent="0.2">
      <c r="B136" s="86">
        <v>0</v>
      </c>
      <c r="E136" s="87" t="s">
        <v>701</v>
      </c>
      <c r="I136" s="89">
        <v>0</v>
      </c>
    </row>
    <row r="137" spans="2:9" x14ac:dyDescent="0.2">
      <c r="B137" s="86">
        <f>B138+B141</f>
        <v>-7</v>
      </c>
      <c r="E137" s="109" t="s">
        <v>700</v>
      </c>
      <c r="I137" s="89">
        <f>I138+I141</f>
        <v>0</v>
      </c>
    </row>
    <row r="138" spans="2:9" x14ac:dyDescent="0.2">
      <c r="B138" s="86">
        <f>B139+B140</f>
        <v>-7</v>
      </c>
      <c r="E138" s="109" t="s">
        <v>699</v>
      </c>
      <c r="I138" s="89">
        <f>I139+I140</f>
        <v>0</v>
      </c>
    </row>
    <row r="139" spans="2:9" x14ac:dyDescent="0.2">
      <c r="B139" s="86">
        <v>-7</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351</v>
      </c>
      <c r="C144" s="87" t="s">
        <v>693</v>
      </c>
      <c r="E144" s="87" t="s">
        <v>693</v>
      </c>
      <c r="I144" s="89">
        <f>I145+I146</f>
        <v>-154</v>
      </c>
    </row>
    <row r="145" spans="2:9" x14ac:dyDescent="0.2">
      <c r="B145" s="86">
        <v>319</v>
      </c>
      <c r="C145" s="87" t="s">
        <v>692</v>
      </c>
      <c r="E145" s="87" t="s">
        <v>692</v>
      </c>
      <c r="I145" s="89">
        <v>-75</v>
      </c>
    </row>
    <row r="146" spans="2:9" x14ac:dyDescent="0.2">
      <c r="B146" s="91">
        <v>32</v>
      </c>
      <c r="C146" s="110" t="s">
        <v>691</v>
      </c>
      <c r="D146" s="111"/>
      <c r="E146" s="110" t="s">
        <v>691</v>
      </c>
      <c r="F146" s="111"/>
      <c r="G146" s="111"/>
      <c r="H146" s="111"/>
      <c r="I146" s="94">
        <v>-79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831</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20665</v>
      </c>
      <c r="D11" s="83" t="s">
        <v>810</v>
      </c>
      <c r="E11" s="87" t="s">
        <v>809</v>
      </c>
      <c r="F11" s="84"/>
      <c r="G11" s="85" t="s">
        <v>808</v>
      </c>
      <c r="H11" s="88" t="s">
        <v>807</v>
      </c>
      <c r="I11" s="89">
        <f>I12+I13</f>
        <v>66231</v>
      </c>
    </row>
    <row r="12" spans="2:14" x14ac:dyDescent="0.2">
      <c r="B12" s="86">
        <f>I11-B11</f>
        <v>45566</v>
      </c>
      <c r="D12" s="87" t="s">
        <v>797</v>
      </c>
      <c r="E12" s="68" t="s">
        <v>796</v>
      </c>
      <c r="F12" s="84"/>
      <c r="G12" s="90" t="s">
        <v>806</v>
      </c>
      <c r="H12" s="85"/>
      <c r="I12" s="89">
        <v>66231</v>
      </c>
    </row>
    <row r="13" spans="2:14" x14ac:dyDescent="0.2">
      <c r="B13" s="86">
        <v>20073</v>
      </c>
      <c r="D13" s="83" t="s">
        <v>805</v>
      </c>
      <c r="E13" s="87" t="s">
        <v>729</v>
      </c>
      <c r="F13" s="84"/>
      <c r="G13" s="90" t="s">
        <v>804</v>
      </c>
      <c r="I13" s="89">
        <v>0</v>
      </c>
    </row>
    <row r="14" spans="2:14" x14ac:dyDescent="0.2">
      <c r="B14" s="86">
        <f>B12-B13</f>
        <v>25493</v>
      </c>
      <c r="D14" s="83" t="s">
        <v>803</v>
      </c>
      <c r="E14" s="68" t="s">
        <v>802</v>
      </c>
      <c r="F14" s="84"/>
      <c r="G14" s="90"/>
      <c r="H14" s="85"/>
      <c r="I14" s="89"/>
    </row>
    <row r="15" spans="2:14" ht="7.15" customHeight="1" x14ac:dyDescent="0.2">
      <c r="B15" s="86"/>
      <c r="F15" s="84"/>
      <c r="G15" s="85"/>
      <c r="H15" s="85"/>
      <c r="I15" s="89"/>
    </row>
    <row r="16" spans="2:14" x14ac:dyDescent="0.2">
      <c r="B16" s="91">
        <f>B11+B12</f>
        <v>66231</v>
      </c>
      <c r="C16" s="80"/>
      <c r="D16" s="92" t="s">
        <v>718</v>
      </c>
      <c r="E16" s="80"/>
      <c r="F16" s="93"/>
      <c r="G16" s="92" t="s">
        <v>718</v>
      </c>
      <c r="H16" s="80"/>
      <c r="I16" s="94">
        <f>I11</f>
        <v>66231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13514</v>
      </c>
      <c r="D26" s="83" t="s">
        <v>799</v>
      </c>
      <c r="E26" s="87" t="s">
        <v>798</v>
      </c>
      <c r="F26" s="84"/>
      <c r="G26" s="90" t="s">
        <v>797</v>
      </c>
      <c r="H26" s="70" t="s">
        <v>796</v>
      </c>
      <c r="I26" s="89">
        <f>+B12</f>
        <v>45566</v>
      </c>
    </row>
    <row r="27" spans="2:9" x14ac:dyDescent="0.2">
      <c r="B27" s="86">
        <v>10606</v>
      </c>
      <c r="D27" s="87" t="s">
        <v>795</v>
      </c>
      <c r="F27" s="84"/>
      <c r="G27" s="85"/>
      <c r="H27" s="85"/>
      <c r="I27" s="89"/>
    </row>
    <row r="28" spans="2:9" x14ac:dyDescent="0.2">
      <c r="B28" s="86">
        <f>B29+B30</f>
        <v>2908</v>
      </c>
      <c r="D28" s="87" t="s">
        <v>794</v>
      </c>
      <c r="F28" s="84"/>
      <c r="G28" s="85"/>
      <c r="H28" s="85"/>
      <c r="I28" s="89"/>
    </row>
    <row r="29" spans="2:9" x14ac:dyDescent="0.2">
      <c r="B29" s="86">
        <v>2896</v>
      </c>
      <c r="D29" s="87" t="s">
        <v>793</v>
      </c>
      <c r="F29" s="84"/>
      <c r="G29" s="85"/>
      <c r="H29" s="85"/>
      <c r="I29" s="89"/>
    </row>
    <row r="30" spans="2:9" x14ac:dyDescent="0.2">
      <c r="B30" s="86">
        <v>12</v>
      </c>
      <c r="D30" s="87" t="s">
        <v>792</v>
      </c>
      <c r="F30" s="84"/>
      <c r="G30" s="85"/>
      <c r="H30" s="85"/>
      <c r="I30" s="89"/>
    </row>
    <row r="31" spans="2:9" ht="12.75" customHeight="1" x14ac:dyDescent="0.2">
      <c r="B31" s="86">
        <v>546</v>
      </c>
      <c r="D31" s="83" t="s">
        <v>791</v>
      </c>
      <c r="E31" s="83" t="s">
        <v>790</v>
      </c>
      <c r="F31" s="84"/>
      <c r="G31" s="85"/>
      <c r="H31" s="85"/>
      <c r="I31" s="89"/>
    </row>
    <row r="32" spans="2:9" ht="12.75" customHeight="1" x14ac:dyDescent="0.2">
      <c r="B32" s="86">
        <v>-6</v>
      </c>
      <c r="D32" s="83" t="s">
        <v>789</v>
      </c>
      <c r="E32" s="83" t="s">
        <v>788</v>
      </c>
      <c r="F32" s="84"/>
      <c r="G32" s="85"/>
      <c r="H32" s="85"/>
      <c r="I32" s="89"/>
    </row>
    <row r="33" spans="2:9" x14ac:dyDescent="0.2">
      <c r="B33" s="86">
        <f>I35-B26-B31-B32</f>
        <v>31512</v>
      </c>
      <c r="D33" s="87" t="s">
        <v>786</v>
      </c>
      <c r="E33" s="68" t="s">
        <v>785</v>
      </c>
      <c r="F33" s="84"/>
      <c r="G33" s="85"/>
      <c r="H33" s="85"/>
      <c r="I33" s="89"/>
    </row>
    <row r="34" spans="2:9" x14ac:dyDescent="0.2">
      <c r="B34" s="86"/>
      <c r="F34" s="84"/>
      <c r="G34" s="85"/>
      <c r="H34" s="85"/>
      <c r="I34" s="89"/>
    </row>
    <row r="35" spans="2:9" x14ac:dyDescent="0.2">
      <c r="B35" s="91">
        <f>B26+B31+B32+B33</f>
        <v>45566</v>
      </c>
      <c r="C35" s="80"/>
      <c r="D35" s="92" t="s">
        <v>718</v>
      </c>
      <c r="E35" s="80"/>
      <c r="F35" s="93"/>
      <c r="G35" s="92" t="s">
        <v>718</v>
      </c>
      <c r="H35" s="80"/>
      <c r="I35" s="94">
        <f>I26</f>
        <v>45566</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14239</v>
      </c>
      <c r="D42" s="83" t="s">
        <v>784</v>
      </c>
      <c r="E42" s="90" t="s">
        <v>783</v>
      </c>
      <c r="F42" s="84"/>
      <c r="G42" s="87" t="s">
        <v>786</v>
      </c>
      <c r="H42" s="68" t="s">
        <v>785</v>
      </c>
      <c r="I42" s="89">
        <f>+B33</f>
        <v>31512</v>
      </c>
    </row>
    <row r="43" spans="2:9" ht="15" x14ac:dyDescent="0.2">
      <c r="B43" s="86">
        <v>2223</v>
      </c>
      <c r="C43" s="60"/>
      <c r="D43" s="97" t="s">
        <v>782</v>
      </c>
      <c r="F43" s="64"/>
      <c r="G43" s="81" t="s">
        <v>784</v>
      </c>
      <c r="H43" s="98" t="s">
        <v>783</v>
      </c>
      <c r="I43" s="89">
        <f>I44+I45+I47+I48+I49</f>
        <v>1412</v>
      </c>
    </row>
    <row r="44" spans="2:9" x14ac:dyDescent="0.2">
      <c r="B44" s="86">
        <v>12016</v>
      </c>
      <c r="D44" s="87" t="s">
        <v>781</v>
      </c>
      <c r="F44" s="84"/>
      <c r="G44" s="97" t="s">
        <v>782</v>
      </c>
      <c r="I44" s="89">
        <v>833</v>
      </c>
    </row>
    <row r="45" spans="2:9" x14ac:dyDescent="0.2">
      <c r="B45" s="86">
        <v>0</v>
      </c>
      <c r="D45" s="87" t="s">
        <v>780</v>
      </c>
      <c r="E45" s="82"/>
      <c r="F45" s="84"/>
      <c r="G45" s="87" t="s">
        <v>781</v>
      </c>
      <c r="I45" s="89">
        <v>579</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18685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32924</v>
      </c>
      <c r="C52" s="80"/>
      <c r="D52" s="80" t="s">
        <v>718</v>
      </c>
      <c r="E52" s="80"/>
      <c r="F52" s="93"/>
      <c r="G52" s="80" t="s">
        <v>718</v>
      </c>
      <c r="H52" s="80"/>
      <c r="I52" s="94">
        <f>I42+I43+I50</f>
        <v>32924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380</v>
      </c>
      <c r="D59" s="83" t="s">
        <v>774</v>
      </c>
      <c r="E59" s="88" t="s">
        <v>773</v>
      </c>
      <c r="F59" s="84"/>
      <c r="G59" s="90" t="s">
        <v>772</v>
      </c>
      <c r="H59" s="68" t="s">
        <v>771</v>
      </c>
      <c r="I59" s="89">
        <f>+B49</f>
        <v>18685</v>
      </c>
    </row>
    <row r="60" spans="2:9" x14ac:dyDescent="0.2">
      <c r="B60" s="86">
        <v>380</v>
      </c>
      <c r="D60" s="87" t="s">
        <v>770</v>
      </c>
      <c r="F60" s="84"/>
      <c r="G60" s="90" t="s">
        <v>769</v>
      </c>
      <c r="H60" s="87"/>
      <c r="I60" s="89">
        <f>I61+I62</f>
        <v>12</v>
      </c>
    </row>
    <row r="61" spans="2:9" x14ac:dyDescent="0.2">
      <c r="B61" s="86">
        <v>0</v>
      </c>
      <c r="D61" s="87" t="s">
        <v>768</v>
      </c>
      <c r="F61" s="84"/>
      <c r="G61" s="90" t="s">
        <v>767</v>
      </c>
      <c r="I61" s="89">
        <v>0</v>
      </c>
    </row>
    <row r="62" spans="2:9" x14ac:dyDescent="0.2">
      <c r="B62" s="86">
        <v>12</v>
      </c>
      <c r="D62" s="83" t="s">
        <v>766</v>
      </c>
      <c r="E62" s="87" t="s">
        <v>765</v>
      </c>
      <c r="F62" s="84"/>
      <c r="G62" s="90" t="s">
        <v>764</v>
      </c>
      <c r="I62" s="89">
        <v>12</v>
      </c>
    </row>
    <row r="63" spans="2:9" x14ac:dyDescent="0.2">
      <c r="B63" s="86"/>
      <c r="E63" s="87" t="s">
        <v>763</v>
      </c>
      <c r="F63" s="84"/>
      <c r="G63" s="85" t="s">
        <v>762</v>
      </c>
      <c r="H63" s="83" t="s">
        <v>761</v>
      </c>
      <c r="I63" s="89">
        <f>I64+I65+I66</f>
        <v>0</v>
      </c>
    </row>
    <row r="64" spans="2:9" x14ac:dyDescent="0.2">
      <c r="B64" s="86">
        <f>B65+B66+B67</f>
        <v>18</v>
      </c>
      <c r="D64" s="83" t="s">
        <v>762</v>
      </c>
      <c r="E64" s="83" t="s">
        <v>761</v>
      </c>
      <c r="F64" s="84"/>
      <c r="G64" s="87" t="s">
        <v>760</v>
      </c>
      <c r="I64" s="89">
        <v>0</v>
      </c>
    </row>
    <row r="65" spans="2:9" x14ac:dyDescent="0.2">
      <c r="B65" s="86">
        <v>18</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18287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18697</v>
      </c>
      <c r="C70" s="80"/>
      <c r="D70" s="80" t="s">
        <v>718</v>
      </c>
      <c r="E70" s="80"/>
      <c r="F70" s="93"/>
      <c r="G70" s="80" t="s">
        <v>718</v>
      </c>
      <c r="H70" s="80"/>
      <c r="I70" s="94">
        <f>I59+I60+I63</f>
        <v>18697</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18287</v>
      </c>
    </row>
    <row r="78" spans="2:9" x14ac:dyDescent="0.2">
      <c r="B78" s="86"/>
      <c r="E78" s="87" t="s">
        <v>750</v>
      </c>
      <c r="F78" s="84"/>
      <c r="G78" s="90"/>
      <c r="H78" s="87"/>
      <c r="I78" s="89"/>
    </row>
    <row r="79" spans="2:9" x14ac:dyDescent="0.2">
      <c r="B79" s="86">
        <f>I82-B77</f>
        <v>18287</v>
      </c>
      <c r="D79" s="87" t="s">
        <v>745</v>
      </c>
      <c r="E79" s="70" t="s">
        <v>749</v>
      </c>
      <c r="F79" s="84"/>
      <c r="G79" s="85"/>
      <c r="H79" s="85"/>
      <c r="I79" s="89"/>
    </row>
    <row r="80" spans="2:9" x14ac:dyDescent="0.2">
      <c r="B80" s="86">
        <f>B79-B13</f>
        <v>-1786</v>
      </c>
      <c r="D80" s="87" t="s">
        <v>748</v>
      </c>
      <c r="E80" s="68" t="s">
        <v>744</v>
      </c>
      <c r="F80" s="84"/>
      <c r="G80" s="85"/>
      <c r="H80" s="85"/>
      <c r="I80" s="89"/>
    </row>
    <row r="81" spans="2:9" x14ac:dyDescent="0.2">
      <c r="B81" s="86"/>
      <c r="F81" s="84"/>
      <c r="G81" s="85"/>
      <c r="H81" s="85"/>
      <c r="I81" s="89"/>
    </row>
    <row r="82" spans="2:9" x14ac:dyDescent="0.2">
      <c r="B82" s="91">
        <f>B77+B79</f>
        <v>18287</v>
      </c>
      <c r="C82" s="80"/>
      <c r="D82" s="80" t="s">
        <v>718</v>
      </c>
      <c r="E82" s="80"/>
      <c r="F82" s="93"/>
      <c r="G82" s="80" t="s">
        <v>718</v>
      </c>
      <c r="H82" s="80"/>
      <c r="I82" s="94">
        <f>I77</f>
        <v>18287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-1177</v>
      </c>
      <c r="D92" s="87" t="s">
        <v>732</v>
      </c>
      <c r="E92" s="68" t="s">
        <v>731</v>
      </c>
      <c r="F92" s="84"/>
      <c r="G92" s="87" t="s">
        <v>745</v>
      </c>
      <c r="H92" s="68" t="s">
        <v>744</v>
      </c>
      <c r="I92" s="89">
        <f>+B80</f>
        <v>-1786</v>
      </c>
    </row>
    <row r="93" spans="2:9" x14ac:dyDescent="0.2">
      <c r="B93" s="86"/>
      <c r="E93" s="70" t="s">
        <v>728</v>
      </c>
      <c r="F93" s="84"/>
      <c r="G93" s="90" t="s">
        <v>743</v>
      </c>
      <c r="H93" s="83" t="s">
        <v>742</v>
      </c>
      <c r="I93" s="89">
        <f>I94+I95</f>
        <v>609</v>
      </c>
    </row>
    <row r="94" spans="2:9" x14ac:dyDescent="0.2">
      <c r="B94" s="86"/>
      <c r="E94" s="87"/>
      <c r="F94" s="84"/>
      <c r="G94" s="90" t="s">
        <v>741</v>
      </c>
      <c r="I94" s="89">
        <v>0</v>
      </c>
    </row>
    <row r="95" spans="2:9" x14ac:dyDescent="0.2">
      <c r="B95" s="86"/>
      <c r="E95" s="87"/>
      <c r="F95" s="84"/>
      <c r="G95" s="90" t="s">
        <v>740</v>
      </c>
      <c r="I95" s="89">
        <v>609</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-1177</v>
      </c>
      <c r="C99" s="80"/>
      <c r="D99" s="80" t="s">
        <v>718</v>
      </c>
      <c r="E99" s="80"/>
      <c r="F99" s="93"/>
      <c r="G99" s="80" t="s">
        <v>718</v>
      </c>
      <c r="H99" s="80"/>
      <c r="I99" s="94">
        <f>I92+I93+I96</f>
        <v>-1177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1547</v>
      </c>
      <c r="D106" s="87" t="s">
        <v>735</v>
      </c>
      <c r="E106" s="105" t="s">
        <v>734</v>
      </c>
      <c r="F106" s="84"/>
      <c r="G106" s="85"/>
      <c r="H106" s="85"/>
      <c r="I106" s="84"/>
    </row>
    <row r="107" spans="2:9" x14ac:dyDescent="0.2">
      <c r="B107" s="86">
        <v>3751</v>
      </c>
      <c r="D107" s="87" t="s">
        <v>733</v>
      </c>
      <c r="E107" s="87"/>
      <c r="F107" s="84"/>
      <c r="G107" s="87" t="s">
        <v>732</v>
      </c>
      <c r="H107" s="70" t="s">
        <v>731</v>
      </c>
      <c r="I107" s="89"/>
    </row>
    <row r="108" spans="2:9" x14ac:dyDescent="0.2">
      <c r="B108" s="86">
        <f>-B13</f>
        <v>-20073</v>
      </c>
      <c r="D108" s="87" t="s">
        <v>730</v>
      </c>
      <c r="E108" s="88" t="s">
        <v>729</v>
      </c>
      <c r="F108" s="84"/>
      <c r="G108" s="87"/>
      <c r="H108" s="69" t="s">
        <v>728</v>
      </c>
      <c r="I108" s="89">
        <f>B92</f>
        <v>-1177</v>
      </c>
    </row>
    <row r="109" spans="2:9" x14ac:dyDescent="0.2">
      <c r="B109" s="86">
        <v>-2204</v>
      </c>
      <c r="D109" s="97" t="s">
        <v>727</v>
      </c>
      <c r="E109" s="87" t="s">
        <v>726</v>
      </c>
      <c r="F109" s="84"/>
      <c r="H109" s="106"/>
      <c r="I109" s="107"/>
    </row>
    <row r="110" spans="2:9" x14ac:dyDescent="0.2">
      <c r="B110" s="86">
        <v>0</v>
      </c>
      <c r="D110" s="87" t="s">
        <v>725</v>
      </c>
      <c r="E110" s="87" t="s">
        <v>724</v>
      </c>
      <c r="F110" s="84"/>
      <c r="G110" s="95"/>
      <c r="I110" s="89"/>
    </row>
    <row r="111" spans="2:9" x14ac:dyDescent="0.2">
      <c r="B111" s="86">
        <v>573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16776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-1177</v>
      </c>
      <c r="C115" s="80"/>
      <c r="D115" s="80" t="s">
        <v>718</v>
      </c>
      <c r="E115" s="108"/>
      <c r="F115" s="93"/>
      <c r="G115" s="80" t="s">
        <v>718</v>
      </c>
      <c r="H115" s="80"/>
      <c r="I115" s="94">
        <f>I108</f>
        <v>-1177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16776</v>
      </c>
    </row>
    <row r="123" spans="2:9" ht="15" x14ac:dyDescent="0.2">
      <c r="B123" s="86">
        <f>B125+B128+B131+B134+B137+B142+B143+B144</f>
        <v>-30657</v>
      </c>
      <c r="C123" s="81"/>
      <c r="D123" s="60"/>
      <c r="E123" s="87" t="s">
        <v>713</v>
      </c>
      <c r="F123" s="60"/>
      <c r="G123" s="60"/>
      <c r="H123" s="60"/>
      <c r="I123" s="89">
        <f>I128+I131+I134+I137+I142+I143+I144</f>
        <v>-47433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-25039</v>
      </c>
      <c r="E128" s="87" t="s">
        <v>709</v>
      </c>
      <c r="I128" s="89">
        <f>I129+I130</f>
        <v>-1681</v>
      </c>
    </row>
    <row r="129" spans="2:9" x14ac:dyDescent="0.2">
      <c r="B129" s="86">
        <v>-222</v>
      </c>
      <c r="E129" s="87" t="s">
        <v>708</v>
      </c>
      <c r="I129" s="89">
        <v>0</v>
      </c>
    </row>
    <row r="130" spans="2:9" x14ac:dyDescent="0.2">
      <c r="B130" s="86">
        <v>-24817</v>
      </c>
      <c r="E130" s="87" t="s">
        <v>707</v>
      </c>
      <c r="I130" s="89">
        <v>-1681</v>
      </c>
    </row>
    <row r="131" spans="2:9" x14ac:dyDescent="0.2">
      <c r="B131" s="86">
        <f>B132+B133</f>
        <v>-178</v>
      </c>
      <c r="E131" s="87" t="s">
        <v>706</v>
      </c>
      <c r="I131" s="89">
        <f>I132+I133</f>
        <v>0</v>
      </c>
    </row>
    <row r="132" spans="2:9" x14ac:dyDescent="0.2">
      <c r="B132" s="86">
        <v>-178</v>
      </c>
      <c r="E132" s="87" t="s">
        <v>705</v>
      </c>
      <c r="I132" s="89">
        <v>0</v>
      </c>
    </row>
    <row r="133" spans="2:9" x14ac:dyDescent="0.2">
      <c r="B133" s="86">
        <v>0</v>
      </c>
      <c r="E133" s="87" t="s">
        <v>704</v>
      </c>
      <c r="I133" s="89">
        <v>0</v>
      </c>
    </row>
    <row r="134" spans="2:9" x14ac:dyDescent="0.2">
      <c r="B134" s="86">
        <f>B135+B136</f>
        <v>-1882</v>
      </c>
      <c r="E134" s="87" t="s">
        <v>703</v>
      </c>
      <c r="I134" s="89">
        <f>I135+I136</f>
        <v>-29268</v>
      </c>
    </row>
    <row r="135" spans="2:9" x14ac:dyDescent="0.2">
      <c r="B135" s="86">
        <v>0</v>
      </c>
      <c r="E135" s="87" t="s">
        <v>702</v>
      </c>
      <c r="I135" s="89">
        <v>-4254</v>
      </c>
    </row>
    <row r="136" spans="2:9" x14ac:dyDescent="0.2">
      <c r="B136" s="86">
        <v>-1882</v>
      </c>
      <c r="E136" s="87" t="s">
        <v>701</v>
      </c>
      <c r="I136" s="89">
        <v>-25014</v>
      </c>
    </row>
    <row r="137" spans="2:9" x14ac:dyDescent="0.2">
      <c r="B137" s="86">
        <f>B138+B141</f>
        <v>458</v>
      </c>
      <c r="E137" s="109" t="s">
        <v>700</v>
      </c>
      <c r="I137" s="89">
        <f>I138+I141</f>
        <v>-12499</v>
      </c>
    </row>
    <row r="138" spans="2:9" x14ac:dyDescent="0.2">
      <c r="B138" s="86">
        <f>B139+B140</f>
        <v>458</v>
      </c>
      <c r="E138" s="109" t="s">
        <v>699</v>
      </c>
      <c r="I138" s="89">
        <f>I139+I140</f>
        <v>-12499</v>
      </c>
    </row>
    <row r="139" spans="2:9" x14ac:dyDescent="0.2">
      <c r="B139" s="86">
        <v>458</v>
      </c>
      <c r="E139" s="109" t="s">
        <v>698</v>
      </c>
      <c r="I139" s="89">
        <v>-12499</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-4016</v>
      </c>
      <c r="C144" s="87" t="s">
        <v>693</v>
      </c>
      <c r="E144" s="87" t="s">
        <v>693</v>
      </c>
      <c r="I144" s="89">
        <f>I145+I146</f>
        <v>-3985</v>
      </c>
    </row>
    <row r="145" spans="2:9" x14ac:dyDescent="0.2">
      <c r="B145" s="86">
        <v>859</v>
      </c>
      <c r="C145" s="87" t="s">
        <v>692</v>
      </c>
      <c r="E145" s="87" t="s">
        <v>692</v>
      </c>
      <c r="I145" s="89">
        <v>84</v>
      </c>
    </row>
    <row r="146" spans="2:9" x14ac:dyDescent="0.2">
      <c r="B146" s="91">
        <v>-4875</v>
      </c>
      <c r="C146" s="110" t="s">
        <v>691</v>
      </c>
      <c r="D146" s="111"/>
      <c r="E146" s="110" t="s">
        <v>691</v>
      </c>
      <c r="F146" s="111"/>
      <c r="G146" s="111"/>
      <c r="H146" s="111"/>
      <c r="I146" s="94">
        <v>-4069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1035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54698</v>
      </c>
      <c r="D11" s="83" t="s">
        <v>810</v>
      </c>
      <c r="E11" s="87" t="s">
        <v>809</v>
      </c>
      <c r="F11" s="84"/>
      <c r="G11" s="85" t="s">
        <v>808</v>
      </c>
      <c r="H11" s="88" t="s">
        <v>807</v>
      </c>
      <c r="I11" s="89">
        <f>I12+I13</f>
        <v>93252</v>
      </c>
    </row>
    <row r="12" spans="2:14" x14ac:dyDescent="0.2">
      <c r="B12" s="86">
        <f>I11-B11</f>
        <v>38554</v>
      </c>
      <c r="D12" s="87" t="s">
        <v>797</v>
      </c>
      <c r="E12" s="68" t="s">
        <v>796</v>
      </c>
      <c r="F12" s="84"/>
      <c r="G12" s="90" t="s">
        <v>806</v>
      </c>
      <c r="H12" s="85"/>
      <c r="I12" s="89">
        <v>93252</v>
      </c>
    </row>
    <row r="13" spans="2:14" x14ac:dyDescent="0.2">
      <c r="B13" s="86">
        <v>14305</v>
      </c>
      <c r="D13" s="83" t="s">
        <v>805</v>
      </c>
      <c r="E13" s="87" t="s">
        <v>729</v>
      </c>
      <c r="F13" s="84"/>
      <c r="G13" s="90" t="s">
        <v>804</v>
      </c>
      <c r="I13" s="89">
        <v>0</v>
      </c>
    </row>
    <row r="14" spans="2:14" x14ac:dyDescent="0.2">
      <c r="B14" s="86">
        <f>B12-B13</f>
        <v>24249</v>
      </c>
      <c r="D14" s="83" t="s">
        <v>803</v>
      </c>
      <c r="E14" s="68" t="s">
        <v>802</v>
      </c>
      <c r="F14" s="84"/>
      <c r="G14" s="90"/>
      <c r="H14" s="85"/>
      <c r="I14" s="89"/>
    </row>
    <row r="15" spans="2:14" ht="7.15" customHeight="1" x14ac:dyDescent="0.2">
      <c r="B15" s="86"/>
      <c r="F15" s="84"/>
      <c r="G15" s="85"/>
      <c r="H15" s="85"/>
      <c r="I15" s="89"/>
    </row>
    <row r="16" spans="2:14" x14ac:dyDescent="0.2">
      <c r="B16" s="91">
        <f>B11+B12</f>
        <v>93252</v>
      </c>
      <c r="C16" s="80"/>
      <c r="D16" s="92" t="s">
        <v>718</v>
      </c>
      <c r="E16" s="80"/>
      <c r="F16" s="93"/>
      <c r="G16" s="92" t="s">
        <v>718</v>
      </c>
      <c r="H16" s="80"/>
      <c r="I16" s="94">
        <f>I11</f>
        <v>93252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40995</v>
      </c>
      <c r="D26" s="83" t="s">
        <v>799</v>
      </c>
      <c r="E26" s="87" t="s">
        <v>798</v>
      </c>
      <c r="F26" s="84"/>
      <c r="G26" s="90" t="s">
        <v>797</v>
      </c>
      <c r="H26" s="70" t="s">
        <v>796</v>
      </c>
      <c r="I26" s="89">
        <f>+B12</f>
        <v>38554</v>
      </c>
    </row>
    <row r="27" spans="2:9" x14ac:dyDescent="0.2">
      <c r="B27" s="86">
        <v>30819</v>
      </c>
      <c r="D27" s="87" t="s">
        <v>795</v>
      </c>
      <c r="F27" s="84"/>
      <c r="G27" s="85"/>
      <c r="H27" s="85"/>
      <c r="I27" s="89"/>
    </row>
    <row r="28" spans="2:9" x14ac:dyDescent="0.2">
      <c r="B28" s="86">
        <f>B29+B30</f>
        <v>10176</v>
      </c>
      <c r="D28" s="87" t="s">
        <v>794</v>
      </c>
      <c r="F28" s="84"/>
      <c r="G28" s="85"/>
      <c r="H28" s="85"/>
      <c r="I28" s="89"/>
    </row>
    <row r="29" spans="2:9" x14ac:dyDescent="0.2">
      <c r="B29" s="86">
        <v>10176</v>
      </c>
      <c r="D29" s="87" t="s">
        <v>793</v>
      </c>
      <c r="F29" s="84"/>
      <c r="G29" s="85"/>
      <c r="H29" s="85"/>
      <c r="I29" s="89"/>
    </row>
    <row r="30" spans="2:9" x14ac:dyDescent="0.2">
      <c r="B30" s="86">
        <v>0</v>
      </c>
      <c r="D30" s="87" t="s">
        <v>792</v>
      </c>
      <c r="F30" s="84"/>
      <c r="G30" s="85"/>
      <c r="H30" s="85"/>
      <c r="I30" s="89"/>
    </row>
    <row r="31" spans="2:9" ht="12.75" customHeight="1" x14ac:dyDescent="0.2">
      <c r="B31" s="86">
        <v>1346</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-3787</v>
      </c>
      <c r="D33" s="87" t="s">
        <v>786</v>
      </c>
      <c r="E33" s="68" t="s">
        <v>785</v>
      </c>
      <c r="F33" s="84"/>
      <c r="G33" s="85"/>
      <c r="H33" s="85"/>
      <c r="I33" s="89"/>
    </row>
    <row r="34" spans="2:9" x14ac:dyDescent="0.2">
      <c r="B34" s="86"/>
      <c r="F34" s="84"/>
      <c r="G34" s="85"/>
      <c r="H34" s="85"/>
      <c r="I34" s="89"/>
    </row>
    <row r="35" spans="2:9" x14ac:dyDescent="0.2">
      <c r="B35" s="91">
        <f>B26+B31+B32+B33</f>
        <v>38554</v>
      </c>
      <c r="C35" s="80"/>
      <c r="D35" s="92" t="s">
        <v>718</v>
      </c>
      <c r="E35" s="80"/>
      <c r="F35" s="93"/>
      <c r="G35" s="92" t="s">
        <v>718</v>
      </c>
      <c r="H35" s="80"/>
      <c r="I35" s="94">
        <f>I26</f>
        <v>38554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1031</v>
      </c>
      <c r="D42" s="83" t="s">
        <v>784</v>
      </c>
      <c r="E42" s="90" t="s">
        <v>783</v>
      </c>
      <c r="F42" s="84"/>
      <c r="G42" s="87" t="s">
        <v>786</v>
      </c>
      <c r="H42" s="68" t="s">
        <v>785</v>
      </c>
      <c r="I42" s="89">
        <f>+B33</f>
        <v>-3787</v>
      </c>
    </row>
    <row r="43" spans="2:9" ht="15" x14ac:dyDescent="0.2">
      <c r="B43" s="86">
        <v>1018</v>
      </c>
      <c r="C43" s="60"/>
      <c r="D43" s="97" t="s">
        <v>782</v>
      </c>
      <c r="F43" s="64"/>
      <c r="G43" s="81" t="s">
        <v>784</v>
      </c>
      <c r="H43" s="98" t="s">
        <v>783</v>
      </c>
      <c r="I43" s="89">
        <f>I44+I45+I47+I48+I49</f>
        <v>646</v>
      </c>
    </row>
    <row r="44" spans="2:9" x14ac:dyDescent="0.2">
      <c r="B44" s="86">
        <v>13</v>
      </c>
      <c r="D44" s="87" t="s">
        <v>781</v>
      </c>
      <c r="F44" s="84"/>
      <c r="G44" s="97" t="s">
        <v>782</v>
      </c>
      <c r="I44" s="89">
        <v>646</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-4172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-3141</v>
      </c>
      <c r="C52" s="80"/>
      <c r="D52" s="80" t="s">
        <v>718</v>
      </c>
      <c r="E52" s="80"/>
      <c r="F52" s="93"/>
      <c r="G52" s="80" t="s">
        <v>718</v>
      </c>
      <c r="H52" s="80"/>
      <c r="I52" s="94">
        <f>I42+I43+I50</f>
        <v>-3141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243</v>
      </c>
      <c r="D59" s="83" t="s">
        <v>774</v>
      </c>
      <c r="E59" s="88" t="s">
        <v>773</v>
      </c>
      <c r="F59" s="84"/>
      <c r="G59" s="90" t="s">
        <v>772</v>
      </c>
      <c r="H59" s="68" t="s">
        <v>771</v>
      </c>
      <c r="I59" s="89">
        <f>+B49</f>
        <v>-4172</v>
      </c>
    </row>
    <row r="60" spans="2:9" x14ac:dyDescent="0.2">
      <c r="B60" s="86">
        <v>243</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280</v>
      </c>
    </row>
    <row r="64" spans="2:9" x14ac:dyDescent="0.2">
      <c r="B64" s="86">
        <f>B65+B66+B67</f>
        <v>719</v>
      </c>
      <c r="D64" s="83" t="s">
        <v>762</v>
      </c>
      <c r="E64" s="83" t="s">
        <v>761</v>
      </c>
      <c r="F64" s="84"/>
      <c r="G64" s="87" t="s">
        <v>760</v>
      </c>
      <c r="I64" s="89">
        <v>0</v>
      </c>
    </row>
    <row r="65" spans="2:9" x14ac:dyDescent="0.2">
      <c r="B65" s="86">
        <v>110</v>
      </c>
      <c r="D65" s="87" t="s">
        <v>760</v>
      </c>
      <c r="F65" s="84"/>
      <c r="G65" s="90" t="s">
        <v>759</v>
      </c>
      <c r="I65" s="89">
        <v>163</v>
      </c>
    </row>
    <row r="66" spans="2:9" x14ac:dyDescent="0.2">
      <c r="B66" s="86">
        <v>0</v>
      </c>
      <c r="D66" s="87" t="s">
        <v>759</v>
      </c>
      <c r="F66" s="84"/>
      <c r="G66" s="90" t="s">
        <v>758</v>
      </c>
      <c r="I66" s="89">
        <v>117</v>
      </c>
    </row>
    <row r="67" spans="2:9" x14ac:dyDescent="0.2">
      <c r="B67" s="86">
        <v>609</v>
      </c>
      <c r="D67" s="87" t="s">
        <v>758</v>
      </c>
      <c r="F67" s="84"/>
      <c r="G67" s="85"/>
      <c r="H67" s="85"/>
      <c r="I67" s="89"/>
    </row>
    <row r="68" spans="2:9" x14ac:dyDescent="0.2">
      <c r="B68" s="86">
        <f>I70-B59-B62-B64</f>
        <v>-4854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-3892</v>
      </c>
      <c r="C70" s="80"/>
      <c r="D70" s="80" t="s">
        <v>718</v>
      </c>
      <c r="E70" s="80"/>
      <c r="F70" s="93"/>
      <c r="G70" s="80" t="s">
        <v>718</v>
      </c>
      <c r="H70" s="80"/>
      <c r="I70" s="94">
        <f>I59+I60+I63</f>
        <v>-3892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-4854</v>
      </c>
    </row>
    <row r="78" spans="2:9" x14ac:dyDescent="0.2">
      <c r="B78" s="86"/>
      <c r="E78" s="87" t="s">
        <v>750</v>
      </c>
      <c r="F78" s="84"/>
      <c r="G78" s="90"/>
      <c r="H78" s="87"/>
      <c r="I78" s="89"/>
    </row>
    <row r="79" spans="2:9" x14ac:dyDescent="0.2">
      <c r="B79" s="86">
        <f>I82-B77</f>
        <v>-4854</v>
      </c>
      <c r="D79" s="87" t="s">
        <v>745</v>
      </c>
      <c r="E79" s="70" t="s">
        <v>749</v>
      </c>
      <c r="F79" s="84"/>
      <c r="G79" s="85"/>
      <c r="H79" s="85"/>
      <c r="I79" s="89"/>
    </row>
    <row r="80" spans="2:9" x14ac:dyDescent="0.2">
      <c r="B80" s="86">
        <f>B79-B13</f>
        <v>-19159</v>
      </c>
      <c r="D80" s="87" t="s">
        <v>748</v>
      </c>
      <c r="E80" s="68" t="s">
        <v>744</v>
      </c>
      <c r="F80" s="84"/>
      <c r="G80" s="85"/>
      <c r="H80" s="85"/>
      <c r="I80" s="89"/>
    </row>
    <row r="81" spans="2:9" x14ac:dyDescent="0.2">
      <c r="B81" s="86"/>
      <c r="F81" s="84"/>
      <c r="G81" s="85"/>
      <c r="H81" s="85"/>
      <c r="I81" s="89"/>
    </row>
    <row r="82" spans="2:9" x14ac:dyDescent="0.2">
      <c r="B82" s="91">
        <f>B77+B79</f>
        <v>-4854</v>
      </c>
      <c r="C82" s="80"/>
      <c r="D82" s="80" t="s">
        <v>718</v>
      </c>
      <c r="E82" s="80"/>
      <c r="F82" s="93"/>
      <c r="G82" s="80" t="s">
        <v>718</v>
      </c>
      <c r="H82" s="80"/>
      <c r="I82" s="94">
        <f>I77</f>
        <v>-4854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-8623</v>
      </c>
      <c r="D92" s="87" t="s">
        <v>732</v>
      </c>
      <c r="E92" s="68" t="s">
        <v>731</v>
      </c>
      <c r="F92" s="84"/>
      <c r="G92" s="87" t="s">
        <v>745</v>
      </c>
      <c r="H92" s="68" t="s">
        <v>744</v>
      </c>
      <c r="I92" s="89">
        <f>+B80</f>
        <v>-19159</v>
      </c>
    </row>
    <row r="93" spans="2:9" x14ac:dyDescent="0.2">
      <c r="B93" s="86"/>
      <c r="E93" s="70" t="s">
        <v>728</v>
      </c>
      <c r="F93" s="84"/>
      <c r="G93" s="90" t="s">
        <v>743</v>
      </c>
      <c r="H93" s="83" t="s">
        <v>742</v>
      </c>
      <c r="I93" s="89">
        <f>I94+I95</f>
        <v>10536</v>
      </c>
    </row>
    <row r="94" spans="2:9" x14ac:dyDescent="0.2">
      <c r="B94" s="86"/>
      <c r="E94" s="87"/>
      <c r="F94" s="84"/>
      <c r="G94" s="90" t="s">
        <v>741</v>
      </c>
      <c r="I94" s="89">
        <v>429</v>
      </c>
    </row>
    <row r="95" spans="2:9" x14ac:dyDescent="0.2">
      <c r="B95" s="86"/>
      <c r="E95" s="87"/>
      <c r="F95" s="84"/>
      <c r="G95" s="90" t="s">
        <v>740</v>
      </c>
      <c r="I95" s="89">
        <v>10107</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-8623</v>
      </c>
      <c r="C99" s="80"/>
      <c r="D99" s="80" t="s">
        <v>718</v>
      </c>
      <c r="E99" s="80"/>
      <c r="F99" s="93"/>
      <c r="G99" s="80" t="s">
        <v>718</v>
      </c>
      <c r="H99" s="80"/>
      <c r="I99" s="94">
        <f>I92+I93+I96</f>
        <v>-8623</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4589</v>
      </c>
      <c r="D106" s="87" t="s">
        <v>735</v>
      </c>
      <c r="E106" s="105" t="s">
        <v>734</v>
      </c>
      <c r="F106" s="84"/>
      <c r="G106" s="85"/>
      <c r="H106" s="85"/>
      <c r="I106" s="84"/>
    </row>
    <row r="107" spans="2:9" x14ac:dyDescent="0.2">
      <c r="B107" s="86">
        <v>8795</v>
      </c>
      <c r="D107" s="87" t="s">
        <v>733</v>
      </c>
      <c r="E107" s="87"/>
      <c r="F107" s="84"/>
      <c r="G107" s="87" t="s">
        <v>732</v>
      </c>
      <c r="H107" s="70" t="s">
        <v>731</v>
      </c>
      <c r="I107" s="89"/>
    </row>
    <row r="108" spans="2:9" x14ac:dyDescent="0.2">
      <c r="B108" s="86">
        <f>-B13</f>
        <v>-14305</v>
      </c>
      <c r="D108" s="87" t="s">
        <v>730</v>
      </c>
      <c r="E108" s="88" t="s">
        <v>729</v>
      </c>
      <c r="F108" s="84"/>
      <c r="G108" s="87"/>
      <c r="H108" s="69" t="s">
        <v>728</v>
      </c>
      <c r="I108" s="89">
        <f>B92</f>
        <v>-8623</v>
      </c>
    </row>
    <row r="109" spans="2:9" x14ac:dyDescent="0.2">
      <c r="B109" s="86">
        <v>-4206</v>
      </c>
      <c r="D109" s="97" t="s">
        <v>727</v>
      </c>
      <c r="E109" s="87" t="s">
        <v>726</v>
      </c>
      <c r="F109" s="84"/>
      <c r="H109" s="106"/>
      <c r="I109" s="107"/>
    </row>
    <row r="110" spans="2:9" x14ac:dyDescent="0.2">
      <c r="B110" s="86">
        <v>0</v>
      </c>
      <c r="D110" s="87" t="s">
        <v>725</v>
      </c>
      <c r="E110" s="87" t="s">
        <v>724</v>
      </c>
      <c r="F110" s="84"/>
      <c r="G110" s="95"/>
      <c r="I110" s="89"/>
    </row>
    <row r="111" spans="2:9" x14ac:dyDescent="0.2">
      <c r="B111" s="86">
        <v>219</v>
      </c>
      <c r="D111" s="97" t="s">
        <v>723</v>
      </c>
      <c r="E111" s="87" t="s">
        <v>722</v>
      </c>
      <c r="F111" s="84"/>
      <c r="H111" s="106"/>
      <c r="I111" s="107"/>
    </row>
    <row r="112" spans="2:9" x14ac:dyDescent="0.2">
      <c r="B112" s="86"/>
      <c r="D112" s="87"/>
      <c r="E112" s="87" t="s">
        <v>721</v>
      </c>
      <c r="F112" s="84"/>
      <c r="G112" s="95"/>
      <c r="I112" s="89"/>
    </row>
    <row r="113" spans="2:9" x14ac:dyDescent="0.2">
      <c r="B113" s="86">
        <f>I115-B106-B108-B111</f>
        <v>874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-8623</v>
      </c>
      <c r="C115" s="80"/>
      <c r="D115" s="80" t="s">
        <v>718</v>
      </c>
      <c r="E115" s="108"/>
      <c r="F115" s="93"/>
      <c r="G115" s="80" t="s">
        <v>718</v>
      </c>
      <c r="H115" s="80"/>
      <c r="I115" s="94">
        <f>I108</f>
        <v>-8623</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874</v>
      </c>
    </row>
    <row r="123" spans="2:9" ht="15" x14ac:dyDescent="0.2">
      <c r="B123" s="86">
        <f>B125+B128+B131+B134+B137+B142+B143+B144</f>
        <v>-3127</v>
      </c>
      <c r="C123" s="81"/>
      <c r="D123" s="60"/>
      <c r="E123" s="87" t="s">
        <v>713</v>
      </c>
      <c r="F123" s="60"/>
      <c r="G123" s="60"/>
      <c r="H123" s="60"/>
      <c r="I123" s="89">
        <f>I128+I131+I134+I137+I142+I143+I144</f>
        <v>-4001</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-2019</v>
      </c>
      <c r="E128" s="87" t="s">
        <v>709</v>
      </c>
      <c r="I128" s="89">
        <f>I129+I130</f>
        <v>2</v>
      </c>
    </row>
    <row r="129" spans="2:9" x14ac:dyDescent="0.2">
      <c r="B129" s="86">
        <v>-2015</v>
      </c>
      <c r="E129" s="87" t="s">
        <v>708</v>
      </c>
      <c r="I129" s="89">
        <v>0</v>
      </c>
    </row>
    <row r="130" spans="2:9" x14ac:dyDescent="0.2">
      <c r="B130" s="86">
        <v>-4</v>
      </c>
      <c r="E130" s="87" t="s">
        <v>707</v>
      </c>
      <c r="I130" s="89">
        <v>2</v>
      </c>
    </row>
    <row r="131" spans="2:9" x14ac:dyDescent="0.2">
      <c r="B131" s="86">
        <f>B132+B133</f>
        <v>-2981</v>
      </c>
      <c r="E131" s="87" t="s">
        <v>706</v>
      </c>
      <c r="I131" s="89">
        <f>I132+I133</f>
        <v>0</v>
      </c>
    </row>
    <row r="132" spans="2:9" x14ac:dyDescent="0.2">
      <c r="B132" s="86">
        <v>-2981</v>
      </c>
      <c r="E132" s="87" t="s">
        <v>705</v>
      </c>
      <c r="I132" s="89">
        <v>0</v>
      </c>
    </row>
    <row r="133" spans="2:9" x14ac:dyDescent="0.2">
      <c r="B133" s="86">
        <v>0</v>
      </c>
      <c r="E133" s="87" t="s">
        <v>704</v>
      </c>
      <c r="I133" s="89">
        <v>0</v>
      </c>
    </row>
    <row r="134" spans="2:9" x14ac:dyDescent="0.2">
      <c r="B134" s="86">
        <f>B135+B136</f>
        <v>-879</v>
      </c>
      <c r="E134" s="87" t="s">
        <v>703</v>
      </c>
      <c r="I134" s="89">
        <f>I135+I136</f>
        <v>-2265</v>
      </c>
    </row>
    <row r="135" spans="2:9" x14ac:dyDescent="0.2">
      <c r="B135" s="86">
        <v>-1042</v>
      </c>
      <c r="E135" s="87" t="s">
        <v>702</v>
      </c>
      <c r="I135" s="89">
        <v>850</v>
      </c>
    </row>
    <row r="136" spans="2:9" x14ac:dyDescent="0.2">
      <c r="B136" s="86">
        <v>163</v>
      </c>
      <c r="E136" s="87" t="s">
        <v>701</v>
      </c>
      <c r="I136" s="89">
        <v>-3115</v>
      </c>
    </row>
    <row r="137" spans="2:9" x14ac:dyDescent="0.2">
      <c r="B137" s="86">
        <f>B138+B141</f>
        <v>0</v>
      </c>
      <c r="E137" s="109" t="s">
        <v>700</v>
      </c>
      <c r="I137" s="89">
        <f>I138+I141</f>
        <v>-4225</v>
      </c>
    </row>
    <row r="138" spans="2:9" x14ac:dyDescent="0.2">
      <c r="B138" s="86">
        <f>B139+B140</f>
        <v>0</v>
      </c>
      <c r="E138" s="109" t="s">
        <v>699</v>
      </c>
      <c r="I138" s="89">
        <f>I139+I140</f>
        <v>-4225</v>
      </c>
    </row>
    <row r="139" spans="2:9" x14ac:dyDescent="0.2">
      <c r="B139" s="86">
        <v>0</v>
      </c>
      <c r="E139" s="109" t="s">
        <v>698</v>
      </c>
      <c r="I139" s="89">
        <v>-4225</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2752</v>
      </c>
      <c r="C144" s="87" t="s">
        <v>693</v>
      </c>
      <c r="E144" s="87" t="s">
        <v>693</v>
      </c>
      <c r="I144" s="89">
        <f>I145+I146</f>
        <v>2487</v>
      </c>
    </row>
    <row r="145" spans="2:9" x14ac:dyDescent="0.2">
      <c r="B145" s="86">
        <v>2040</v>
      </c>
      <c r="C145" s="87" t="s">
        <v>692</v>
      </c>
      <c r="E145" s="87" t="s">
        <v>692</v>
      </c>
      <c r="I145" s="89">
        <v>-3762</v>
      </c>
    </row>
    <row r="146" spans="2:9" x14ac:dyDescent="0.2">
      <c r="B146" s="91">
        <v>712</v>
      </c>
      <c r="C146" s="110" t="s">
        <v>691</v>
      </c>
      <c r="D146" s="111"/>
      <c r="E146" s="110" t="s">
        <v>691</v>
      </c>
      <c r="F146" s="111"/>
      <c r="G146" s="111"/>
      <c r="H146" s="111"/>
      <c r="I146" s="94">
        <v>6249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1036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239</v>
      </c>
      <c r="D11" s="83" t="s">
        <v>810</v>
      </c>
      <c r="E11" s="87" t="s">
        <v>809</v>
      </c>
      <c r="F11" s="84"/>
      <c r="G11" s="85" t="s">
        <v>808</v>
      </c>
      <c r="H11" s="88" t="s">
        <v>807</v>
      </c>
      <c r="I11" s="89">
        <f>I12+I13</f>
        <v>213</v>
      </c>
    </row>
    <row r="12" spans="2:14" x14ac:dyDescent="0.2">
      <c r="B12" s="86">
        <f>I11-B11</f>
        <v>-26</v>
      </c>
      <c r="D12" s="87" t="s">
        <v>797</v>
      </c>
      <c r="E12" s="68" t="s">
        <v>796</v>
      </c>
      <c r="F12" s="84"/>
      <c r="G12" s="90" t="s">
        <v>806</v>
      </c>
      <c r="H12" s="85"/>
      <c r="I12" s="89">
        <v>213</v>
      </c>
    </row>
    <row r="13" spans="2:14" x14ac:dyDescent="0.2">
      <c r="B13" s="86">
        <v>37</v>
      </c>
      <c r="D13" s="83" t="s">
        <v>805</v>
      </c>
      <c r="E13" s="87" t="s">
        <v>729</v>
      </c>
      <c r="F13" s="84"/>
      <c r="G13" s="90" t="s">
        <v>804</v>
      </c>
      <c r="I13" s="89">
        <v>0</v>
      </c>
    </row>
    <row r="14" spans="2:14" x14ac:dyDescent="0.2">
      <c r="B14" s="86">
        <f>B12-B13</f>
        <v>-63</v>
      </c>
      <c r="D14" s="83" t="s">
        <v>803</v>
      </c>
      <c r="E14" s="68" t="s">
        <v>802</v>
      </c>
      <c r="F14" s="84"/>
      <c r="G14" s="90"/>
      <c r="H14" s="85"/>
      <c r="I14" s="89"/>
    </row>
    <row r="15" spans="2:14" ht="7.15" customHeight="1" x14ac:dyDescent="0.2">
      <c r="B15" s="86"/>
      <c r="F15" s="84"/>
      <c r="G15" s="85"/>
      <c r="H15" s="85"/>
      <c r="I15" s="89"/>
    </row>
    <row r="16" spans="2:14" x14ac:dyDescent="0.2">
      <c r="B16" s="91">
        <f>B11+B12</f>
        <v>213</v>
      </c>
      <c r="C16" s="80"/>
      <c r="D16" s="92" t="s">
        <v>718</v>
      </c>
      <c r="E16" s="80"/>
      <c r="F16" s="93"/>
      <c r="G16" s="92" t="s">
        <v>718</v>
      </c>
      <c r="H16" s="80"/>
      <c r="I16" s="94">
        <f>I11</f>
        <v>213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717</v>
      </c>
      <c r="D26" s="83" t="s">
        <v>799</v>
      </c>
      <c r="E26" s="87" t="s">
        <v>798</v>
      </c>
      <c r="F26" s="84"/>
      <c r="G26" s="90" t="s">
        <v>797</v>
      </c>
      <c r="H26" s="70" t="s">
        <v>796</v>
      </c>
      <c r="I26" s="89">
        <f>+B12</f>
        <v>-26</v>
      </c>
    </row>
    <row r="27" spans="2:9" x14ac:dyDescent="0.2">
      <c r="B27" s="86">
        <v>553</v>
      </c>
      <c r="D27" s="87" t="s">
        <v>795</v>
      </c>
      <c r="F27" s="84"/>
      <c r="G27" s="85"/>
      <c r="H27" s="85"/>
      <c r="I27" s="89"/>
    </row>
    <row r="28" spans="2:9" x14ac:dyDescent="0.2">
      <c r="B28" s="86">
        <f>B29+B30</f>
        <v>164</v>
      </c>
      <c r="D28" s="87" t="s">
        <v>794</v>
      </c>
      <c r="F28" s="84"/>
      <c r="G28" s="85"/>
      <c r="H28" s="85"/>
      <c r="I28" s="89"/>
    </row>
    <row r="29" spans="2:9" x14ac:dyDescent="0.2">
      <c r="B29" s="86">
        <v>164</v>
      </c>
      <c r="D29" s="87" t="s">
        <v>793</v>
      </c>
      <c r="F29" s="84"/>
      <c r="G29" s="85"/>
      <c r="H29" s="85"/>
      <c r="I29" s="89"/>
    </row>
    <row r="30" spans="2:9" x14ac:dyDescent="0.2">
      <c r="B30" s="86">
        <v>0</v>
      </c>
      <c r="D30" s="87" t="s">
        <v>792</v>
      </c>
      <c r="F30" s="84"/>
      <c r="G30" s="85"/>
      <c r="H30" s="85"/>
      <c r="I30" s="89"/>
    </row>
    <row r="31" spans="2:9" ht="12.75" customHeight="1" x14ac:dyDescent="0.2">
      <c r="B31" s="86">
        <v>47</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-790</v>
      </c>
      <c r="D33" s="87" t="s">
        <v>786</v>
      </c>
      <c r="E33" s="68" t="s">
        <v>785</v>
      </c>
      <c r="F33" s="84"/>
      <c r="G33" s="85"/>
      <c r="H33" s="85"/>
      <c r="I33" s="89"/>
    </row>
    <row r="34" spans="2:9" x14ac:dyDescent="0.2">
      <c r="B34" s="86"/>
      <c r="F34" s="84"/>
      <c r="G34" s="85"/>
      <c r="H34" s="85"/>
      <c r="I34" s="89"/>
    </row>
    <row r="35" spans="2:9" x14ac:dyDescent="0.2">
      <c r="B35" s="91">
        <f>B26+B31+B32+B33</f>
        <v>-26</v>
      </c>
      <c r="C35" s="80"/>
      <c r="D35" s="92" t="s">
        <v>718</v>
      </c>
      <c r="E35" s="80"/>
      <c r="F35" s="93"/>
      <c r="G35" s="92" t="s">
        <v>718</v>
      </c>
      <c r="H35" s="80"/>
      <c r="I35" s="94">
        <f>I26</f>
        <v>-26</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116</v>
      </c>
      <c r="D42" s="83" t="s">
        <v>784</v>
      </c>
      <c r="E42" s="90" t="s">
        <v>783</v>
      </c>
      <c r="F42" s="84"/>
      <c r="G42" s="87" t="s">
        <v>786</v>
      </c>
      <c r="H42" s="68" t="s">
        <v>785</v>
      </c>
      <c r="I42" s="89">
        <f>+B33</f>
        <v>-790</v>
      </c>
    </row>
    <row r="43" spans="2:9" ht="15" x14ac:dyDescent="0.2">
      <c r="B43" s="86">
        <v>116</v>
      </c>
      <c r="C43" s="60"/>
      <c r="D43" s="97" t="s">
        <v>782</v>
      </c>
      <c r="F43" s="64"/>
      <c r="G43" s="81" t="s">
        <v>784</v>
      </c>
      <c r="H43" s="98" t="s">
        <v>783</v>
      </c>
      <c r="I43" s="89">
        <f>I44+I45+I47+I48+I49</f>
        <v>129</v>
      </c>
    </row>
    <row r="44" spans="2:9" x14ac:dyDescent="0.2">
      <c r="B44" s="86">
        <v>0</v>
      </c>
      <c r="D44" s="87" t="s">
        <v>781</v>
      </c>
      <c r="F44" s="84"/>
      <c r="G44" s="97" t="s">
        <v>782</v>
      </c>
      <c r="I44" s="89">
        <v>129</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-777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-661</v>
      </c>
      <c r="C52" s="80"/>
      <c r="D52" s="80" t="s">
        <v>718</v>
      </c>
      <c r="E52" s="80"/>
      <c r="F52" s="93"/>
      <c r="G52" s="80" t="s">
        <v>718</v>
      </c>
      <c r="H52" s="80"/>
      <c r="I52" s="94">
        <f>I42+I43+I50</f>
        <v>-661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v>
      </c>
      <c r="D59" s="83" t="s">
        <v>774</v>
      </c>
      <c r="E59" s="88" t="s">
        <v>773</v>
      </c>
      <c r="F59" s="84"/>
      <c r="G59" s="90" t="s">
        <v>772</v>
      </c>
      <c r="H59" s="68" t="s">
        <v>771</v>
      </c>
      <c r="I59" s="89">
        <f>+B49</f>
        <v>-777</v>
      </c>
    </row>
    <row r="60" spans="2:9" x14ac:dyDescent="0.2">
      <c r="B60" s="86">
        <v>2</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v>
      </c>
    </row>
    <row r="64" spans="2:9" x14ac:dyDescent="0.2">
      <c r="B64" s="86">
        <f>B65+B66+B67</f>
        <v>34</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1</v>
      </c>
    </row>
    <row r="67" spans="2:9" x14ac:dyDescent="0.2">
      <c r="B67" s="86">
        <v>34</v>
      </c>
      <c r="D67" s="87" t="s">
        <v>758</v>
      </c>
      <c r="F67" s="84"/>
      <c r="G67" s="85"/>
      <c r="H67" s="85"/>
      <c r="I67" s="89"/>
    </row>
    <row r="68" spans="2:9" x14ac:dyDescent="0.2">
      <c r="B68" s="86">
        <f>I70-B59-B62-B64</f>
        <v>-812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-776</v>
      </c>
      <c r="C70" s="80"/>
      <c r="D70" s="80" t="s">
        <v>718</v>
      </c>
      <c r="E70" s="80"/>
      <c r="F70" s="93"/>
      <c r="G70" s="80" t="s">
        <v>718</v>
      </c>
      <c r="H70" s="80"/>
      <c r="I70" s="94">
        <f>I59+I60+I63</f>
        <v>-776</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-812</v>
      </c>
    </row>
    <row r="78" spans="2:9" x14ac:dyDescent="0.2">
      <c r="B78" s="86"/>
      <c r="E78" s="87" t="s">
        <v>750</v>
      </c>
      <c r="F78" s="84"/>
      <c r="G78" s="90"/>
      <c r="H78" s="87"/>
      <c r="I78" s="89"/>
    </row>
    <row r="79" spans="2:9" x14ac:dyDescent="0.2">
      <c r="B79" s="86">
        <f>I82-B77</f>
        <v>-812</v>
      </c>
      <c r="D79" s="87" t="s">
        <v>745</v>
      </c>
      <c r="E79" s="70" t="s">
        <v>749</v>
      </c>
      <c r="F79" s="84"/>
      <c r="G79" s="85"/>
      <c r="H79" s="85"/>
      <c r="I79" s="89"/>
    </row>
    <row r="80" spans="2:9" x14ac:dyDescent="0.2">
      <c r="B80" s="86">
        <f>B79-B13</f>
        <v>-849</v>
      </c>
      <c r="D80" s="87" t="s">
        <v>748</v>
      </c>
      <c r="E80" s="68" t="s">
        <v>744</v>
      </c>
      <c r="F80" s="84"/>
      <c r="G80" s="85"/>
      <c r="H80" s="85"/>
      <c r="I80" s="89"/>
    </row>
    <row r="81" spans="2:9" x14ac:dyDescent="0.2">
      <c r="B81" s="86"/>
      <c r="F81" s="84"/>
      <c r="G81" s="85"/>
      <c r="H81" s="85"/>
      <c r="I81" s="89"/>
    </row>
    <row r="82" spans="2:9" x14ac:dyDescent="0.2">
      <c r="B82" s="91">
        <f>B77+B79</f>
        <v>-812</v>
      </c>
      <c r="C82" s="80"/>
      <c r="D82" s="80" t="s">
        <v>718</v>
      </c>
      <c r="E82" s="80"/>
      <c r="F82" s="93"/>
      <c r="G82" s="80" t="s">
        <v>718</v>
      </c>
      <c r="H82" s="80"/>
      <c r="I82" s="94">
        <f>I77</f>
        <v>-812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-849</v>
      </c>
      <c r="D92" s="87" t="s">
        <v>732</v>
      </c>
      <c r="E92" s="68" t="s">
        <v>731</v>
      </c>
      <c r="F92" s="84"/>
      <c r="G92" s="87" t="s">
        <v>745</v>
      </c>
      <c r="H92" s="68" t="s">
        <v>744</v>
      </c>
      <c r="I92" s="89">
        <f>+B80</f>
        <v>-849</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-849</v>
      </c>
      <c r="C99" s="80"/>
      <c r="D99" s="80" t="s">
        <v>718</v>
      </c>
      <c r="E99" s="80"/>
      <c r="F99" s="93"/>
      <c r="G99" s="80" t="s">
        <v>718</v>
      </c>
      <c r="H99" s="80"/>
      <c r="I99" s="94">
        <f>I92+I93+I96</f>
        <v>-849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-37</v>
      </c>
      <c r="D108" s="87" t="s">
        <v>730</v>
      </c>
      <c r="E108" s="88" t="s">
        <v>729</v>
      </c>
      <c r="F108" s="84"/>
      <c r="G108" s="87"/>
      <c r="H108" s="69" t="s">
        <v>728</v>
      </c>
      <c r="I108" s="89">
        <f>B92</f>
        <v>-849</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-812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-849</v>
      </c>
      <c r="C115" s="80"/>
      <c r="D115" s="80" t="s">
        <v>718</v>
      </c>
      <c r="E115" s="108"/>
      <c r="F115" s="93"/>
      <c r="G115" s="80" t="s">
        <v>718</v>
      </c>
      <c r="H115" s="80"/>
      <c r="I115" s="94">
        <f>I108</f>
        <v>-849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-812</v>
      </c>
    </row>
    <row r="123" spans="2:9" ht="15" x14ac:dyDescent="0.2">
      <c r="B123" s="86">
        <f>B125+B128+B131+B134+B137+B142+B143+B144</f>
        <v>-711</v>
      </c>
      <c r="C123" s="81"/>
      <c r="D123" s="60"/>
      <c r="E123" s="87" t="s">
        <v>713</v>
      </c>
      <c r="F123" s="60"/>
      <c r="G123" s="60"/>
      <c r="H123" s="60"/>
      <c r="I123" s="89">
        <f>I128+I131+I134+I137+I142+I143+I144</f>
        <v>101</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-55</v>
      </c>
      <c r="E128" s="87" t="s">
        <v>709</v>
      </c>
      <c r="I128" s="89">
        <f>I129+I130</f>
        <v>82</v>
      </c>
    </row>
    <row r="129" spans="2:9" x14ac:dyDescent="0.2">
      <c r="B129" s="86">
        <v>-46</v>
      </c>
      <c r="E129" s="87" t="s">
        <v>708</v>
      </c>
      <c r="I129" s="89">
        <v>0</v>
      </c>
    </row>
    <row r="130" spans="2:9" x14ac:dyDescent="0.2">
      <c r="B130" s="86">
        <v>-9</v>
      </c>
      <c r="E130" s="87" t="s">
        <v>707</v>
      </c>
      <c r="I130" s="89">
        <v>82</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-753</v>
      </c>
      <c r="E134" s="87" t="s">
        <v>703</v>
      </c>
      <c r="I134" s="89">
        <f>I135+I136</f>
        <v>119</v>
      </c>
    </row>
    <row r="135" spans="2:9" x14ac:dyDescent="0.2">
      <c r="B135" s="86">
        <v>65</v>
      </c>
      <c r="E135" s="87" t="s">
        <v>702</v>
      </c>
      <c r="I135" s="89">
        <v>-7</v>
      </c>
    </row>
    <row r="136" spans="2:9" x14ac:dyDescent="0.2">
      <c r="B136" s="86">
        <v>-818</v>
      </c>
      <c r="E136" s="87" t="s">
        <v>701</v>
      </c>
      <c r="I136" s="89">
        <v>126</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97</v>
      </c>
      <c r="C144" s="87" t="s">
        <v>693</v>
      </c>
      <c r="E144" s="87" t="s">
        <v>693</v>
      </c>
      <c r="I144" s="89">
        <f>I145+I146</f>
        <v>-100</v>
      </c>
    </row>
    <row r="145" spans="2:9" x14ac:dyDescent="0.2">
      <c r="B145" s="86">
        <v>117</v>
      </c>
      <c r="C145" s="87" t="s">
        <v>692</v>
      </c>
      <c r="E145" s="87" t="s">
        <v>692</v>
      </c>
      <c r="I145" s="89">
        <v>-95</v>
      </c>
    </row>
    <row r="146" spans="2:9" x14ac:dyDescent="0.2">
      <c r="B146" s="91">
        <v>-20</v>
      </c>
      <c r="C146" s="110" t="s">
        <v>691</v>
      </c>
      <c r="D146" s="111"/>
      <c r="E146" s="110" t="s">
        <v>691</v>
      </c>
      <c r="F146" s="111"/>
      <c r="G146" s="111"/>
      <c r="H146" s="111"/>
      <c r="I146" s="94">
        <v>-5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1037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21487</v>
      </c>
      <c r="D11" s="83" t="s">
        <v>810</v>
      </c>
      <c r="E11" s="87" t="s">
        <v>809</v>
      </c>
      <c r="F11" s="84"/>
      <c r="G11" s="85" t="s">
        <v>808</v>
      </c>
      <c r="H11" s="88" t="s">
        <v>807</v>
      </c>
      <c r="I11" s="89">
        <f>I12+I13</f>
        <v>32934</v>
      </c>
    </row>
    <row r="12" spans="2:14" x14ac:dyDescent="0.2">
      <c r="B12" s="86">
        <f>I11-B11</f>
        <v>11447</v>
      </c>
      <c r="D12" s="87" t="s">
        <v>797</v>
      </c>
      <c r="E12" s="68" t="s">
        <v>796</v>
      </c>
      <c r="F12" s="84"/>
      <c r="G12" s="90" t="s">
        <v>806</v>
      </c>
      <c r="H12" s="85"/>
      <c r="I12" s="89">
        <v>32934</v>
      </c>
    </row>
    <row r="13" spans="2:14" x14ac:dyDescent="0.2">
      <c r="B13" s="86">
        <v>1343</v>
      </c>
      <c r="D13" s="83" t="s">
        <v>805</v>
      </c>
      <c r="E13" s="87" t="s">
        <v>729</v>
      </c>
      <c r="F13" s="84"/>
      <c r="G13" s="90" t="s">
        <v>804</v>
      </c>
      <c r="I13" s="89">
        <v>0</v>
      </c>
    </row>
    <row r="14" spans="2:14" x14ac:dyDescent="0.2">
      <c r="B14" s="86">
        <f>B12-B13</f>
        <v>10104</v>
      </c>
      <c r="D14" s="83" t="s">
        <v>803</v>
      </c>
      <c r="E14" s="68" t="s">
        <v>802</v>
      </c>
      <c r="F14" s="84"/>
      <c r="G14" s="90"/>
      <c r="H14" s="85"/>
      <c r="I14" s="89"/>
    </row>
    <row r="15" spans="2:14" ht="7.15" customHeight="1" x14ac:dyDescent="0.2">
      <c r="B15" s="86"/>
      <c r="F15" s="84"/>
      <c r="G15" s="85"/>
      <c r="H15" s="85"/>
      <c r="I15" s="89"/>
    </row>
    <row r="16" spans="2:14" x14ac:dyDescent="0.2">
      <c r="B16" s="91">
        <f>B11+B12</f>
        <v>32934</v>
      </c>
      <c r="C16" s="80"/>
      <c r="D16" s="92" t="s">
        <v>718</v>
      </c>
      <c r="E16" s="80"/>
      <c r="F16" s="93"/>
      <c r="G16" s="92" t="s">
        <v>718</v>
      </c>
      <c r="H16" s="80"/>
      <c r="I16" s="94">
        <f>I11</f>
        <v>32934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7882</v>
      </c>
      <c r="D26" s="83" t="s">
        <v>799</v>
      </c>
      <c r="E26" s="87" t="s">
        <v>798</v>
      </c>
      <c r="F26" s="84"/>
      <c r="G26" s="90" t="s">
        <v>797</v>
      </c>
      <c r="H26" s="70" t="s">
        <v>796</v>
      </c>
      <c r="I26" s="89">
        <f>+B12</f>
        <v>11447</v>
      </c>
    </row>
    <row r="27" spans="2:9" x14ac:dyDescent="0.2">
      <c r="B27" s="86">
        <v>5984</v>
      </c>
      <c r="D27" s="87" t="s">
        <v>795</v>
      </c>
      <c r="F27" s="84"/>
      <c r="G27" s="85"/>
      <c r="H27" s="85"/>
      <c r="I27" s="89"/>
    </row>
    <row r="28" spans="2:9" x14ac:dyDescent="0.2">
      <c r="B28" s="86">
        <f>B29+B30</f>
        <v>1898</v>
      </c>
      <c r="D28" s="87" t="s">
        <v>794</v>
      </c>
      <c r="F28" s="84"/>
      <c r="G28" s="85"/>
      <c r="H28" s="85"/>
      <c r="I28" s="89"/>
    </row>
    <row r="29" spans="2:9" x14ac:dyDescent="0.2">
      <c r="B29" s="86">
        <v>1831</v>
      </c>
      <c r="D29" s="87" t="s">
        <v>793</v>
      </c>
      <c r="F29" s="84"/>
      <c r="G29" s="85"/>
      <c r="H29" s="85"/>
      <c r="I29" s="89"/>
    </row>
    <row r="30" spans="2:9" x14ac:dyDescent="0.2">
      <c r="B30" s="86">
        <v>67</v>
      </c>
      <c r="D30" s="87" t="s">
        <v>792</v>
      </c>
      <c r="F30" s="84"/>
      <c r="G30" s="85"/>
      <c r="H30" s="85"/>
      <c r="I30" s="89"/>
    </row>
    <row r="31" spans="2:9" ht="12.75" customHeight="1" x14ac:dyDescent="0.2">
      <c r="B31" s="86">
        <v>450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3115</v>
      </c>
      <c r="D33" s="87" t="s">
        <v>786</v>
      </c>
      <c r="E33" s="68" t="s">
        <v>785</v>
      </c>
      <c r="F33" s="84"/>
      <c r="G33" s="85"/>
      <c r="H33" s="85"/>
      <c r="I33" s="89"/>
    </row>
    <row r="34" spans="2:9" x14ac:dyDescent="0.2">
      <c r="B34" s="86"/>
      <c r="F34" s="84"/>
      <c r="G34" s="85"/>
      <c r="H34" s="85"/>
      <c r="I34" s="89"/>
    </row>
    <row r="35" spans="2:9" x14ac:dyDescent="0.2">
      <c r="B35" s="91">
        <f>B26+B31+B32+B33</f>
        <v>11447</v>
      </c>
      <c r="C35" s="80"/>
      <c r="D35" s="92" t="s">
        <v>718</v>
      </c>
      <c r="E35" s="80"/>
      <c r="F35" s="93"/>
      <c r="G35" s="92" t="s">
        <v>718</v>
      </c>
      <c r="H35" s="80"/>
      <c r="I35" s="94">
        <f>I26</f>
        <v>11447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1794</v>
      </c>
      <c r="D42" s="83" t="s">
        <v>784</v>
      </c>
      <c r="E42" s="90" t="s">
        <v>783</v>
      </c>
      <c r="F42" s="84"/>
      <c r="G42" s="87" t="s">
        <v>786</v>
      </c>
      <c r="H42" s="68" t="s">
        <v>785</v>
      </c>
      <c r="I42" s="89">
        <f>+B33</f>
        <v>3115</v>
      </c>
    </row>
    <row r="43" spans="2:9" ht="15" x14ac:dyDescent="0.2">
      <c r="B43" s="86">
        <v>1468</v>
      </c>
      <c r="C43" s="60"/>
      <c r="D43" s="97" t="s">
        <v>782</v>
      </c>
      <c r="F43" s="64"/>
      <c r="G43" s="81" t="s">
        <v>784</v>
      </c>
      <c r="H43" s="98" t="s">
        <v>783</v>
      </c>
      <c r="I43" s="89">
        <f>I44+I45+I47+I48+I49</f>
        <v>268</v>
      </c>
    </row>
    <row r="44" spans="2:9" x14ac:dyDescent="0.2">
      <c r="B44" s="86">
        <v>326</v>
      </c>
      <c r="D44" s="87" t="s">
        <v>781</v>
      </c>
      <c r="F44" s="84"/>
      <c r="G44" s="97" t="s">
        <v>782</v>
      </c>
      <c r="I44" s="89">
        <v>268</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1589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3383</v>
      </c>
      <c r="C52" s="80"/>
      <c r="D52" s="80" t="s">
        <v>718</v>
      </c>
      <c r="E52" s="80"/>
      <c r="F52" s="93"/>
      <c r="G52" s="80" t="s">
        <v>718</v>
      </c>
      <c r="H52" s="80"/>
      <c r="I52" s="94">
        <f>I42+I43+I50</f>
        <v>3383</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375</v>
      </c>
      <c r="D59" s="83" t="s">
        <v>774</v>
      </c>
      <c r="E59" s="88" t="s">
        <v>773</v>
      </c>
      <c r="F59" s="84"/>
      <c r="G59" s="90" t="s">
        <v>772</v>
      </c>
      <c r="H59" s="68" t="s">
        <v>771</v>
      </c>
      <c r="I59" s="89">
        <f>+B49</f>
        <v>1589</v>
      </c>
    </row>
    <row r="60" spans="2:9" x14ac:dyDescent="0.2">
      <c r="B60" s="86">
        <v>375</v>
      </c>
      <c r="D60" s="87" t="s">
        <v>770</v>
      </c>
      <c r="F60" s="84"/>
      <c r="G60" s="90" t="s">
        <v>769</v>
      </c>
      <c r="H60" s="87"/>
      <c r="I60" s="89">
        <f>I61+I62</f>
        <v>67</v>
      </c>
    </row>
    <row r="61" spans="2:9" x14ac:dyDescent="0.2">
      <c r="B61" s="86">
        <v>0</v>
      </c>
      <c r="D61" s="87" t="s">
        <v>768</v>
      </c>
      <c r="F61" s="84"/>
      <c r="G61" s="90" t="s">
        <v>767</v>
      </c>
      <c r="I61" s="89">
        <v>0</v>
      </c>
    </row>
    <row r="62" spans="2:9" x14ac:dyDescent="0.2">
      <c r="B62" s="86">
        <v>67</v>
      </c>
      <c r="D62" s="83" t="s">
        <v>766</v>
      </c>
      <c r="E62" s="87" t="s">
        <v>765</v>
      </c>
      <c r="F62" s="84"/>
      <c r="G62" s="90" t="s">
        <v>764</v>
      </c>
      <c r="I62" s="89">
        <v>67</v>
      </c>
    </row>
    <row r="63" spans="2:9" x14ac:dyDescent="0.2">
      <c r="B63" s="86"/>
      <c r="E63" s="87" t="s">
        <v>763</v>
      </c>
      <c r="F63" s="84"/>
      <c r="G63" s="85" t="s">
        <v>762</v>
      </c>
      <c r="H63" s="83" t="s">
        <v>761</v>
      </c>
      <c r="I63" s="89">
        <f>I64+I65+I66</f>
        <v>2579</v>
      </c>
    </row>
    <row r="64" spans="2:9" x14ac:dyDescent="0.2">
      <c r="B64" s="86">
        <f>B65+B66+B67</f>
        <v>2177</v>
      </c>
      <c r="D64" s="83" t="s">
        <v>762</v>
      </c>
      <c r="E64" s="83" t="s">
        <v>761</v>
      </c>
      <c r="F64" s="84"/>
      <c r="G64" s="87" t="s">
        <v>760</v>
      </c>
      <c r="I64" s="89">
        <v>0</v>
      </c>
    </row>
    <row r="65" spans="2:9" x14ac:dyDescent="0.2">
      <c r="B65" s="86">
        <v>24</v>
      </c>
      <c r="D65" s="87" t="s">
        <v>760</v>
      </c>
      <c r="F65" s="84"/>
      <c r="G65" s="90" t="s">
        <v>759</v>
      </c>
      <c r="I65" s="89">
        <v>0</v>
      </c>
    </row>
    <row r="66" spans="2:9" x14ac:dyDescent="0.2">
      <c r="B66" s="86">
        <v>0</v>
      </c>
      <c r="D66" s="87" t="s">
        <v>759</v>
      </c>
      <c r="F66" s="84"/>
      <c r="G66" s="90" t="s">
        <v>758</v>
      </c>
      <c r="I66" s="89">
        <v>2579</v>
      </c>
    </row>
    <row r="67" spans="2:9" x14ac:dyDescent="0.2">
      <c r="B67" s="86">
        <v>2153</v>
      </c>
      <c r="D67" s="87" t="s">
        <v>758</v>
      </c>
      <c r="F67" s="84"/>
      <c r="G67" s="85"/>
      <c r="H67" s="85"/>
      <c r="I67" s="89"/>
    </row>
    <row r="68" spans="2:9" x14ac:dyDescent="0.2">
      <c r="B68" s="86">
        <f>I70-B59-B62-B64</f>
        <v>1616</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4235</v>
      </c>
      <c r="C70" s="80"/>
      <c r="D70" s="80" t="s">
        <v>718</v>
      </c>
      <c r="E70" s="80"/>
      <c r="F70" s="93"/>
      <c r="G70" s="80" t="s">
        <v>718</v>
      </c>
      <c r="H70" s="80"/>
      <c r="I70" s="94">
        <f>I59+I60+I63</f>
        <v>4235</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1616</v>
      </c>
    </row>
    <row r="78" spans="2:9" x14ac:dyDescent="0.2">
      <c r="B78" s="86"/>
      <c r="E78" s="87" t="s">
        <v>750</v>
      </c>
      <c r="F78" s="84"/>
      <c r="G78" s="90"/>
      <c r="H78" s="87"/>
      <c r="I78" s="89"/>
    </row>
    <row r="79" spans="2:9" x14ac:dyDescent="0.2">
      <c r="B79" s="86">
        <f>I82-B77</f>
        <v>1616</v>
      </c>
      <c r="D79" s="87" t="s">
        <v>745</v>
      </c>
      <c r="E79" s="70" t="s">
        <v>749</v>
      </c>
      <c r="F79" s="84"/>
      <c r="G79" s="85"/>
      <c r="H79" s="85"/>
      <c r="I79" s="89"/>
    </row>
    <row r="80" spans="2:9" x14ac:dyDescent="0.2">
      <c r="B80" s="86">
        <f>B79-B13</f>
        <v>273</v>
      </c>
      <c r="D80" s="87" t="s">
        <v>748</v>
      </c>
      <c r="E80" s="68" t="s">
        <v>744</v>
      </c>
      <c r="F80" s="84"/>
      <c r="G80" s="85"/>
      <c r="H80" s="85"/>
      <c r="I80" s="89"/>
    </row>
    <row r="81" spans="2:9" x14ac:dyDescent="0.2">
      <c r="B81" s="86"/>
      <c r="F81" s="84"/>
      <c r="G81" s="85"/>
      <c r="H81" s="85"/>
      <c r="I81" s="89"/>
    </row>
    <row r="82" spans="2:9" x14ac:dyDescent="0.2">
      <c r="B82" s="91">
        <f>B77+B79</f>
        <v>1616</v>
      </c>
      <c r="C82" s="80"/>
      <c r="D82" s="80" t="s">
        <v>718</v>
      </c>
      <c r="E82" s="80"/>
      <c r="F82" s="93"/>
      <c r="G82" s="80" t="s">
        <v>718</v>
      </c>
      <c r="H82" s="80"/>
      <c r="I82" s="94">
        <f>I77</f>
        <v>1616</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957</v>
      </c>
      <c r="D92" s="87" t="s">
        <v>732</v>
      </c>
      <c r="E92" s="68" t="s">
        <v>731</v>
      </c>
      <c r="F92" s="84"/>
      <c r="G92" s="87" t="s">
        <v>745</v>
      </c>
      <c r="H92" s="68" t="s">
        <v>744</v>
      </c>
      <c r="I92" s="89">
        <f>+B80</f>
        <v>273</v>
      </c>
    </row>
    <row r="93" spans="2:9" x14ac:dyDescent="0.2">
      <c r="B93" s="86"/>
      <c r="E93" s="70" t="s">
        <v>728</v>
      </c>
      <c r="F93" s="84"/>
      <c r="G93" s="90" t="s">
        <v>743</v>
      </c>
      <c r="H93" s="83" t="s">
        <v>742</v>
      </c>
      <c r="I93" s="89">
        <f>I94+I95</f>
        <v>684</v>
      </c>
    </row>
    <row r="94" spans="2:9" x14ac:dyDescent="0.2">
      <c r="B94" s="86"/>
      <c r="E94" s="87"/>
      <c r="F94" s="84"/>
      <c r="G94" s="90" t="s">
        <v>741</v>
      </c>
      <c r="I94" s="89">
        <v>509</v>
      </c>
    </row>
    <row r="95" spans="2:9" x14ac:dyDescent="0.2">
      <c r="B95" s="86"/>
      <c r="E95" s="87"/>
      <c r="F95" s="84"/>
      <c r="G95" s="90" t="s">
        <v>740</v>
      </c>
      <c r="I95" s="89">
        <v>175</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957</v>
      </c>
      <c r="C99" s="80"/>
      <c r="D99" s="80" t="s">
        <v>718</v>
      </c>
      <c r="E99" s="80"/>
      <c r="F99" s="93"/>
      <c r="G99" s="80" t="s">
        <v>718</v>
      </c>
      <c r="H99" s="80"/>
      <c r="I99" s="94">
        <f>I92+I93+I96</f>
        <v>957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2818</v>
      </c>
      <c r="D106" s="87" t="s">
        <v>735</v>
      </c>
      <c r="E106" s="105" t="s">
        <v>734</v>
      </c>
      <c r="F106" s="84"/>
      <c r="G106" s="85"/>
      <c r="H106" s="85"/>
      <c r="I106" s="84"/>
    </row>
    <row r="107" spans="2:9" x14ac:dyDescent="0.2">
      <c r="B107" s="86">
        <v>2527</v>
      </c>
      <c r="D107" s="87" t="s">
        <v>733</v>
      </c>
      <c r="E107" s="87"/>
      <c r="F107" s="84"/>
      <c r="G107" s="87" t="s">
        <v>732</v>
      </c>
      <c r="H107" s="70" t="s">
        <v>731</v>
      </c>
      <c r="I107" s="89"/>
    </row>
    <row r="108" spans="2:9" x14ac:dyDescent="0.2">
      <c r="B108" s="86">
        <f>-B13</f>
        <v>-1343</v>
      </c>
      <c r="D108" s="87" t="s">
        <v>730</v>
      </c>
      <c r="E108" s="88" t="s">
        <v>729</v>
      </c>
      <c r="F108" s="84"/>
      <c r="G108" s="87"/>
      <c r="H108" s="69" t="s">
        <v>728</v>
      </c>
      <c r="I108" s="89">
        <f>B92</f>
        <v>957</v>
      </c>
    </row>
    <row r="109" spans="2:9" x14ac:dyDescent="0.2">
      <c r="B109" s="86">
        <v>291</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-518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957</v>
      </c>
      <c r="C115" s="80"/>
      <c r="D115" s="80" t="s">
        <v>718</v>
      </c>
      <c r="E115" s="108"/>
      <c r="F115" s="93"/>
      <c r="G115" s="80" t="s">
        <v>718</v>
      </c>
      <c r="H115" s="80"/>
      <c r="I115" s="94">
        <f>I108</f>
        <v>957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-518</v>
      </c>
    </row>
    <row r="123" spans="2:9" ht="15" x14ac:dyDescent="0.2">
      <c r="B123" s="86">
        <f>B125+B128+B131+B134+B137+B142+B143+B144</f>
        <v>1254</v>
      </c>
      <c r="C123" s="81"/>
      <c r="D123" s="60"/>
      <c r="E123" s="87" t="s">
        <v>713</v>
      </c>
      <c r="F123" s="60"/>
      <c r="G123" s="60"/>
      <c r="H123" s="60"/>
      <c r="I123" s="89">
        <f>I128+I131+I134+I137+I142+I143+I144</f>
        <v>1772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8434</v>
      </c>
      <c r="E128" s="87" t="s">
        <v>709</v>
      </c>
      <c r="I128" s="89">
        <f>I129+I130</f>
        <v>150</v>
      </c>
    </row>
    <row r="129" spans="2:9" x14ac:dyDescent="0.2">
      <c r="B129" s="86">
        <v>-634</v>
      </c>
      <c r="E129" s="87" t="s">
        <v>708</v>
      </c>
      <c r="I129" s="89">
        <v>0</v>
      </c>
    </row>
    <row r="130" spans="2:9" x14ac:dyDescent="0.2">
      <c r="B130" s="86">
        <v>9068</v>
      </c>
      <c r="E130" s="87" t="s">
        <v>707</v>
      </c>
      <c r="I130" s="89">
        <v>150</v>
      </c>
    </row>
    <row r="131" spans="2:9" x14ac:dyDescent="0.2">
      <c r="B131" s="86">
        <f>B132+B133</f>
        <v>30</v>
      </c>
      <c r="E131" s="87" t="s">
        <v>706</v>
      </c>
      <c r="I131" s="89">
        <f>I132+I133</f>
        <v>0</v>
      </c>
    </row>
    <row r="132" spans="2:9" x14ac:dyDescent="0.2">
      <c r="B132" s="86">
        <v>30</v>
      </c>
      <c r="E132" s="87" t="s">
        <v>705</v>
      </c>
      <c r="I132" s="89">
        <v>0</v>
      </c>
    </row>
    <row r="133" spans="2:9" x14ac:dyDescent="0.2">
      <c r="B133" s="86">
        <v>0</v>
      </c>
      <c r="E133" s="87" t="s">
        <v>704</v>
      </c>
      <c r="I133" s="89">
        <v>0</v>
      </c>
    </row>
    <row r="134" spans="2:9" x14ac:dyDescent="0.2">
      <c r="B134" s="86">
        <f>B135+B136</f>
        <v>0</v>
      </c>
      <c r="E134" s="87" t="s">
        <v>703</v>
      </c>
      <c r="I134" s="89">
        <f>I135+I136</f>
        <v>6446</v>
      </c>
    </row>
    <row r="135" spans="2:9" x14ac:dyDescent="0.2">
      <c r="B135" s="86">
        <v>0</v>
      </c>
      <c r="E135" s="87" t="s">
        <v>702</v>
      </c>
      <c r="I135" s="89">
        <v>6119</v>
      </c>
    </row>
    <row r="136" spans="2:9" x14ac:dyDescent="0.2">
      <c r="B136" s="86">
        <v>0</v>
      </c>
      <c r="E136" s="87" t="s">
        <v>701</v>
      </c>
      <c r="I136" s="89">
        <v>327</v>
      </c>
    </row>
    <row r="137" spans="2:9" x14ac:dyDescent="0.2">
      <c r="B137" s="86">
        <f>B138+B141</f>
        <v>-599</v>
      </c>
      <c r="E137" s="109" t="s">
        <v>700</v>
      </c>
      <c r="I137" s="89">
        <f>I138+I141</f>
        <v>88</v>
      </c>
    </row>
    <row r="138" spans="2:9" x14ac:dyDescent="0.2">
      <c r="B138" s="86">
        <f>B139+B140</f>
        <v>-599</v>
      </c>
      <c r="E138" s="109" t="s">
        <v>699</v>
      </c>
      <c r="I138" s="89">
        <f>I139+I140</f>
        <v>88</v>
      </c>
    </row>
    <row r="139" spans="2:9" x14ac:dyDescent="0.2">
      <c r="B139" s="86">
        <v>-599</v>
      </c>
      <c r="E139" s="109" t="s">
        <v>698</v>
      </c>
      <c r="I139" s="89">
        <v>88</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-6611</v>
      </c>
      <c r="C144" s="87" t="s">
        <v>693</v>
      </c>
      <c r="E144" s="87" t="s">
        <v>693</v>
      </c>
      <c r="I144" s="89">
        <f>I145+I146</f>
        <v>-4912</v>
      </c>
    </row>
    <row r="145" spans="2:9" x14ac:dyDescent="0.2">
      <c r="B145" s="86">
        <v>-6564</v>
      </c>
      <c r="C145" s="87" t="s">
        <v>692</v>
      </c>
      <c r="E145" s="87" t="s">
        <v>692</v>
      </c>
      <c r="I145" s="89">
        <v>-5065</v>
      </c>
    </row>
    <row r="146" spans="2:9" x14ac:dyDescent="0.2">
      <c r="B146" s="91">
        <v>-47</v>
      </c>
      <c r="C146" s="110" t="s">
        <v>691</v>
      </c>
      <c r="D146" s="111"/>
      <c r="E146" s="110" t="s">
        <v>691</v>
      </c>
      <c r="F146" s="111"/>
      <c r="G146" s="111"/>
      <c r="H146" s="111"/>
      <c r="I146" s="94">
        <v>153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1038</v>
      </c>
      <c r="D3" s="117"/>
      <c r="E3" s="121"/>
      <c r="F3" s="117"/>
      <c r="G3" s="117"/>
      <c r="H3" s="117"/>
      <c r="I3" s="117"/>
      <c r="J3" s="117"/>
      <c r="K3" s="117"/>
      <c r="L3" s="117"/>
      <c r="M3" s="117"/>
      <c r="N3" s="122"/>
    </row>
    <row r="4" spans="2:14" s="120" customFormat="1" ht="15" customHeight="1" x14ac:dyDescent="0.25">
      <c r="B4" s="78" t="s">
        <v>1039</v>
      </c>
      <c r="D4" s="117"/>
      <c r="E4" s="121"/>
      <c r="F4" s="117"/>
      <c r="G4" s="117"/>
      <c r="H4" s="117"/>
      <c r="I4" s="117"/>
      <c r="J4" s="117"/>
      <c r="K4" s="117"/>
      <c r="L4" s="117"/>
      <c r="M4" s="117"/>
      <c r="N4" s="122"/>
    </row>
    <row r="5" spans="2:14" s="123" customFormat="1" ht="15" customHeight="1" x14ac:dyDescent="0.2">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1587047</v>
      </c>
      <c r="D11" s="83" t="s">
        <v>810</v>
      </c>
      <c r="E11" s="87" t="s">
        <v>809</v>
      </c>
      <c r="F11" s="84"/>
      <c r="G11" s="85" t="s">
        <v>808</v>
      </c>
      <c r="H11" s="88" t="s">
        <v>807</v>
      </c>
      <c r="I11" s="89">
        <f>I12+I13</f>
        <v>3895104</v>
      </c>
    </row>
    <row r="12" spans="2:14" x14ac:dyDescent="0.2">
      <c r="B12" s="86">
        <f>I11-B11</f>
        <v>2308057</v>
      </c>
      <c r="D12" s="87" t="s">
        <v>797</v>
      </c>
      <c r="E12" s="68" t="s">
        <v>796</v>
      </c>
      <c r="F12" s="84"/>
      <c r="G12" s="90" t="s">
        <v>806</v>
      </c>
      <c r="H12" s="85"/>
      <c r="I12" s="89">
        <v>3859277</v>
      </c>
    </row>
    <row r="13" spans="2:14" x14ac:dyDescent="0.2">
      <c r="B13" s="86">
        <v>476750</v>
      </c>
      <c r="D13" s="83" t="s">
        <v>805</v>
      </c>
      <c r="E13" s="87" t="s">
        <v>729</v>
      </c>
      <c r="F13" s="84"/>
      <c r="G13" s="90" t="s">
        <v>804</v>
      </c>
      <c r="I13" s="89">
        <v>35827</v>
      </c>
    </row>
    <row r="14" spans="2:14" x14ac:dyDescent="0.2">
      <c r="B14" s="86">
        <f>B12-B13</f>
        <v>1831307</v>
      </c>
      <c r="D14" s="83" t="s">
        <v>803</v>
      </c>
      <c r="E14" s="68" t="s">
        <v>802</v>
      </c>
      <c r="F14" s="84"/>
      <c r="G14" s="90"/>
      <c r="H14" s="85"/>
      <c r="I14" s="89"/>
    </row>
    <row r="15" spans="2:14" ht="7.15" customHeight="1" x14ac:dyDescent="0.2">
      <c r="B15" s="86"/>
      <c r="F15" s="84"/>
      <c r="G15" s="85"/>
      <c r="H15" s="85"/>
      <c r="I15" s="89"/>
    </row>
    <row r="16" spans="2:14" x14ac:dyDescent="0.2">
      <c r="B16" s="91">
        <f>B11+B12</f>
        <v>3895104</v>
      </c>
      <c r="C16" s="80"/>
      <c r="D16" s="92" t="s">
        <v>718</v>
      </c>
      <c r="E16" s="80"/>
      <c r="F16" s="93"/>
      <c r="G16" s="92" t="s">
        <v>718</v>
      </c>
      <c r="H16" s="80"/>
      <c r="I16" s="94">
        <f>I11</f>
        <v>3895104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1584651</v>
      </c>
      <c r="D26" s="83" t="s">
        <v>799</v>
      </c>
      <c r="E26" s="87" t="s">
        <v>798</v>
      </c>
      <c r="F26" s="84"/>
      <c r="G26" s="90" t="s">
        <v>797</v>
      </c>
      <c r="H26" s="70" t="s">
        <v>796</v>
      </c>
      <c r="I26" s="89">
        <f>+B12</f>
        <v>2308057</v>
      </c>
    </row>
    <row r="27" spans="2:9" x14ac:dyDescent="0.2">
      <c r="B27" s="86">
        <v>1205494</v>
      </c>
      <c r="D27" s="87" t="s">
        <v>795</v>
      </c>
      <c r="F27" s="84"/>
      <c r="G27" s="85"/>
      <c r="H27" s="85"/>
      <c r="I27" s="89"/>
    </row>
    <row r="28" spans="2:9" x14ac:dyDescent="0.2">
      <c r="B28" s="86">
        <f>B29+B30</f>
        <v>379157</v>
      </c>
      <c r="D28" s="87" t="s">
        <v>794</v>
      </c>
      <c r="F28" s="84"/>
      <c r="G28" s="85"/>
      <c r="H28" s="85"/>
      <c r="I28" s="89"/>
    </row>
    <row r="29" spans="2:9" x14ac:dyDescent="0.2">
      <c r="B29" s="86">
        <v>377081</v>
      </c>
      <c r="D29" s="87" t="s">
        <v>793</v>
      </c>
      <c r="F29" s="84"/>
      <c r="G29" s="85"/>
      <c r="H29" s="85"/>
      <c r="I29" s="89"/>
    </row>
    <row r="30" spans="2:9" x14ac:dyDescent="0.2">
      <c r="B30" s="86">
        <v>2076</v>
      </c>
      <c r="D30" s="87" t="s">
        <v>792</v>
      </c>
      <c r="F30" s="84"/>
      <c r="G30" s="85"/>
      <c r="H30" s="85"/>
      <c r="I30" s="89"/>
    </row>
    <row r="31" spans="2:9" ht="12.75" customHeight="1" x14ac:dyDescent="0.2">
      <c r="B31" s="86">
        <v>57233</v>
      </c>
      <c r="D31" s="83" t="s">
        <v>791</v>
      </c>
      <c r="E31" s="83" t="s">
        <v>790</v>
      </c>
      <c r="F31" s="84"/>
      <c r="G31" s="85"/>
      <c r="H31" s="85"/>
      <c r="I31" s="89"/>
    </row>
    <row r="32" spans="2:9" ht="12.75" customHeight="1" x14ac:dyDescent="0.2">
      <c r="B32" s="86">
        <v>-775</v>
      </c>
      <c r="D32" s="83" t="s">
        <v>789</v>
      </c>
      <c r="E32" s="83" t="s">
        <v>788</v>
      </c>
      <c r="F32" s="84"/>
      <c r="G32" s="85"/>
      <c r="H32" s="85"/>
      <c r="I32" s="89"/>
    </row>
    <row r="33" spans="2:9" x14ac:dyDescent="0.2">
      <c r="B33" s="86">
        <f>I35-B26-B31-B32</f>
        <v>666948</v>
      </c>
      <c r="D33" s="87" t="s">
        <v>786</v>
      </c>
      <c r="E33" s="68" t="s">
        <v>785</v>
      </c>
      <c r="F33" s="84"/>
      <c r="G33" s="85"/>
      <c r="H33" s="85"/>
      <c r="I33" s="89"/>
    </row>
    <row r="34" spans="2:9" x14ac:dyDescent="0.2">
      <c r="B34" s="86"/>
      <c r="F34" s="84"/>
      <c r="G34" s="85"/>
      <c r="H34" s="85"/>
      <c r="I34" s="89"/>
    </row>
    <row r="35" spans="2:9" x14ac:dyDescent="0.2">
      <c r="B35" s="91">
        <f>B26+B31+B32+B33</f>
        <v>2308057</v>
      </c>
      <c r="C35" s="80"/>
      <c r="D35" s="92" t="s">
        <v>718</v>
      </c>
      <c r="E35" s="80"/>
      <c r="F35" s="93"/>
      <c r="G35" s="92" t="s">
        <v>718</v>
      </c>
      <c r="H35" s="80"/>
      <c r="I35" s="94">
        <f>I26</f>
        <v>2308057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199298</v>
      </c>
      <c r="D42" s="83" t="s">
        <v>784</v>
      </c>
      <c r="E42" s="90" t="s">
        <v>783</v>
      </c>
      <c r="F42" s="84"/>
      <c r="G42" s="87" t="s">
        <v>786</v>
      </c>
      <c r="H42" s="68" t="s">
        <v>785</v>
      </c>
      <c r="I42" s="89">
        <f>+B33</f>
        <v>666948</v>
      </c>
    </row>
    <row r="43" spans="2:9" ht="15" x14ac:dyDescent="0.2">
      <c r="B43" s="86">
        <v>149027</v>
      </c>
      <c r="C43" s="60"/>
      <c r="D43" s="97" t="s">
        <v>782</v>
      </c>
      <c r="F43" s="64"/>
      <c r="G43" s="81" t="s">
        <v>784</v>
      </c>
      <c r="H43" s="98" t="s">
        <v>783</v>
      </c>
      <c r="I43" s="89">
        <f>I44+I45+I47+I48+I49</f>
        <v>28447</v>
      </c>
    </row>
    <row r="44" spans="2:9" x14ac:dyDescent="0.2">
      <c r="B44" s="86">
        <v>50271</v>
      </c>
      <c r="D44" s="87" t="s">
        <v>781</v>
      </c>
      <c r="F44" s="84"/>
      <c r="G44" s="97" t="s">
        <v>782</v>
      </c>
      <c r="I44" s="89">
        <v>24978</v>
      </c>
    </row>
    <row r="45" spans="2:9" x14ac:dyDescent="0.2">
      <c r="B45" s="86">
        <v>0</v>
      </c>
      <c r="D45" s="87" t="s">
        <v>780</v>
      </c>
      <c r="E45" s="82"/>
      <c r="F45" s="84"/>
      <c r="G45" s="87" t="s">
        <v>781</v>
      </c>
      <c r="I45" s="89">
        <v>3469</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496097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695395</v>
      </c>
      <c r="C52" s="80"/>
      <c r="D52" s="80" t="s">
        <v>718</v>
      </c>
      <c r="E52" s="80"/>
      <c r="F52" s="93"/>
      <c r="G52" s="80" t="s">
        <v>718</v>
      </c>
      <c r="H52" s="80"/>
      <c r="I52" s="94">
        <f>I42+I43+I50</f>
        <v>695395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23776</v>
      </c>
      <c r="D59" s="83" t="s">
        <v>774</v>
      </c>
      <c r="E59" s="88" t="s">
        <v>773</v>
      </c>
      <c r="F59" s="84"/>
      <c r="G59" s="90" t="s">
        <v>772</v>
      </c>
      <c r="H59" s="68" t="s">
        <v>771</v>
      </c>
      <c r="I59" s="89">
        <f>+B49</f>
        <v>496097</v>
      </c>
    </row>
    <row r="60" spans="2:9" x14ac:dyDescent="0.2">
      <c r="B60" s="86">
        <v>23776</v>
      </c>
      <c r="D60" s="87" t="s">
        <v>770</v>
      </c>
      <c r="F60" s="84"/>
      <c r="G60" s="90" t="s">
        <v>769</v>
      </c>
      <c r="H60" s="87"/>
      <c r="I60" s="89">
        <f>I61+I62</f>
        <v>2076</v>
      </c>
    </row>
    <row r="61" spans="2:9" x14ac:dyDescent="0.2">
      <c r="B61" s="86">
        <v>0</v>
      </c>
      <c r="D61" s="87" t="s">
        <v>768</v>
      </c>
      <c r="F61" s="84"/>
      <c r="G61" s="90" t="s">
        <v>767</v>
      </c>
      <c r="I61" s="89">
        <v>0</v>
      </c>
    </row>
    <row r="62" spans="2:9" x14ac:dyDescent="0.2">
      <c r="B62" s="86">
        <v>2076</v>
      </c>
      <c r="D62" s="83" t="s">
        <v>766</v>
      </c>
      <c r="E62" s="87" t="s">
        <v>765</v>
      </c>
      <c r="F62" s="84"/>
      <c r="G62" s="90" t="s">
        <v>764</v>
      </c>
      <c r="I62" s="89">
        <v>2076</v>
      </c>
    </row>
    <row r="63" spans="2:9" x14ac:dyDescent="0.2">
      <c r="B63" s="86"/>
      <c r="E63" s="87" t="s">
        <v>763</v>
      </c>
      <c r="F63" s="84"/>
      <c r="G63" s="85" t="s">
        <v>762</v>
      </c>
      <c r="H63" s="83" t="s">
        <v>761</v>
      </c>
      <c r="I63" s="89">
        <f>I64+I65+I66</f>
        <v>1855</v>
      </c>
    </row>
    <row r="64" spans="2:9" x14ac:dyDescent="0.2">
      <c r="B64" s="86">
        <f>B65+B66+B67</f>
        <v>16993</v>
      </c>
      <c r="D64" s="83" t="s">
        <v>762</v>
      </c>
      <c r="E64" s="83" t="s">
        <v>761</v>
      </c>
      <c r="F64" s="84"/>
      <c r="G64" s="87" t="s">
        <v>760</v>
      </c>
      <c r="I64" s="89">
        <v>0</v>
      </c>
    </row>
    <row r="65" spans="2:9" x14ac:dyDescent="0.2">
      <c r="B65" s="86">
        <v>7660</v>
      </c>
      <c r="D65" s="87" t="s">
        <v>760</v>
      </c>
      <c r="F65" s="84"/>
      <c r="G65" s="90" t="s">
        <v>759</v>
      </c>
      <c r="I65" s="89">
        <v>797</v>
      </c>
    </row>
    <row r="66" spans="2:9" x14ac:dyDescent="0.2">
      <c r="B66" s="86">
        <v>0</v>
      </c>
      <c r="D66" s="87" t="s">
        <v>759</v>
      </c>
      <c r="F66" s="84"/>
      <c r="G66" s="90" t="s">
        <v>758</v>
      </c>
      <c r="I66" s="89">
        <v>1058</v>
      </c>
    </row>
    <row r="67" spans="2:9" x14ac:dyDescent="0.2">
      <c r="B67" s="86">
        <v>9333</v>
      </c>
      <c r="D67" s="87" t="s">
        <v>758</v>
      </c>
      <c r="F67" s="84"/>
      <c r="G67" s="85"/>
      <c r="H67" s="85"/>
      <c r="I67" s="89"/>
    </row>
    <row r="68" spans="2:9" x14ac:dyDescent="0.2">
      <c r="B68" s="86">
        <f>I70-B59-B62-B64</f>
        <v>457183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500028</v>
      </c>
      <c r="C70" s="80"/>
      <c r="D70" s="80" t="s">
        <v>718</v>
      </c>
      <c r="E70" s="80"/>
      <c r="F70" s="93"/>
      <c r="G70" s="80" t="s">
        <v>718</v>
      </c>
      <c r="H70" s="80"/>
      <c r="I70" s="94">
        <f>I59+I60+I63</f>
        <v>500028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457183</v>
      </c>
    </row>
    <row r="78" spans="2:9" x14ac:dyDescent="0.2">
      <c r="B78" s="86"/>
      <c r="E78" s="87" t="s">
        <v>750</v>
      </c>
      <c r="F78" s="84"/>
      <c r="G78" s="90"/>
      <c r="H78" s="87"/>
      <c r="I78" s="89"/>
    </row>
    <row r="79" spans="2:9" x14ac:dyDescent="0.2">
      <c r="B79" s="86">
        <f>I82-B77</f>
        <v>457183</v>
      </c>
      <c r="D79" s="87" t="s">
        <v>745</v>
      </c>
      <c r="E79" s="70" t="s">
        <v>749</v>
      </c>
      <c r="F79" s="84"/>
      <c r="G79" s="85"/>
      <c r="H79" s="85"/>
      <c r="I79" s="89"/>
    </row>
    <row r="80" spans="2:9" x14ac:dyDescent="0.2">
      <c r="B80" s="86">
        <f>B79-B13</f>
        <v>-19567</v>
      </c>
      <c r="D80" s="87" t="s">
        <v>748</v>
      </c>
      <c r="E80" s="68" t="s">
        <v>744</v>
      </c>
      <c r="F80" s="84"/>
      <c r="G80" s="85"/>
      <c r="H80" s="85"/>
      <c r="I80" s="89"/>
    </row>
    <row r="81" spans="2:9" x14ac:dyDescent="0.2">
      <c r="B81" s="86"/>
      <c r="F81" s="84"/>
      <c r="G81" s="85"/>
      <c r="H81" s="85"/>
      <c r="I81" s="89"/>
    </row>
    <row r="82" spans="2:9" x14ac:dyDescent="0.2">
      <c r="B82" s="91">
        <f>B77+B79</f>
        <v>457183</v>
      </c>
      <c r="C82" s="80"/>
      <c r="D82" s="80" t="s">
        <v>718</v>
      </c>
      <c r="E82" s="80"/>
      <c r="F82" s="93"/>
      <c r="G82" s="80" t="s">
        <v>718</v>
      </c>
      <c r="H82" s="80"/>
      <c r="I82" s="94">
        <f>I77</f>
        <v>457183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199452</v>
      </c>
      <c r="D92" s="87" t="s">
        <v>732</v>
      </c>
      <c r="E92" s="68" t="s">
        <v>731</v>
      </c>
      <c r="F92" s="84"/>
      <c r="G92" s="87" t="s">
        <v>745</v>
      </c>
      <c r="H92" s="68" t="s">
        <v>744</v>
      </c>
      <c r="I92" s="89">
        <f>+B80</f>
        <v>-19567</v>
      </c>
    </row>
    <row r="93" spans="2:9" x14ac:dyDescent="0.2">
      <c r="B93" s="86"/>
      <c r="E93" s="70" t="s">
        <v>728</v>
      </c>
      <c r="F93" s="84"/>
      <c r="G93" s="90" t="s">
        <v>743</v>
      </c>
      <c r="H93" s="83" t="s">
        <v>742</v>
      </c>
      <c r="I93" s="89">
        <f>I94+I95</f>
        <v>219019</v>
      </c>
    </row>
    <row r="94" spans="2:9" x14ac:dyDescent="0.2">
      <c r="B94" s="86"/>
      <c r="E94" s="87"/>
      <c r="F94" s="84"/>
      <c r="G94" s="90" t="s">
        <v>741</v>
      </c>
      <c r="I94" s="89">
        <v>192864</v>
      </c>
    </row>
    <row r="95" spans="2:9" x14ac:dyDescent="0.2">
      <c r="B95" s="86"/>
      <c r="E95" s="87"/>
      <c r="F95" s="84"/>
      <c r="G95" s="90" t="s">
        <v>740</v>
      </c>
      <c r="I95" s="89">
        <v>26155</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199452</v>
      </c>
      <c r="C99" s="80"/>
      <c r="D99" s="80" t="s">
        <v>718</v>
      </c>
      <c r="E99" s="80"/>
      <c r="F99" s="93"/>
      <c r="G99" s="80" t="s">
        <v>718</v>
      </c>
      <c r="H99" s="80"/>
      <c r="I99" s="94">
        <f>I92+I93+I96</f>
        <v>199452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316379</v>
      </c>
      <c r="D106" s="87" t="s">
        <v>735</v>
      </c>
      <c r="E106" s="105" t="s">
        <v>734</v>
      </c>
      <c r="F106" s="84"/>
      <c r="G106" s="85"/>
      <c r="H106" s="85"/>
      <c r="I106" s="84"/>
    </row>
    <row r="107" spans="2:9" x14ac:dyDescent="0.2">
      <c r="B107" s="86">
        <v>304948</v>
      </c>
      <c r="D107" s="87" t="s">
        <v>733</v>
      </c>
      <c r="E107" s="87"/>
      <c r="F107" s="84"/>
      <c r="G107" s="87" t="s">
        <v>732</v>
      </c>
      <c r="H107" s="70" t="s">
        <v>731</v>
      </c>
      <c r="I107" s="89"/>
    </row>
    <row r="108" spans="2:9" x14ac:dyDescent="0.2">
      <c r="B108" s="86">
        <f>-B13</f>
        <v>-476750</v>
      </c>
      <c r="D108" s="87" t="s">
        <v>730</v>
      </c>
      <c r="E108" s="88" t="s">
        <v>729</v>
      </c>
      <c r="F108" s="84"/>
      <c r="G108" s="87"/>
      <c r="H108" s="69" t="s">
        <v>728</v>
      </c>
      <c r="I108" s="89">
        <f>B92</f>
        <v>199452</v>
      </c>
    </row>
    <row r="109" spans="2:9" x14ac:dyDescent="0.2">
      <c r="B109" s="86">
        <v>11431</v>
      </c>
      <c r="D109" s="97" t="s">
        <v>727</v>
      </c>
      <c r="E109" s="87" t="s">
        <v>726</v>
      </c>
      <c r="F109" s="84"/>
      <c r="H109" s="106"/>
      <c r="I109" s="107"/>
    </row>
    <row r="110" spans="2:9" x14ac:dyDescent="0.2">
      <c r="B110" s="86">
        <v>0</v>
      </c>
      <c r="D110" s="87" t="s">
        <v>725</v>
      </c>
      <c r="E110" s="87" t="s">
        <v>724</v>
      </c>
      <c r="F110" s="84"/>
      <c r="G110" s="95"/>
      <c r="I110" s="89"/>
    </row>
    <row r="111" spans="2:9" x14ac:dyDescent="0.2">
      <c r="B111" s="86">
        <v>6848</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352975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199452</v>
      </c>
      <c r="C115" s="80"/>
      <c r="D115" s="80" t="s">
        <v>718</v>
      </c>
      <c r="E115" s="108"/>
      <c r="F115" s="93"/>
      <c r="G115" s="80" t="s">
        <v>718</v>
      </c>
      <c r="H115" s="80"/>
      <c r="I115" s="94">
        <f>I108</f>
        <v>199452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352975</v>
      </c>
    </row>
    <row r="123" spans="2:9" ht="15" x14ac:dyDescent="0.2">
      <c r="B123" s="86">
        <f>B125+B128+B131+B134+B137+B142+B143+B144</f>
        <v>206005</v>
      </c>
      <c r="C123" s="81"/>
      <c r="D123" s="60"/>
      <c r="E123" s="87" t="s">
        <v>713</v>
      </c>
      <c r="F123" s="60"/>
      <c r="G123" s="60"/>
      <c r="H123" s="60"/>
      <c r="I123" s="89">
        <f>I128+I131+I134+I137+I142+I143+I144</f>
        <v>-146970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27813</v>
      </c>
      <c r="E128" s="87" t="s">
        <v>709</v>
      </c>
      <c r="I128" s="89">
        <f>I129+I130</f>
        <v>-2840</v>
      </c>
    </row>
    <row r="129" spans="2:9" x14ac:dyDescent="0.2">
      <c r="B129" s="86">
        <v>94620</v>
      </c>
      <c r="E129" s="87" t="s">
        <v>708</v>
      </c>
      <c r="I129" s="89">
        <v>0</v>
      </c>
    </row>
    <row r="130" spans="2:9" x14ac:dyDescent="0.2">
      <c r="B130" s="86">
        <v>-66807</v>
      </c>
      <c r="E130" s="87" t="s">
        <v>707</v>
      </c>
      <c r="I130" s="89">
        <v>-2840</v>
      </c>
    </row>
    <row r="131" spans="2:9" x14ac:dyDescent="0.2">
      <c r="B131" s="86">
        <f>B132+B133</f>
        <v>-9610</v>
      </c>
      <c r="E131" s="87" t="s">
        <v>706</v>
      </c>
      <c r="I131" s="89">
        <f>I132+I133</f>
        <v>-20</v>
      </c>
    </row>
    <row r="132" spans="2:9" x14ac:dyDescent="0.2">
      <c r="B132" s="86">
        <v>-9610</v>
      </c>
      <c r="E132" s="87" t="s">
        <v>705</v>
      </c>
      <c r="I132" s="89">
        <v>-20</v>
      </c>
    </row>
    <row r="133" spans="2:9" x14ac:dyDescent="0.2">
      <c r="B133" s="86">
        <v>0</v>
      </c>
      <c r="E133" s="87" t="s">
        <v>704</v>
      </c>
      <c r="I133" s="89">
        <v>0</v>
      </c>
    </row>
    <row r="134" spans="2:9" x14ac:dyDescent="0.2">
      <c r="B134" s="86">
        <f>B135+B136</f>
        <v>-129045</v>
      </c>
      <c r="E134" s="87" t="s">
        <v>703</v>
      </c>
      <c r="I134" s="89">
        <f>I135+I136</f>
        <v>-126054</v>
      </c>
    </row>
    <row r="135" spans="2:9" x14ac:dyDescent="0.2">
      <c r="B135" s="86">
        <v>-75889</v>
      </c>
      <c r="E135" s="87" t="s">
        <v>702</v>
      </c>
      <c r="I135" s="89">
        <v>-235852</v>
      </c>
    </row>
    <row r="136" spans="2:9" x14ac:dyDescent="0.2">
      <c r="B136" s="86">
        <v>-53156</v>
      </c>
      <c r="E136" s="87" t="s">
        <v>701</v>
      </c>
      <c r="I136" s="89">
        <v>109798</v>
      </c>
    </row>
    <row r="137" spans="2:9" x14ac:dyDescent="0.2">
      <c r="B137" s="86">
        <f>B138+B141</f>
        <v>113757</v>
      </c>
      <c r="E137" s="109" t="s">
        <v>700</v>
      </c>
      <c r="I137" s="89">
        <f>I138+I141</f>
        <v>133479</v>
      </c>
    </row>
    <row r="138" spans="2:9" x14ac:dyDescent="0.2">
      <c r="B138" s="86">
        <f>B139+B140</f>
        <v>113757</v>
      </c>
      <c r="E138" s="109" t="s">
        <v>699</v>
      </c>
      <c r="I138" s="89">
        <f>I139+I140</f>
        <v>133479</v>
      </c>
    </row>
    <row r="139" spans="2:9" x14ac:dyDescent="0.2">
      <c r="B139" s="86">
        <v>113757</v>
      </c>
      <c r="E139" s="109" t="s">
        <v>698</v>
      </c>
      <c r="I139" s="89">
        <v>133479</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-382</v>
      </c>
      <c r="C143" s="87" t="s">
        <v>694</v>
      </c>
      <c r="E143" s="87" t="s">
        <v>694</v>
      </c>
      <c r="I143" s="89">
        <v>-435</v>
      </c>
    </row>
    <row r="144" spans="2:9" x14ac:dyDescent="0.2">
      <c r="B144" s="86">
        <f>B145+B146</f>
        <v>203472</v>
      </c>
      <c r="C144" s="87" t="s">
        <v>693</v>
      </c>
      <c r="E144" s="87" t="s">
        <v>693</v>
      </c>
      <c r="I144" s="89">
        <f>I145+I146</f>
        <v>-151100</v>
      </c>
    </row>
    <row r="145" spans="2:9" x14ac:dyDescent="0.2">
      <c r="B145" s="86">
        <v>174320</v>
      </c>
      <c r="C145" s="87" t="s">
        <v>692</v>
      </c>
      <c r="E145" s="87" t="s">
        <v>692</v>
      </c>
      <c r="I145" s="89">
        <v>-15742</v>
      </c>
    </row>
    <row r="146" spans="2:9" x14ac:dyDescent="0.2">
      <c r="B146" s="91">
        <v>29152</v>
      </c>
      <c r="C146" s="110" t="s">
        <v>691</v>
      </c>
      <c r="D146" s="111"/>
      <c r="E146" s="110" t="s">
        <v>691</v>
      </c>
      <c r="F146" s="111"/>
      <c r="G146" s="111"/>
      <c r="H146" s="111"/>
      <c r="I146" s="94">
        <v>-135358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4" orientation="portrait" r:id="rId1"/>
  <headerFooter alignWithMargins="0"/>
  <rowBreaks count="2" manualBreakCount="2">
    <brk id="72" min="1" max="8" man="1"/>
    <brk id="14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138</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448403</v>
      </c>
      <c r="D11" s="83" t="s">
        <v>810</v>
      </c>
      <c r="E11" s="87" t="s">
        <v>809</v>
      </c>
      <c r="F11" s="84"/>
      <c r="G11" s="85" t="s">
        <v>808</v>
      </c>
      <c r="H11" s="88" t="s">
        <v>807</v>
      </c>
      <c r="I11" s="89">
        <f>I12+I13</f>
        <v>1117934</v>
      </c>
    </row>
    <row r="12" spans="2:14" x14ac:dyDescent="0.2">
      <c r="B12" s="86">
        <f>I11-B11</f>
        <v>669531</v>
      </c>
      <c r="D12" s="87" t="s">
        <v>797</v>
      </c>
      <c r="E12" s="68" t="s">
        <v>796</v>
      </c>
      <c r="F12" s="84"/>
      <c r="G12" s="90" t="s">
        <v>806</v>
      </c>
      <c r="H12" s="85"/>
      <c r="I12" s="89">
        <v>1117279</v>
      </c>
    </row>
    <row r="13" spans="2:14" x14ac:dyDescent="0.2">
      <c r="B13" s="86">
        <v>54398</v>
      </c>
      <c r="D13" s="83" t="s">
        <v>805</v>
      </c>
      <c r="E13" s="87" t="s">
        <v>729</v>
      </c>
      <c r="F13" s="84"/>
      <c r="G13" s="90" t="s">
        <v>804</v>
      </c>
      <c r="I13" s="89">
        <v>655</v>
      </c>
    </row>
    <row r="14" spans="2:14" x14ac:dyDescent="0.2">
      <c r="B14" s="86">
        <f>B12-B13</f>
        <v>615133</v>
      </c>
      <c r="D14" s="83" t="s">
        <v>803</v>
      </c>
      <c r="E14" s="68" t="s">
        <v>802</v>
      </c>
      <c r="F14" s="84"/>
      <c r="G14" s="90"/>
      <c r="H14" s="85"/>
      <c r="I14" s="89"/>
    </row>
    <row r="15" spans="2:14" ht="7.15" customHeight="1" x14ac:dyDescent="0.2">
      <c r="B15" s="86"/>
      <c r="F15" s="84"/>
      <c r="G15" s="85"/>
      <c r="H15" s="85"/>
      <c r="I15" s="89"/>
    </row>
    <row r="16" spans="2:14" x14ac:dyDescent="0.2">
      <c r="B16" s="91">
        <f>B11+B12</f>
        <v>1117934</v>
      </c>
      <c r="C16" s="80"/>
      <c r="D16" s="92" t="s">
        <v>718</v>
      </c>
      <c r="E16" s="80"/>
      <c r="F16" s="93"/>
      <c r="G16" s="92" t="s">
        <v>718</v>
      </c>
      <c r="H16" s="80"/>
      <c r="I16" s="94">
        <f>I11</f>
        <v>1117934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332013</v>
      </c>
      <c r="D26" s="83" t="s">
        <v>799</v>
      </c>
      <c r="E26" s="87" t="s">
        <v>798</v>
      </c>
      <c r="F26" s="84"/>
      <c r="G26" s="90" t="s">
        <v>797</v>
      </c>
      <c r="H26" s="70" t="s">
        <v>796</v>
      </c>
      <c r="I26" s="89">
        <f>+B12</f>
        <v>669531</v>
      </c>
    </row>
    <row r="27" spans="2:9" x14ac:dyDescent="0.2">
      <c r="B27" s="86">
        <v>269412</v>
      </c>
      <c r="D27" s="87" t="s">
        <v>795</v>
      </c>
      <c r="F27" s="84"/>
      <c r="G27" s="85"/>
      <c r="H27" s="85"/>
      <c r="I27" s="89"/>
    </row>
    <row r="28" spans="2:9" x14ac:dyDescent="0.2">
      <c r="B28" s="86">
        <f>B29+B30</f>
        <v>62601</v>
      </c>
      <c r="D28" s="87" t="s">
        <v>794</v>
      </c>
      <c r="F28" s="84"/>
      <c r="G28" s="85"/>
      <c r="H28" s="85"/>
      <c r="I28" s="89"/>
    </row>
    <row r="29" spans="2:9" x14ac:dyDescent="0.2">
      <c r="B29" s="86">
        <v>61591</v>
      </c>
      <c r="D29" s="87" t="s">
        <v>793</v>
      </c>
      <c r="F29" s="84"/>
      <c r="G29" s="85"/>
      <c r="H29" s="85"/>
      <c r="I29" s="89"/>
    </row>
    <row r="30" spans="2:9" x14ac:dyDescent="0.2">
      <c r="B30" s="86">
        <v>1010</v>
      </c>
      <c r="D30" s="87" t="s">
        <v>792</v>
      </c>
      <c r="F30" s="84"/>
      <c r="G30" s="85"/>
      <c r="H30" s="85"/>
      <c r="I30" s="89"/>
    </row>
    <row r="31" spans="2:9" ht="12.75" customHeight="1" x14ac:dyDescent="0.2">
      <c r="B31" s="86">
        <v>8411</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329107</v>
      </c>
      <c r="D33" s="87" t="s">
        <v>786</v>
      </c>
      <c r="E33" s="68" t="s">
        <v>785</v>
      </c>
      <c r="F33" s="84"/>
      <c r="G33" s="85"/>
      <c r="H33" s="85"/>
      <c r="I33" s="89"/>
    </row>
    <row r="34" spans="2:9" x14ac:dyDescent="0.2">
      <c r="B34" s="86"/>
      <c r="F34" s="84"/>
      <c r="G34" s="85"/>
      <c r="H34" s="85"/>
      <c r="I34" s="89"/>
    </row>
    <row r="35" spans="2:9" x14ac:dyDescent="0.2">
      <c r="B35" s="91">
        <f>B26+B31+B32+B33</f>
        <v>669531</v>
      </c>
      <c r="C35" s="80"/>
      <c r="D35" s="92" t="s">
        <v>718</v>
      </c>
      <c r="E35" s="80"/>
      <c r="F35" s="93"/>
      <c r="G35" s="92" t="s">
        <v>718</v>
      </c>
      <c r="H35" s="80"/>
      <c r="I35" s="94">
        <f>I26</f>
        <v>669531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6316792</v>
      </c>
      <c r="D42" s="83" t="s">
        <v>784</v>
      </c>
      <c r="E42" s="90" t="s">
        <v>783</v>
      </c>
      <c r="F42" s="84"/>
      <c r="G42" s="87" t="s">
        <v>786</v>
      </c>
      <c r="H42" s="68" t="s">
        <v>785</v>
      </c>
      <c r="I42" s="89">
        <f>+B33</f>
        <v>329107</v>
      </c>
    </row>
    <row r="43" spans="2:9" ht="15" x14ac:dyDescent="0.2">
      <c r="B43" s="86">
        <v>2877570</v>
      </c>
      <c r="C43" s="60"/>
      <c r="D43" s="97" t="s">
        <v>782</v>
      </c>
      <c r="F43" s="64"/>
      <c r="G43" s="81" t="s">
        <v>784</v>
      </c>
      <c r="H43" s="98" t="s">
        <v>783</v>
      </c>
      <c r="I43" s="89">
        <f>I44+I45+I47+I48+I49</f>
        <v>7415402</v>
      </c>
    </row>
    <row r="44" spans="2:9" x14ac:dyDescent="0.2">
      <c r="B44" s="86">
        <v>3204406</v>
      </c>
      <c r="D44" s="87" t="s">
        <v>781</v>
      </c>
      <c r="F44" s="84"/>
      <c r="G44" s="97" t="s">
        <v>782</v>
      </c>
      <c r="I44" s="89">
        <v>7283810</v>
      </c>
    </row>
    <row r="45" spans="2:9" x14ac:dyDescent="0.2">
      <c r="B45" s="86">
        <v>0</v>
      </c>
      <c r="D45" s="87" t="s">
        <v>780</v>
      </c>
      <c r="E45" s="82"/>
      <c r="F45" s="84"/>
      <c r="G45" s="87" t="s">
        <v>781</v>
      </c>
      <c r="I45" s="89">
        <v>131592</v>
      </c>
    </row>
    <row r="46" spans="2:9" x14ac:dyDescent="0.2">
      <c r="B46" s="86"/>
      <c r="E46" s="99" t="s">
        <v>779</v>
      </c>
      <c r="F46" s="84"/>
      <c r="G46" s="87" t="s">
        <v>780</v>
      </c>
      <c r="H46" s="82"/>
      <c r="I46" s="89"/>
    </row>
    <row r="47" spans="2:9" x14ac:dyDescent="0.2">
      <c r="B47" s="86">
        <v>234816</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905274</v>
      </c>
      <c r="D49" s="87" t="s">
        <v>772</v>
      </c>
      <c r="E49" s="68" t="s">
        <v>771</v>
      </c>
      <c r="F49" s="84"/>
      <c r="G49" s="87" t="s">
        <v>777</v>
      </c>
      <c r="H49" s="87"/>
      <c r="I49" s="89">
        <v>0</v>
      </c>
    </row>
    <row r="50" spans="2:9" x14ac:dyDescent="0.2">
      <c r="B50" s="86"/>
      <c r="D50" s="87"/>
      <c r="E50" s="87"/>
      <c r="F50" s="84"/>
      <c r="G50" s="87" t="s">
        <v>776</v>
      </c>
      <c r="H50" s="87"/>
      <c r="I50" s="89">
        <v>-522443</v>
      </c>
    </row>
    <row r="51" spans="2:9" x14ac:dyDescent="0.2">
      <c r="B51" s="86"/>
      <c r="F51" s="84"/>
      <c r="G51" s="87"/>
      <c r="I51" s="89"/>
    </row>
    <row r="52" spans="2:9" x14ac:dyDescent="0.2">
      <c r="B52" s="91">
        <f>B42+B49</f>
        <v>7222066</v>
      </c>
      <c r="C52" s="80"/>
      <c r="D52" s="80" t="s">
        <v>718</v>
      </c>
      <c r="E52" s="80"/>
      <c r="F52" s="93"/>
      <c r="G52" s="80" t="s">
        <v>718</v>
      </c>
      <c r="H52" s="80"/>
      <c r="I52" s="94">
        <f>I42+I43+I50</f>
        <v>7222066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503757</v>
      </c>
      <c r="D59" s="83" t="s">
        <v>774</v>
      </c>
      <c r="E59" s="88" t="s">
        <v>773</v>
      </c>
      <c r="F59" s="84"/>
      <c r="G59" s="90" t="s">
        <v>772</v>
      </c>
      <c r="H59" s="68" t="s">
        <v>771</v>
      </c>
      <c r="I59" s="89">
        <f>+B49</f>
        <v>905274</v>
      </c>
    </row>
    <row r="60" spans="2:9" x14ac:dyDescent="0.2">
      <c r="B60" s="86">
        <v>503757</v>
      </c>
      <c r="D60" s="87" t="s">
        <v>770</v>
      </c>
      <c r="F60" s="84"/>
      <c r="G60" s="90" t="s">
        <v>769</v>
      </c>
      <c r="H60" s="87"/>
      <c r="I60" s="89">
        <f>I61+I62</f>
        <v>1010</v>
      </c>
    </row>
    <row r="61" spans="2:9" x14ac:dyDescent="0.2">
      <c r="B61" s="86">
        <v>0</v>
      </c>
      <c r="D61" s="87" t="s">
        <v>768</v>
      </c>
      <c r="F61" s="84"/>
      <c r="G61" s="90" t="s">
        <v>767</v>
      </c>
      <c r="I61" s="89">
        <v>0</v>
      </c>
    </row>
    <row r="62" spans="2:9" x14ac:dyDescent="0.2">
      <c r="B62" s="86">
        <v>1010</v>
      </c>
      <c r="D62" s="83" t="s">
        <v>766</v>
      </c>
      <c r="E62" s="87" t="s">
        <v>765</v>
      </c>
      <c r="F62" s="84"/>
      <c r="G62" s="90" t="s">
        <v>764</v>
      </c>
      <c r="I62" s="89">
        <v>1010</v>
      </c>
    </row>
    <row r="63" spans="2:9" x14ac:dyDescent="0.2">
      <c r="B63" s="86"/>
      <c r="E63" s="87" t="s">
        <v>763</v>
      </c>
      <c r="F63" s="84"/>
      <c r="G63" s="85" t="s">
        <v>762</v>
      </c>
      <c r="H63" s="83" t="s">
        <v>761</v>
      </c>
      <c r="I63" s="89">
        <f>I64+I65+I66</f>
        <v>928625</v>
      </c>
    </row>
    <row r="64" spans="2:9" x14ac:dyDescent="0.2">
      <c r="B64" s="86">
        <f>B65+B66+B67</f>
        <v>940560</v>
      </c>
      <c r="D64" s="83" t="s">
        <v>762</v>
      </c>
      <c r="E64" s="83" t="s">
        <v>761</v>
      </c>
      <c r="F64" s="84"/>
      <c r="G64" s="87" t="s">
        <v>760</v>
      </c>
      <c r="I64" s="89">
        <v>928625</v>
      </c>
    </row>
    <row r="65" spans="2:9" x14ac:dyDescent="0.2">
      <c r="B65" s="86">
        <v>76</v>
      </c>
      <c r="D65" s="87" t="s">
        <v>760</v>
      </c>
      <c r="F65" s="84"/>
      <c r="G65" s="90" t="s">
        <v>759</v>
      </c>
      <c r="I65" s="89">
        <v>0</v>
      </c>
    </row>
    <row r="66" spans="2:9" x14ac:dyDescent="0.2">
      <c r="B66" s="86">
        <v>928625</v>
      </c>
      <c r="D66" s="87" t="s">
        <v>759</v>
      </c>
      <c r="F66" s="84"/>
      <c r="G66" s="90" t="s">
        <v>758</v>
      </c>
      <c r="I66" s="89">
        <v>0</v>
      </c>
    </row>
    <row r="67" spans="2:9" x14ac:dyDescent="0.2">
      <c r="B67" s="86">
        <v>11859</v>
      </c>
      <c r="D67" s="87" t="s">
        <v>758</v>
      </c>
      <c r="F67" s="84"/>
      <c r="G67" s="85"/>
      <c r="H67" s="85"/>
      <c r="I67" s="89"/>
    </row>
    <row r="68" spans="2:9" x14ac:dyDescent="0.2">
      <c r="B68" s="86">
        <f>I70-B59-B62-B64</f>
        <v>389582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1834909</v>
      </c>
      <c r="C70" s="80"/>
      <c r="D70" s="80" t="s">
        <v>718</v>
      </c>
      <c r="E70" s="80"/>
      <c r="F70" s="93"/>
      <c r="G70" s="80" t="s">
        <v>718</v>
      </c>
      <c r="H70" s="80"/>
      <c r="I70" s="94">
        <f>I59+I60+I63</f>
        <v>1834909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389582</v>
      </c>
    </row>
    <row r="78" spans="2:9" x14ac:dyDescent="0.2">
      <c r="B78" s="86"/>
      <c r="E78" s="87" t="s">
        <v>750</v>
      </c>
      <c r="F78" s="84"/>
      <c r="G78" s="90"/>
      <c r="H78" s="87"/>
      <c r="I78" s="89"/>
    </row>
    <row r="79" spans="2:9" x14ac:dyDescent="0.2">
      <c r="B79" s="86">
        <f>I82-B77</f>
        <v>389582</v>
      </c>
      <c r="D79" s="87" t="s">
        <v>745</v>
      </c>
      <c r="E79" s="70" t="s">
        <v>749</v>
      </c>
      <c r="F79" s="84"/>
      <c r="G79" s="85"/>
      <c r="H79" s="85"/>
      <c r="I79" s="89"/>
    </row>
    <row r="80" spans="2:9" x14ac:dyDescent="0.2">
      <c r="B80" s="86">
        <f>B79-B13</f>
        <v>335184</v>
      </c>
      <c r="D80" s="87" t="s">
        <v>748</v>
      </c>
      <c r="E80" s="68" t="s">
        <v>744</v>
      </c>
      <c r="F80" s="84"/>
      <c r="G80" s="85"/>
      <c r="H80" s="85"/>
      <c r="I80" s="89"/>
    </row>
    <row r="81" spans="2:9" x14ac:dyDescent="0.2">
      <c r="B81" s="86"/>
      <c r="F81" s="84"/>
      <c r="G81" s="85"/>
      <c r="H81" s="85"/>
      <c r="I81" s="89"/>
    </row>
    <row r="82" spans="2:9" x14ac:dyDescent="0.2">
      <c r="B82" s="91">
        <f>B77+B79</f>
        <v>389582</v>
      </c>
      <c r="C82" s="80"/>
      <c r="D82" s="80" t="s">
        <v>718</v>
      </c>
      <c r="E82" s="80"/>
      <c r="F82" s="93"/>
      <c r="G82" s="80" t="s">
        <v>718</v>
      </c>
      <c r="H82" s="80"/>
      <c r="I82" s="94">
        <f>I77</f>
        <v>389582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381862</v>
      </c>
      <c r="D92" s="87" t="s">
        <v>732</v>
      </c>
      <c r="E92" s="68" t="s">
        <v>731</v>
      </c>
      <c r="F92" s="84"/>
      <c r="G92" s="87" t="s">
        <v>745</v>
      </c>
      <c r="H92" s="68" t="s">
        <v>744</v>
      </c>
      <c r="I92" s="89">
        <f>+B80</f>
        <v>335184</v>
      </c>
    </row>
    <row r="93" spans="2:9" x14ac:dyDescent="0.2">
      <c r="B93" s="86"/>
      <c r="E93" s="70" t="s">
        <v>728</v>
      </c>
      <c r="F93" s="84"/>
      <c r="G93" s="90" t="s">
        <v>743</v>
      </c>
      <c r="H93" s="83" t="s">
        <v>742</v>
      </c>
      <c r="I93" s="89">
        <f>I94+I95</f>
        <v>50053</v>
      </c>
    </row>
    <row r="94" spans="2:9" x14ac:dyDescent="0.2">
      <c r="B94" s="86"/>
      <c r="E94" s="87"/>
      <c r="F94" s="84"/>
      <c r="G94" s="90" t="s">
        <v>741</v>
      </c>
      <c r="I94" s="89">
        <v>9000</v>
      </c>
    </row>
    <row r="95" spans="2:9" x14ac:dyDescent="0.2">
      <c r="B95" s="86"/>
      <c r="E95" s="87"/>
      <c r="F95" s="84"/>
      <c r="G95" s="90" t="s">
        <v>740</v>
      </c>
      <c r="I95" s="89">
        <v>41053</v>
      </c>
    </row>
    <row r="96" spans="2:9" x14ac:dyDescent="0.2">
      <c r="B96" s="86"/>
      <c r="D96" s="87"/>
      <c r="F96" s="84"/>
      <c r="G96" s="90" t="s">
        <v>739</v>
      </c>
      <c r="H96" s="83" t="s">
        <v>738</v>
      </c>
      <c r="I96" s="89">
        <f>I97</f>
        <v>-3375</v>
      </c>
    </row>
    <row r="97" spans="2:9" x14ac:dyDescent="0.2">
      <c r="B97" s="100"/>
      <c r="C97" s="101"/>
      <c r="D97" s="101"/>
      <c r="E97" s="87"/>
      <c r="F97" s="102"/>
      <c r="G97" s="90" t="s">
        <v>737</v>
      </c>
      <c r="H97" s="103"/>
      <c r="I97" s="89">
        <v>-3375</v>
      </c>
    </row>
    <row r="98" spans="2:9" x14ac:dyDescent="0.2">
      <c r="B98" s="86"/>
      <c r="F98" s="84"/>
      <c r="G98" s="85"/>
      <c r="H98" s="85"/>
      <c r="I98" s="89"/>
    </row>
    <row r="99" spans="2:9" x14ac:dyDescent="0.2">
      <c r="B99" s="91">
        <f>B92</f>
        <v>381862</v>
      </c>
      <c r="C99" s="80"/>
      <c r="D99" s="80" t="s">
        <v>718</v>
      </c>
      <c r="E99" s="80"/>
      <c r="F99" s="93"/>
      <c r="G99" s="80" t="s">
        <v>718</v>
      </c>
      <c r="H99" s="80"/>
      <c r="I99" s="94">
        <f>I92+I93+I96</f>
        <v>381862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72894</v>
      </c>
      <c r="D106" s="87" t="s">
        <v>735</v>
      </c>
      <c r="E106" s="105" t="s">
        <v>734</v>
      </c>
      <c r="F106" s="84"/>
      <c r="G106" s="85"/>
      <c r="H106" s="85"/>
      <c r="I106" s="84"/>
    </row>
    <row r="107" spans="2:9" x14ac:dyDescent="0.2">
      <c r="B107" s="86">
        <v>72894</v>
      </c>
      <c r="D107" s="87" t="s">
        <v>733</v>
      </c>
      <c r="E107" s="87"/>
      <c r="F107" s="84"/>
      <c r="G107" s="87" t="s">
        <v>732</v>
      </c>
      <c r="H107" s="70" t="s">
        <v>731</v>
      </c>
      <c r="I107" s="89"/>
    </row>
    <row r="108" spans="2:9" x14ac:dyDescent="0.2">
      <c r="B108" s="86">
        <f>-B13</f>
        <v>-54398</v>
      </c>
      <c r="D108" s="87" t="s">
        <v>730</v>
      </c>
      <c r="E108" s="88" t="s">
        <v>729</v>
      </c>
      <c r="F108" s="84"/>
      <c r="G108" s="87"/>
      <c r="H108" s="69" t="s">
        <v>728</v>
      </c>
      <c r="I108" s="89">
        <f>B92</f>
        <v>381862</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25</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363341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381862</v>
      </c>
      <c r="C115" s="80"/>
      <c r="D115" s="80" t="s">
        <v>718</v>
      </c>
      <c r="E115" s="108"/>
      <c r="F115" s="93"/>
      <c r="G115" s="80" t="s">
        <v>718</v>
      </c>
      <c r="H115" s="80"/>
      <c r="I115" s="94">
        <f>I108</f>
        <v>381862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363341</v>
      </c>
    </row>
    <row r="123" spans="2:9" ht="15" x14ac:dyDescent="0.2">
      <c r="B123" s="86">
        <f>B125+B128+B131+B134+B137+B142+B143+B144</f>
        <v>-64918234</v>
      </c>
      <c r="C123" s="81"/>
      <c r="D123" s="60"/>
      <c r="E123" s="87" t="s">
        <v>713</v>
      </c>
      <c r="F123" s="60"/>
      <c r="G123" s="60"/>
      <c r="H123" s="60"/>
      <c r="I123" s="89">
        <f>I128+I131+I134+I137+I142+I143+I144</f>
        <v>-65281575</v>
      </c>
    </row>
    <row r="124" spans="2:9" ht="13.15" customHeight="1" x14ac:dyDescent="0.2">
      <c r="B124" s="61"/>
      <c r="C124" s="81"/>
      <c r="D124" s="60"/>
      <c r="E124" s="87"/>
      <c r="F124" s="60"/>
      <c r="G124" s="60"/>
      <c r="H124" s="60"/>
      <c r="I124" s="59"/>
    </row>
    <row r="125" spans="2:9" ht="13.15" customHeight="1" x14ac:dyDescent="0.2">
      <c r="B125" s="86">
        <f>B126+B127</f>
        <v>-91000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-91000</v>
      </c>
      <c r="C127" s="60"/>
      <c r="D127" s="60"/>
      <c r="E127" s="87" t="s">
        <v>710</v>
      </c>
      <c r="F127" s="60"/>
      <c r="G127" s="60"/>
      <c r="H127" s="60"/>
      <c r="I127" s="59"/>
    </row>
    <row r="128" spans="2:9" x14ac:dyDescent="0.2">
      <c r="B128" s="86">
        <f>B129+B130</f>
        <v>-53467069</v>
      </c>
      <c r="E128" s="87" t="s">
        <v>709</v>
      </c>
      <c r="I128" s="89">
        <f>I129+I130</f>
        <v>-56887640</v>
      </c>
    </row>
    <row r="129" spans="2:9" x14ac:dyDescent="0.2">
      <c r="B129" s="86">
        <v>111859</v>
      </c>
      <c r="E129" s="87" t="s">
        <v>708</v>
      </c>
      <c r="I129" s="89">
        <v>14127000</v>
      </c>
    </row>
    <row r="130" spans="2:9" x14ac:dyDescent="0.2">
      <c r="B130" s="86">
        <v>-53578928</v>
      </c>
      <c r="E130" s="87" t="s">
        <v>707</v>
      </c>
      <c r="I130" s="89">
        <v>-71014640</v>
      </c>
    </row>
    <row r="131" spans="2:9" x14ac:dyDescent="0.2">
      <c r="B131" s="86">
        <f>B132+B133</f>
        <v>-1579575</v>
      </c>
      <c r="E131" s="87" t="s">
        <v>706</v>
      </c>
      <c r="I131" s="89">
        <f>I132+I133</f>
        <v>-8559419</v>
      </c>
    </row>
    <row r="132" spans="2:9" x14ac:dyDescent="0.2">
      <c r="B132" s="86">
        <v>-3234887</v>
      </c>
      <c r="E132" s="87" t="s">
        <v>705</v>
      </c>
      <c r="I132" s="89">
        <v>-335000</v>
      </c>
    </row>
    <row r="133" spans="2:9" x14ac:dyDescent="0.2">
      <c r="B133" s="86">
        <v>1655312</v>
      </c>
      <c r="E133" s="87" t="s">
        <v>704</v>
      </c>
      <c r="I133" s="89">
        <v>-8224419</v>
      </c>
    </row>
    <row r="134" spans="2:9" x14ac:dyDescent="0.2">
      <c r="B134" s="86">
        <f>B135+B136</f>
        <v>-7568195</v>
      </c>
      <c r="E134" s="87" t="s">
        <v>703</v>
      </c>
      <c r="I134" s="89">
        <f>I135+I136</f>
        <v>-312635</v>
      </c>
    </row>
    <row r="135" spans="2:9" x14ac:dyDescent="0.2">
      <c r="B135" s="86">
        <v>192521</v>
      </c>
      <c r="E135" s="87" t="s">
        <v>702</v>
      </c>
      <c r="I135" s="89">
        <v>-30</v>
      </c>
    </row>
    <row r="136" spans="2:9" x14ac:dyDescent="0.2">
      <c r="B136" s="86">
        <v>-7760716</v>
      </c>
      <c r="E136" s="87" t="s">
        <v>701</v>
      </c>
      <c r="I136" s="89">
        <v>-312605</v>
      </c>
    </row>
    <row r="137" spans="2:9" x14ac:dyDescent="0.2">
      <c r="B137" s="86">
        <f>B138+B141</f>
        <v>462376</v>
      </c>
      <c r="E137" s="109" t="s">
        <v>700</v>
      </c>
      <c r="I137" s="89">
        <f>I138+I141</f>
        <v>271000</v>
      </c>
    </row>
    <row r="138" spans="2:9" x14ac:dyDescent="0.2">
      <c r="B138" s="86">
        <f>B139+B140</f>
        <v>93602</v>
      </c>
      <c r="E138" s="109" t="s">
        <v>699</v>
      </c>
      <c r="I138" s="89">
        <f>I139+I140</f>
        <v>271000</v>
      </c>
    </row>
    <row r="139" spans="2:9" x14ac:dyDescent="0.2">
      <c r="B139" s="86">
        <v>-141398</v>
      </c>
      <c r="E139" s="109" t="s">
        <v>698</v>
      </c>
      <c r="I139" s="89">
        <v>0</v>
      </c>
    </row>
    <row r="140" spans="2:9" x14ac:dyDescent="0.2">
      <c r="B140" s="86">
        <v>235000</v>
      </c>
      <c r="E140" s="109" t="s">
        <v>697</v>
      </c>
      <c r="I140" s="89">
        <v>271000</v>
      </c>
    </row>
    <row r="141" spans="2:9" x14ac:dyDescent="0.2">
      <c r="B141" s="86">
        <v>368774</v>
      </c>
      <c r="E141" s="109" t="s">
        <v>696</v>
      </c>
      <c r="I141" s="89">
        <v>0</v>
      </c>
    </row>
    <row r="142" spans="2:9" x14ac:dyDescent="0.2">
      <c r="B142" s="86">
        <v>775</v>
      </c>
      <c r="E142" s="87" t="s">
        <v>695</v>
      </c>
      <c r="I142" s="89">
        <v>535437</v>
      </c>
    </row>
    <row r="143" spans="2:9" x14ac:dyDescent="0.2">
      <c r="B143" s="86">
        <v>-587</v>
      </c>
      <c r="C143" s="87" t="s">
        <v>694</v>
      </c>
      <c r="E143" s="87" t="s">
        <v>694</v>
      </c>
      <c r="I143" s="89">
        <v>8602</v>
      </c>
    </row>
    <row r="144" spans="2:9" x14ac:dyDescent="0.2">
      <c r="B144" s="86">
        <f>B145+B146</f>
        <v>-2674959</v>
      </c>
      <c r="C144" s="87" t="s">
        <v>693</v>
      </c>
      <c r="E144" s="87" t="s">
        <v>693</v>
      </c>
      <c r="I144" s="89">
        <f>I145+I146</f>
        <v>-336920</v>
      </c>
    </row>
    <row r="145" spans="2:9" x14ac:dyDescent="0.2">
      <c r="B145" s="86">
        <v>32934</v>
      </c>
      <c r="C145" s="87" t="s">
        <v>692</v>
      </c>
      <c r="E145" s="87" t="s">
        <v>692</v>
      </c>
      <c r="I145" s="89">
        <v>14838</v>
      </c>
    </row>
    <row r="146" spans="2:9" x14ac:dyDescent="0.2">
      <c r="B146" s="91">
        <v>-2707893</v>
      </c>
      <c r="C146" s="110" t="s">
        <v>691</v>
      </c>
      <c r="D146" s="111"/>
      <c r="E146" s="110" t="s">
        <v>691</v>
      </c>
      <c r="F146" s="111"/>
      <c r="G146" s="111"/>
      <c r="H146" s="111"/>
      <c r="I146" s="94">
        <v>-351758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1" manualBreakCount="1">
    <brk id="72" min="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832</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222000</v>
      </c>
      <c r="D11" s="83" t="s">
        <v>810</v>
      </c>
      <c r="E11" s="87" t="s">
        <v>809</v>
      </c>
      <c r="F11" s="84"/>
      <c r="G11" s="85" t="s">
        <v>808</v>
      </c>
      <c r="H11" s="88" t="s">
        <v>807</v>
      </c>
      <c r="I11" s="89">
        <f>I12+I13</f>
        <v>490000</v>
      </c>
    </row>
    <row r="12" spans="2:14" x14ac:dyDescent="0.2">
      <c r="B12" s="86">
        <f>I11-B11</f>
        <v>268000</v>
      </c>
      <c r="D12" s="87" t="s">
        <v>797</v>
      </c>
      <c r="E12" s="68" t="s">
        <v>796</v>
      </c>
      <c r="F12" s="84"/>
      <c r="G12" s="90" t="s">
        <v>806</v>
      </c>
      <c r="H12" s="85"/>
      <c r="I12" s="89">
        <v>490000</v>
      </c>
    </row>
    <row r="13" spans="2:14" x14ac:dyDescent="0.2">
      <c r="B13" s="86">
        <v>30000</v>
      </c>
      <c r="D13" s="83" t="s">
        <v>805</v>
      </c>
      <c r="E13" s="87" t="s">
        <v>729</v>
      </c>
      <c r="F13" s="84"/>
      <c r="G13" s="90" t="s">
        <v>804</v>
      </c>
      <c r="I13" s="89">
        <v>0</v>
      </c>
    </row>
    <row r="14" spans="2:14" x14ac:dyDescent="0.2">
      <c r="B14" s="86">
        <f>B12-B13</f>
        <v>238000</v>
      </c>
      <c r="D14" s="83" t="s">
        <v>803</v>
      </c>
      <c r="E14" s="68" t="s">
        <v>802</v>
      </c>
      <c r="F14" s="84"/>
      <c r="G14" s="90"/>
      <c r="H14" s="85"/>
      <c r="I14" s="89"/>
    </row>
    <row r="15" spans="2:14" ht="7.15" customHeight="1" x14ac:dyDescent="0.2">
      <c r="B15" s="86"/>
      <c r="F15" s="84"/>
      <c r="G15" s="85"/>
      <c r="H15" s="85"/>
      <c r="I15" s="89"/>
    </row>
    <row r="16" spans="2:14" x14ac:dyDescent="0.2">
      <c r="B16" s="91">
        <f>B11+B12</f>
        <v>490000</v>
      </c>
      <c r="C16" s="80"/>
      <c r="D16" s="92" t="s">
        <v>718</v>
      </c>
      <c r="E16" s="80"/>
      <c r="F16" s="93"/>
      <c r="G16" s="92" t="s">
        <v>718</v>
      </c>
      <c r="H16" s="80"/>
      <c r="I16" s="94">
        <f>I11</f>
        <v>490000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221000</v>
      </c>
      <c r="D26" s="83" t="s">
        <v>799</v>
      </c>
      <c r="E26" s="87" t="s">
        <v>798</v>
      </c>
      <c r="F26" s="84"/>
      <c r="G26" s="90" t="s">
        <v>797</v>
      </c>
      <c r="H26" s="70" t="s">
        <v>796</v>
      </c>
      <c r="I26" s="89">
        <f>+B12</f>
        <v>268000</v>
      </c>
    </row>
    <row r="27" spans="2:9" x14ac:dyDescent="0.2">
      <c r="B27" s="86">
        <v>179000</v>
      </c>
      <c r="D27" s="87" t="s">
        <v>795</v>
      </c>
      <c r="F27" s="84"/>
      <c r="G27" s="85"/>
      <c r="H27" s="85"/>
      <c r="I27" s="89"/>
    </row>
    <row r="28" spans="2:9" x14ac:dyDescent="0.2">
      <c r="B28" s="86">
        <f>B29+B30</f>
        <v>42000</v>
      </c>
      <c r="D28" s="87" t="s">
        <v>794</v>
      </c>
      <c r="F28" s="84"/>
      <c r="G28" s="85"/>
      <c r="H28" s="85"/>
      <c r="I28" s="89"/>
    </row>
    <row r="29" spans="2:9" x14ac:dyDescent="0.2">
      <c r="B29" s="86">
        <v>42000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47000</v>
      </c>
      <c r="D33" s="87" t="s">
        <v>786</v>
      </c>
      <c r="E33" s="68" t="s">
        <v>785</v>
      </c>
      <c r="F33" s="84"/>
      <c r="G33" s="85"/>
      <c r="H33" s="85"/>
      <c r="I33" s="89"/>
    </row>
    <row r="34" spans="2:9" x14ac:dyDescent="0.2">
      <c r="B34" s="86"/>
      <c r="F34" s="84"/>
      <c r="G34" s="85"/>
      <c r="H34" s="85"/>
      <c r="I34" s="89"/>
    </row>
    <row r="35" spans="2:9" x14ac:dyDescent="0.2">
      <c r="B35" s="91">
        <f>B26+B31+B32+B33</f>
        <v>268000</v>
      </c>
      <c r="C35" s="80"/>
      <c r="D35" s="92" t="s">
        <v>718</v>
      </c>
      <c r="E35" s="80"/>
      <c r="F35" s="93"/>
      <c r="G35" s="92" t="s">
        <v>718</v>
      </c>
      <c r="H35" s="80"/>
      <c r="I35" s="94">
        <f>I26</f>
        <v>268000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3562000</v>
      </c>
      <c r="D42" s="83" t="s">
        <v>784</v>
      </c>
      <c r="E42" s="90" t="s">
        <v>783</v>
      </c>
      <c r="F42" s="84"/>
      <c r="G42" s="87" t="s">
        <v>786</v>
      </c>
      <c r="H42" s="68" t="s">
        <v>785</v>
      </c>
      <c r="I42" s="89">
        <f>+B33</f>
        <v>47000</v>
      </c>
    </row>
    <row r="43" spans="2:9" ht="15" x14ac:dyDescent="0.2">
      <c r="B43" s="86">
        <v>387000</v>
      </c>
      <c r="C43" s="60"/>
      <c r="D43" s="97" t="s">
        <v>782</v>
      </c>
      <c r="F43" s="64"/>
      <c r="G43" s="81" t="s">
        <v>784</v>
      </c>
      <c r="H43" s="98" t="s">
        <v>783</v>
      </c>
      <c r="I43" s="89">
        <f>I44+I45+I47+I48+I49</f>
        <v>4566000</v>
      </c>
    </row>
    <row r="44" spans="2:9" x14ac:dyDescent="0.2">
      <c r="B44" s="86">
        <v>3175000</v>
      </c>
      <c r="D44" s="87" t="s">
        <v>781</v>
      </c>
      <c r="F44" s="84"/>
      <c r="G44" s="97" t="s">
        <v>782</v>
      </c>
      <c r="I44" s="89">
        <v>4450000</v>
      </c>
    </row>
    <row r="45" spans="2:9" x14ac:dyDescent="0.2">
      <c r="B45" s="86">
        <v>0</v>
      </c>
      <c r="D45" s="87" t="s">
        <v>780</v>
      </c>
      <c r="E45" s="82"/>
      <c r="F45" s="84"/>
      <c r="G45" s="87" t="s">
        <v>781</v>
      </c>
      <c r="I45" s="89">
        <v>116000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578000</v>
      </c>
      <c r="D49" s="87" t="s">
        <v>772</v>
      </c>
      <c r="E49" s="68" t="s">
        <v>771</v>
      </c>
      <c r="F49" s="84"/>
      <c r="G49" s="87" t="s">
        <v>777</v>
      </c>
      <c r="H49" s="87"/>
      <c r="I49" s="89">
        <v>0</v>
      </c>
    </row>
    <row r="50" spans="2:9" x14ac:dyDescent="0.2">
      <c r="B50" s="86"/>
      <c r="D50" s="87"/>
      <c r="E50" s="87"/>
      <c r="F50" s="84"/>
      <c r="G50" s="87" t="s">
        <v>776</v>
      </c>
      <c r="H50" s="87"/>
      <c r="I50" s="89">
        <v>-473000</v>
      </c>
    </row>
    <row r="51" spans="2:9" x14ac:dyDescent="0.2">
      <c r="B51" s="86"/>
      <c r="F51" s="84"/>
      <c r="G51" s="87"/>
      <c r="I51" s="89"/>
    </row>
    <row r="52" spans="2:9" x14ac:dyDescent="0.2">
      <c r="B52" s="91">
        <f>B42+B49</f>
        <v>4140000</v>
      </c>
      <c r="C52" s="80"/>
      <c r="D52" s="80" t="s">
        <v>718</v>
      </c>
      <c r="E52" s="80"/>
      <c r="F52" s="93"/>
      <c r="G52" s="80" t="s">
        <v>718</v>
      </c>
      <c r="H52" s="80"/>
      <c r="I52" s="94">
        <f>I42+I43+I50</f>
        <v>4140000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578000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8000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8000</v>
      </c>
      <c r="D67" s="87" t="s">
        <v>758</v>
      </c>
      <c r="F67" s="84"/>
      <c r="G67" s="85"/>
      <c r="H67" s="85"/>
      <c r="I67" s="89"/>
    </row>
    <row r="68" spans="2:9" x14ac:dyDescent="0.2">
      <c r="B68" s="86">
        <f>I70-B59-B62-B64</f>
        <v>570000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578000</v>
      </c>
      <c r="C70" s="80"/>
      <c r="D70" s="80" t="s">
        <v>718</v>
      </c>
      <c r="E70" s="80"/>
      <c r="F70" s="93"/>
      <c r="G70" s="80" t="s">
        <v>718</v>
      </c>
      <c r="H70" s="80"/>
      <c r="I70" s="94">
        <f>I59+I60+I63</f>
        <v>578000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570000</v>
      </c>
    </row>
    <row r="78" spans="2:9" x14ac:dyDescent="0.2">
      <c r="B78" s="86"/>
      <c r="E78" s="87" t="s">
        <v>750</v>
      </c>
      <c r="F78" s="84"/>
      <c r="G78" s="90"/>
      <c r="H78" s="87"/>
      <c r="I78" s="89"/>
    </row>
    <row r="79" spans="2:9" x14ac:dyDescent="0.2">
      <c r="B79" s="86">
        <f>I82-B77</f>
        <v>570000</v>
      </c>
      <c r="D79" s="87" t="s">
        <v>745</v>
      </c>
      <c r="E79" s="70" t="s">
        <v>749</v>
      </c>
      <c r="F79" s="84"/>
      <c r="G79" s="85"/>
      <c r="H79" s="85"/>
      <c r="I79" s="89"/>
    </row>
    <row r="80" spans="2:9" x14ac:dyDescent="0.2">
      <c r="B80" s="86">
        <f>B79-B13</f>
        <v>540000</v>
      </c>
      <c r="D80" s="87" t="s">
        <v>748</v>
      </c>
      <c r="E80" s="68" t="s">
        <v>744</v>
      </c>
      <c r="F80" s="84"/>
      <c r="G80" s="85"/>
      <c r="H80" s="85"/>
      <c r="I80" s="89"/>
    </row>
    <row r="81" spans="2:9" x14ac:dyDescent="0.2">
      <c r="B81" s="86"/>
      <c r="F81" s="84"/>
      <c r="G81" s="85"/>
      <c r="H81" s="85"/>
      <c r="I81" s="89"/>
    </row>
    <row r="82" spans="2:9" x14ac:dyDescent="0.2">
      <c r="B82" s="91">
        <f>B77+B79</f>
        <v>570000</v>
      </c>
      <c r="C82" s="80"/>
      <c r="D82" s="80" t="s">
        <v>718</v>
      </c>
      <c r="E82" s="80"/>
      <c r="F82" s="93"/>
      <c r="G82" s="80" t="s">
        <v>718</v>
      </c>
      <c r="H82" s="80"/>
      <c r="I82" s="94">
        <f>I77</f>
        <v>570000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540000</v>
      </c>
      <c r="D92" s="87" t="s">
        <v>732</v>
      </c>
      <c r="E92" s="68" t="s">
        <v>731</v>
      </c>
      <c r="F92" s="84"/>
      <c r="G92" s="87" t="s">
        <v>745</v>
      </c>
      <c r="H92" s="68" t="s">
        <v>744</v>
      </c>
      <c r="I92" s="89">
        <f>+B80</f>
        <v>540000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540000</v>
      </c>
      <c r="C99" s="80"/>
      <c r="D99" s="80" t="s">
        <v>718</v>
      </c>
      <c r="E99" s="80"/>
      <c r="F99" s="93"/>
      <c r="G99" s="80" t="s">
        <v>718</v>
      </c>
      <c r="H99" s="80"/>
      <c r="I99" s="94">
        <f>I92+I93+I96</f>
        <v>540000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44000</v>
      </c>
      <c r="D106" s="87" t="s">
        <v>735</v>
      </c>
      <c r="E106" s="105" t="s">
        <v>734</v>
      </c>
      <c r="F106" s="84"/>
      <c r="G106" s="85"/>
      <c r="H106" s="85"/>
      <c r="I106" s="84"/>
    </row>
    <row r="107" spans="2:9" x14ac:dyDescent="0.2">
      <c r="B107" s="86">
        <v>44000</v>
      </c>
      <c r="D107" s="87" t="s">
        <v>733</v>
      </c>
      <c r="E107" s="87"/>
      <c r="F107" s="84"/>
      <c r="G107" s="87" t="s">
        <v>732</v>
      </c>
      <c r="H107" s="70" t="s">
        <v>731</v>
      </c>
      <c r="I107" s="89"/>
    </row>
    <row r="108" spans="2:9" x14ac:dyDescent="0.2">
      <c r="B108" s="86">
        <f>-B13</f>
        <v>-30000</v>
      </c>
      <c r="D108" s="87" t="s">
        <v>730</v>
      </c>
      <c r="E108" s="88" t="s">
        <v>729</v>
      </c>
      <c r="F108" s="84"/>
      <c r="G108" s="87"/>
      <c r="H108" s="69" t="s">
        <v>728</v>
      </c>
      <c r="I108" s="89">
        <f>B92</f>
        <v>540000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526000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540000</v>
      </c>
      <c r="C115" s="80"/>
      <c r="D115" s="80" t="s">
        <v>718</v>
      </c>
      <c r="E115" s="108"/>
      <c r="F115" s="93"/>
      <c r="G115" s="80" t="s">
        <v>718</v>
      </c>
      <c r="H115" s="80"/>
      <c r="I115" s="94">
        <f>I108</f>
        <v>540000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526000</v>
      </c>
    </row>
    <row r="123" spans="2:9" ht="15" x14ac:dyDescent="0.2">
      <c r="B123" s="86">
        <f>B125+B128+B131+B134+B137+B142+B143+B144</f>
        <v>-49521000</v>
      </c>
      <c r="C123" s="81"/>
      <c r="D123" s="60"/>
      <c r="E123" s="87" t="s">
        <v>713</v>
      </c>
      <c r="F123" s="60"/>
      <c r="G123" s="60"/>
      <c r="H123" s="60"/>
      <c r="I123" s="89">
        <f>I128+I131+I134+I137+I142+I143+I144</f>
        <v>-50047000</v>
      </c>
    </row>
    <row r="124" spans="2:9" ht="13.15" customHeight="1" x14ac:dyDescent="0.2">
      <c r="B124" s="61"/>
      <c r="C124" s="81"/>
      <c r="D124" s="60"/>
      <c r="E124" s="87"/>
      <c r="F124" s="60"/>
      <c r="G124" s="60"/>
      <c r="H124" s="60"/>
      <c r="I124" s="59"/>
    </row>
    <row r="125" spans="2:9" ht="13.15" customHeight="1" x14ac:dyDescent="0.2">
      <c r="B125" s="86">
        <f>B126+B127</f>
        <v>-91000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-91000</v>
      </c>
      <c r="C127" s="60"/>
      <c r="D127" s="60"/>
      <c r="E127" s="87" t="s">
        <v>710</v>
      </c>
      <c r="F127" s="60"/>
      <c r="G127" s="60"/>
      <c r="H127" s="60"/>
      <c r="I127" s="59"/>
    </row>
    <row r="128" spans="2:9" x14ac:dyDescent="0.2">
      <c r="B128" s="86">
        <f>B129+B130</f>
        <v>-50242000</v>
      </c>
      <c r="E128" s="87" t="s">
        <v>709</v>
      </c>
      <c r="I128" s="89">
        <f>I129+I130</f>
        <v>-49334000</v>
      </c>
    </row>
    <row r="129" spans="2:9" x14ac:dyDescent="0.2">
      <c r="B129" s="86">
        <v>0</v>
      </c>
      <c r="E129" s="87" t="s">
        <v>708</v>
      </c>
      <c r="I129" s="89">
        <v>14093000</v>
      </c>
    </row>
    <row r="130" spans="2:9" x14ac:dyDescent="0.2">
      <c r="B130" s="86">
        <v>-50242000</v>
      </c>
      <c r="E130" s="87" t="s">
        <v>707</v>
      </c>
      <c r="I130" s="89">
        <v>-63427000</v>
      </c>
    </row>
    <row r="131" spans="2:9" x14ac:dyDescent="0.2">
      <c r="B131" s="86">
        <f>B132+B133</f>
        <v>4189000</v>
      </c>
      <c r="E131" s="87" t="s">
        <v>706</v>
      </c>
      <c r="I131" s="89">
        <f>I132+I133</f>
        <v>0</v>
      </c>
    </row>
    <row r="132" spans="2:9" x14ac:dyDescent="0.2">
      <c r="B132" s="86">
        <v>-19000</v>
      </c>
      <c r="E132" s="87" t="s">
        <v>705</v>
      </c>
      <c r="I132" s="89">
        <v>0</v>
      </c>
    </row>
    <row r="133" spans="2:9" x14ac:dyDescent="0.2">
      <c r="B133" s="86">
        <v>4208000</v>
      </c>
      <c r="E133" s="87" t="s">
        <v>704</v>
      </c>
      <c r="I133" s="89">
        <v>0</v>
      </c>
    </row>
    <row r="134" spans="2:9" x14ac:dyDescent="0.2">
      <c r="B134" s="86">
        <f>B135+B136</f>
        <v>-943000</v>
      </c>
      <c r="E134" s="87" t="s">
        <v>703</v>
      </c>
      <c r="I134" s="89">
        <f>I135+I136</f>
        <v>0</v>
      </c>
    </row>
    <row r="135" spans="2:9" x14ac:dyDescent="0.2">
      <c r="B135" s="86">
        <v>0</v>
      </c>
      <c r="E135" s="87" t="s">
        <v>702</v>
      </c>
      <c r="I135" s="89">
        <v>0</v>
      </c>
    </row>
    <row r="136" spans="2:9" x14ac:dyDescent="0.2">
      <c r="B136" s="86">
        <v>-943000</v>
      </c>
      <c r="E136" s="87" t="s">
        <v>701</v>
      </c>
      <c r="I136" s="89">
        <v>0</v>
      </c>
    </row>
    <row r="137" spans="2:9" x14ac:dyDescent="0.2">
      <c r="B137" s="86">
        <f>B138+B141</f>
        <v>235000</v>
      </c>
      <c r="E137" s="109" t="s">
        <v>700</v>
      </c>
      <c r="I137" s="89">
        <f>I138+I141</f>
        <v>0</v>
      </c>
    </row>
    <row r="138" spans="2:9" x14ac:dyDescent="0.2">
      <c r="B138" s="86">
        <f>B139+B140</f>
        <v>235000</v>
      </c>
      <c r="E138" s="109" t="s">
        <v>699</v>
      </c>
      <c r="I138" s="89">
        <f>I139+I140</f>
        <v>0</v>
      </c>
    </row>
    <row r="139" spans="2:9" x14ac:dyDescent="0.2">
      <c r="B139" s="86">
        <v>0</v>
      </c>
      <c r="E139" s="109" t="s">
        <v>698</v>
      </c>
      <c r="I139" s="89">
        <v>0</v>
      </c>
    </row>
    <row r="140" spans="2:9" x14ac:dyDescent="0.2">
      <c r="B140" s="86">
        <v>235000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6000</v>
      </c>
      <c r="C143" s="87" t="s">
        <v>694</v>
      </c>
      <c r="E143" s="87" t="s">
        <v>694</v>
      </c>
      <c r="I143" s="89">
        <v>0</v>
      </c>
    </row>
    <row r="144" spans="2:9" x14ac:dyDescent="0.2">
      <c r="B144" s="86">
        <f>B145+B146</f>
        <v>-2675000</v>
      </c>
      <c r="C144" s="87" t="s">
        <v>693</v>
      </c>
      <c r="E144" s="87" t="s">
        <v>693</v>
      </c>
      <c r="I144" s="89">
        <f>I145+I146</f>
        <v>-713000</v>
      </c>
    </row>
    <row r="145" spans="2:9" x14ac:dyDescent="0.2">
      <c r="B145" s="86">
        <v>0</v>
      </c>
      <c r="C145" s="87" t="s">
        <v>692</v>
      </c>
      <c r="E145" s="87" t="s">
        <v>692</v>
      </c>
      <c r="I145" s="89">
        <v>0</v>
      </c>
    </row>
    <row r="146" spans="2:9" x14ac:dyDescent="0.2">
      <c r="B146" s="91">
        <v>-2675000</v>
      </c>
      <c r="C146" s="110" t="s">
        <v>691</v>
      </c>
      <c r="D146" s="111"/>
      <c r="E146" s="110" t="s">
        <v>691</v>
      </c>
      <c r="F146" s="111"/>
      <c r="G146" s="111"/>
      <c r="H146" s="111"/>
      <c r="I146" s="94">
        <v>-713000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36000</v>
      </c>
      <c r="D11" s="83" t="s">
        <v>810</v>
      </c>
      <c r="E11" s="87" t="s">
        <v>809</v>
      </c>
      <c r="F11" s="84"/>
      <c r="G11" s="85" t="s">
        <v>808</v>
      </c>
      <c r="H11" s="88" t="s">
        <v>807</v>
      </c>
      <c r="I11" s="89">
        <f>I12+I13</f>
        <v>29000</v>
      </c>
    </row>
    <row r="12" spans="2:14" x14ac:dyDescent="0.2">
      <c r="B12" s="86">
        <f>I11-B11</f>
        <v>-7000</v>
      </c>
      <c r="D12" s="87" t="s">
        <v>797</v>
      </c>
      <c r="E12" s="68" t="s">
        <v>796</v>
      </c>
      <c r="F12" s="84"/>
      <c r="G12" s="90" t="s">
        <v>806</v>
      </c>
      <c r="H12" s="85"/>
      <c r="I12" s="89">
        <v>29000</v>
      </c>
    </row>
    <row r="13" spans="2:14" x14ac:dyDescent="0.2">
      <c r="B13" s="86">
        <v>8000</v>
      </c>
      <c r="D13" s="83" t="s">
        <v>805</v>
      </c>
      <c r="E13" s="87" t="s">
        <v>729</v>
      </c>
      <c r="F13" s="84"/>
      <c r="G13" s="90" t="s">
        <v>804</v>
      </c>
      <c r="I13" s="89">
        <v>0</v>
      </c>
    </row>
    <row r="14" spans="2:14" x14ac:dyDescent="0.2">
      <c r="B14" s="86">
        <f>B12-B13</f>
        <v>-15000</v>
      </c>
      <c r="D14" s="83" t="s">
        <v>803</v>
      </c>
      <c r="E14" s="68" t="s">
        <v>802</v>
      </c>
      <c r="F14" s="84"/>
      <c r="G14" s="90"/>
      <c r="H14" s="85"/>
      <c r="I14" s="89"/>
    </row>
    <row r="15" spans="2:14" ht="7.15" customHeight="1" x14ac:dyDescent="0.2">
      <c r="B15" s="86"/>
      <c r="F15" s="84"/>
      <c r="G15" s="85"/>
      <c r="H15" s="85"/>
      <c r="I15" s="89"/>
    </row>
    <row r="16" spans="2:14" x14ac:dyDescent="0.2">
      <c r="B16" s="91">
        <f>B11+B12</f>
        <v>29000</v>
      </c>
      <c r="C16" s="80"/>
      <c r="D16" s="92" t="s">
        <v>718</v>
      </c>
      <c r="E16" s="80"/>
      <c r="F16" s="93"/>
      <c r="G16" s="92" t="s">
        <v>718</v>
      </c>
      <c r="H16" s="80"/>
      <c r="I16" s="94">
        <f>I11</f>
        <v>29000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19000</v>
      </c>
      <c r="D26" s="83" t="s">
        <v>799</v>
      </c>
      <c r="E26" s="87" t="s">
        <v>798</v>
      </c>
      <c r="F26" s="84"/>
      <c r="G26" s="90" t="s">
        <v>797</v>
      </c>
      <c r="H26" s="70" t="s">
        <v>796</v>
      </c>
      <c r="I26" s="89">
        <f>+B12</f>
        <v>-7000</v>
      </c>
    </row>
    <row r="27" spans="2:9" x14ac:dyDescent="0.2">
      <c r="B27" s="86">
        <v>14000</v>
      </c>
      <c r="D27" s="87" t="s">
        <v>795</v>
      </c>
      <c r="F27" s="84"/>
      <c r="G27" s="85"/>
      <c r="H27" s="85"/>
      <c r="I27" s="89"/>
    </row>
    <row r="28" spans="2:9" x14ac:dyDescent="0.2">
      <c r="B28" s="86">
        <f>B29+B30</f>
        <v>5000</v>
      </c>
      <c r="D28" s="87" t="s">
        <v>794</v>
      </c>
      <c r="F28" s="84"/>
      <c r="G28" s="85"/>
      <c r="H28" s="85"/>
      <c r="I28" s="89"/>
    </row>
    <row r="29" spans="2:9" x14ac:dyDescent="0.2">
      <c r="B29" s="86">
        <v>4000</v>
      </c>
      <c r="D29" s="87" t="s">
        <v>793</v>
      </c>
      <c r="F29" s="84"/>
      <c r="G29" s="85"/>
      <c r="H29" s="85"/>
      <c r="I29" s="89"/>
    </row>
    <row r="30" spans="2:9" x14ac:dyDescent="0.2">
      <c r="B30" s="86">
        <v>1000</v>
      </c>
      <c r="D30" s="87" t="s">
        <v>792</v>
      </c>
      <c r="F30" s="84"/>
      <c r="G30" s="85"/>
      <c r="H30" s="85"/>
      <c r="I30" s="89"/>
    </row>
    <row r="31" spans="2:9" ht="12.75" customHeight="1" x14ac:dyDescent="0.2">
      <c r="B31" s="86">
        <v>1000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-27000</v>
      </c>
      <c r="D33" s="87" t="s">
        <v>786</v>
      </c>
      <c r="E33" s="68" t="s">
        <v>785</v>
      </c>
      <c r="F33" s="84"/>
      <c r="G33" s="85"/>
      <c r="H33" s="85"/>
      <c r="I33" s="89"/>
    </row>
    <row r="34" spans="2:9" x14ac:dyDescent="0.2">
      <c r="B34" s="86"/>
      <c r="F34" s="84"/>
      <c r="G34" s="85"/>
      <c r="H34" s="85"/>
      <c r="I34" s="89"/>
    </row>
    <row r="35" spans="2:9" x14ac:dyDescent="0.2">
      <c r="B35" s="91">
        <f>B26+B31+B32+B33</f>
        <v>-7000</v>
      </c>
      <c r="C35" s="80"/>
      <c r="D35" s="92" t="s">
        <v>718</v>
      </c>
      <c r="E35" s="80"/>
      <c r="F35" s="93"/>
      <c r="G35" s="92" t="s">
        <v>718</v>
      </c>
      <c r="H35" s="80"/>
      <c r="I35" s="94">
        <f>I26</f>
        <v>-7000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2434000</v>
      </c>
      <c r="D42" s="83" t="s">
        <v>784</v>
      </c>
      <c r="E42" s="90" t="s">
        <v>783</v>
      </c>
      <c r="F42" s="84"/>
      <c r="G42" s="87" t="s">
        <v>786</v>
      </c>
      <c r="H42" s="68" t="s">
        <v>785</v>
      </c>
      <c r="I42" s="89">
        <f>+B33</f>
        <v>-27000</v>
      </c>
    </row>
    <row r="43" spans="2:9" ht="15" x14ac:dyDescent="0.2">
      <c r="B43" s="86">
        <v>2434000</v>
      </c>
      <c r="C43" s="60"/>
      <c r="D43" s="97" t="s">
        <v>782</v>
      </c>
      <c r="F43" s="64"/>
      <c r="G43" s="81" t="s">
        <v>784</v>
      </c>
      <c r="H43" s="98" t="s">
        <v>783</v>
      </c>
      <c r="I43" s="89">
        <f>I44+I45+I47+I48+I49</f>
        <v>2413000</v>
      </c>
    </row>
    <row r="44" spans="2:9" x14ac:dyDescent="0.2">
      <c r="B44" s="86">
        <v>0</v>
      </c>
      <c r="D44" s="87" t="s">
        <v>781</v>
      </c>
      <c r="F44" s="84"/>
      <c r="G44" s="97" t="s">
        <v>782</v>
      </c>
      <c r="I44" s="89">
        <v>2412000</v>
      </c>
    </row>
    <row r="45" spans="2:9" x14ac:dyDescent="0.2">
      <c r="B45" s="86">
        <v>0</v>
      </c>
      <c r="D45" s="87" t="s">
        <v>780</v>
      </c>
      <c r="E45" s="82"/>
      <c r="F45" s="84"/>
      <c r="G45" s="87" t="s">
        <v>781</v>
      </c>
      <c r="I45" s="89">
        <v>1000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-48000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2386000</v>
      </c>
      <c r="C52" s="80"/>
      <c r="D52" s="80" t="s">
        <v>718</v>
      </c>
      <c r="E52" s="80"/>
      <c r="F52" s="93"/>
      <c r="G52" s="80" t="s">
        <v>718</v>
      </c>
      <c r="H52" s="80"/>
      <c r="I52" s="94">
        <f>I42+I43+I50</f>
        <v>2386000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266000</v>
      </c>
      <c r="D59" s="83" t="s">
        <v>774</v>
      </c>
      <c r="E59" s="88" t="s">
        <v>773</v>
      </c>
      <c r="F59" s="84"/>
      <c r="G59" s="90" t="s">
        <v>772</v>
      </c>
      <c r="H59" s="68" t="s">
        <v>771</v>
      </c>
      <c r="I59" s="89">
        <f>+B49</f>
        <v>-48000</v>
      </c>
    </row>
    <row r="60" spans="2:9" x14ac:dyDescent="0.2">
      <c r="B60" s="86">
        <v>266000</v>
      </c>
      <c r="D60" s="87" t="s">
        <v>770</v>
      </c>
      <c r="F60" s="84"/>
      <c r="G60" s="90" t="s">
        <v>769</v>
      </c>
      <c r="H60" s="87"/>
      <c r="I60" s="89">
        <f>I61+I62</f>
        <v>1000</v>
      </c>
    </row>
    <row r="61" spans="2:9" x14ac:dyDescent="0.2">
      <c r="B61" s="86">
        <v>0</v>
      </c>
      <c r="D61" s="87" t="s">
        <v>768</v>
      </c>
      <c r="F61" s="84"/>
      <c r="G61" s="90" t="s">
        <v>767</v>
      </c>
      <c r="I61" s="89">
        <v>0</v>
      </c>
    </row>
    <row r="62" spans="2:9" x14ac:dyDescent="0.2">
      <c r="B62" s="86">
        <v>1000</v>
      </c>
      <c r="D62" s="83" t="s">
        <v>766</v>
      </c>
      <c r="E62" s="87" t="s">
        <v>765</v>
      </c>
      <c r="F62" s="84"/>
      <c r="G62" s="90" t="s">
        <v>764</v>
      </c>
      <c r="I62" s="89">
        <v>1000</v>
      </c>
    </row>
    <row r="63" spans="2:9" x14ac:dyDescent="0.2">
      <c r="B63" s="86"/>
      <c r="E63" s="87" t="s">
        <v>763</v>
      </c>
      <c r="F63" s="84"/>
      <c r="G63" s="85" t="s">
        <v>762</v>
      </c>
      <c r="H63" s="83" t="s">
        <v>761</v>
      </c>
      <c r="I63" s="89">
        <f>I64+I65+I66</f>
        <v>0</v>
      </c>
    </row>
    <row r="64" spans="2:9" x14ac:dyDescent="0.2">
      <c r="B64" s="86">
        <f>B65+B66+B67</f>
        <v>2200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2200</v>
      </c>
      <c r="D67" s="87" t="s">
        <v>758</v>
      </c>
      <c r="F67" s="84"/>
      <c r="G67" s="85"/>
      <c r="H67" s="85"/>
      <c r="I67" s="89"/>
    </row>
    <row r="68" spans="2:9" x14ac:dyDescent="0.2">
      <c r="B68" s="86">
        <f>I70-B59-B62-B64</f>
        <v>-316200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-47000</v>
      </c>
      <c r="C70" s="80"/>
      <c r="D70" s="80" t="s">
        <v>718</v>
      </c>
      <c r="E70" s="80"/>
      <c r="F70" s="93"/>
      <c r="G70" s="80" t="s">
        <v>718</v>
      </c>
      <c r="H70" s="80"/>
      <c r="I70" s="94">
        <f>I59+I60+I63</f>
        <v>-47000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-316200</v>
      </c>
    </row>
    <row r="78" spans="2:9" x14ac:dyDescent="0.2">
      <c r="B78" s="86"/>
      <c r="E78" s="87" t="s">
        <v>750</v>
      </c>
      <c r="F78" s="84"/>
      <c r="G78" s="90"/>
      <c r="H78" s="87"/>
      <c r="I78" s="89"/>
    </row>
    <row r="79" spans="2:9" x14ac:dyDescent="0.2">
      <c r="B79" s="86">
        <f>I82-B77</f>
        <v>-316200</v>
      </c>
      <c r="D79" s="87" t="s">
        <v>745</v>
      </c>
      <c r="E79" s="70" t="s">
        <v>749</v>
      </c>
      <c r="F79" s="84"/>
      <c r="G79" s="85"/>
      <c r="H79" s="85"/>
      <c r="I79" s="89"/>
    </row>
    <row r="80" spans="2:9" x14ac:dyDescent="0.2">
      <c r="B80" s="86">
        <f>B79-B13</f>
        <v>-324200</v>
      </c>
      <c r="D80" s="87" t="s">
        <v>748</v>
      </c>
      <c r="E80" s="68" t="s">
        <v>744</v>
      </c>
      <c r="F80" s="84"/>
      <c r="G80" s="85"/>
      <c r="H80" s="85"/>
      <c r="I80" s="89"/>
    </row>
    <row r="81" spans="2:9" x14ac:dyDescent="0.2">
      <c r="B81" s="86"/>
      <c r="F81" s="84"/>
      <c r="G81" s="85"/>
      <c r="H81" s="85"/>
      <c r="I81" s="89"/>
    </row>
    <row r="82" spans="2:9" x14ac:dyDescent="0.2">
      <c r="B82" s="91">
        <f>B77+B79</f>
        <v>-316200</v>
      </c>
      <c r="C82" s="80"/>
      <c r="D82" s="80" t="s">
        <v>718</v>
      </c>
      <c r="E82" s="80"/>
      <c r="F82" s="93"/>
      <c r="G82" s="80" t="s">
        <v>718</v>
      </c>
      <c r="H82" s="80"/>
      <c r="I82" s="94">
        <f>I77</f>
        <v>-316200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-324200</v>
      </c>
      <c r="D92" s="87" t="s">
        <v>732</v>
      </c>
      <c r="E92" s="68" t="s">
        <v>731</v>
      </c>
      <c r="F92" s="84"/>
      <c r="G92" s="87" t="s">
        <v>745</v>
      </c>
      <c r="H92" s="68" t="s">
        <v>744</v>
      </c>
      <c r="I92" s="89">
        <f>+B80</f>
        <v>-324200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-324200</v>
      </c>
      <c r="C99" s="80"/>
      <c r="D99" s="80" t="s">
        <v>718</v>
      </c>
      <c r="E99" s="80"/>
      <c r="F99" s="93"/>
      <c r="G99" s="80" t="s">
        <v>718</v>
      </c>
      <c r="H99" s="80"/>
      <c r="I99" s="94">
        <f>I92+I93+I96</f>
        <v>-324200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15000</v>
      </c>
      <c r="D106" s="87" t="s">
        <v>735</v>
      </c>
      <c r="E106" s="105" t="s">
        <v>734</v>
      </c>
      <c r="F106" s="84"/>
      <c r="G106" s="85"/>
      <c r="H106" s="85"/>
      <c r="I106" s="84"/>
    </row>
    <row r="107" spans="2:9" x14ac:dyDescent="0.2">
      <c r="B107" s="86">
        <v>15000</v>
      </c>
      <c r="D107" s="87" t="s">
        <v>733</v>
      </c>
      <c r="E107" s="87"/>
      <c r="F107" s="84"/>
      <c r="G107" s="87" t="s">
        <v>732</v>
      </c>
      <c r="H107" s="70" t="s">
        <v>731</v>
      </c>
      <c r="I107" s="89"/>
    </row>
    <row r="108" spans="2:9" x14ac:dyDescent="0.2">
      <c r="B108" s="86">
        <f>-B13</f>
        <v>-8000</v>
      </c>
      <c r="D108" s="87" t="s">
        <v>730</v>
      </c>
      <c r="E108" s="88" t="s">
        <v>729</v>
      </c>
      <c r="F108" s="84"/>
      <c r="G108" s="87"/>
      <c r="H108" s="69" t="s">
        <v>728</v>
      </c>
      <c r="I108" s="89">
        <f>B92</f>
        <v>-324200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-331200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-324200</v>
      </c>
      <c r="C115" s="80"/>
      <c r="D115" s="80" t="s">
        <v>718</v>
      </c>
      <c r="E115" s="108"/>
      <c r="F115" s="93"/>
      <c r="G115" s="80" t="s">
        <v>718</v>
      </c>
      <c r="H115" s="80"/>
      <c r="I115" s="94">
        <f>I108</f>
        <v>-324200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-331200</v>
      </c>
    </row>
    <row r="123" spans="2:9" ht="15" x14ac:dyDescent="0.2">
      <c r="B123" s="86">
        <f>B125+B128+B131+B134+B137+B142+B143+B144</f>
        <v>-15801000</v>
      </c>
      <c r="C123" s="81"/>
      <c r="D123" s="60"/>
      <c r="E123" s="87" t="s">
        <v>713</v>
      </c>
      <c r="F123" s="60"/>
      <c r="G123" s="60"/>
      <c r="H123" s="60"/>
      <c r="I123" s="89">
        <f>I128+I131+I134+I137+I142+I143+I144</f>
        <v>-15469800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-3448000</v>
      </c>
      <c r="E128" s="87" t="s">
        <v>709</v>
      </c>
      <c r="I128" s="89">
        <f>I129+I130</f>
        <v>-7551000</v>
      </c>
    </row>
    <row r="129" spans="2:9" x14ac:dyDescent="0.2">
      <c r="B129" s="86">
        <v>0</v>
      </c>
      <c r="E129" s="87" t="s">
        <v>708</v>
      </c>
      <c r="I129" s="89">
        <v>34000</v>
      </c>
    </row>
    <row r="130" spans="2:9" x14ac:dyDescent="0.2">
      <c r="B130" s="86">
        <v>-3448000</v>
      </c>
      <c r="E130" s="87" t="s">
        <v>707</v>
      </c>
      <c r="I130" s="89">
        <v>-7585000</v>
      </c>
    </row>
    <row r="131" spans="2:9" x14ac:dyDescent="0.2">
      <c r="B131" s="86">
        <f>B132+B133</f>
        <v>-6098000</v>
      </c>
      <c r="E131" s="87" t="s">
        <v>706</v>
      </c>
      <c r="I131" s="89">
        <f>I132+I133</f>
        <v>-8562000</v>
      </c>
    </row>
    <row r="132" spans="2:9" x14ac:dyDescent="0.2">
      <c r="B132" s="86">
        <v>-3190000</v>
      </c>
      <c r="E132" s="87" t="s">
        <v>705</v>
      </c>
      <c r="I132" s="89">
        <v>-335000</v>
      </c>
    </row>
    <row r="133" spans="2:9" x14ac:dyDescent="0.2">
      <c r="B133" s="86">
        <v>-2908000</v>
      </c>
      <c r="E133" s="87" t="s">
        <v>704</v>
      </c>
      <c r="I133" s="89">
        <v>-8227000</v>
      </c>
    </row>
    <row r="134" spans="2:9" x14ac:dyDescent="0.2">
      <c r="B134" s="86">
        <f>B135+B136</f>
        <v>-6319000</v>
      </c>
      <c r="E134" s="87" t="s">
        <v>703</v>
      </c>
      <c r="I134" s="89">
        <f>I135+I136</f>
        <v>0</v>
      </c>
    </row>
    <row r="135" spans="2:9" x14ac:dyDescent="0.2">
      <c r="B135" s="86">
        <v>181000</v>
      </c>
      <c r="E135" s="87" t="s">
        <v>702</v>
      </c>
      <c r="I135" s="89">
        <v>0</v>
      </c>
    </row>
    <row r="136" spans="2:9" x14ac:dyDescent="0.2">
      <c r="B136" s="86">
        <v>-6500000</v>
      </c>
      <c r="E136" s="87" t="s">
        <v>701</v>
      </c>
      <c r="I136" s="89">
        <v>0</v>
      </c>
    </row>
    <row r="137" spans="2:9" x14ac:dyDescent="0.2">
      <c r="B137" s="86">
        <f>B138+B141</f>
        <v>94000</v>
      </c>
      <c r="E137" s="109" t="s">
        <v>700</v>
      </c>
      <c r="I137" s="89">
        <f>I138+I141</f>
        <v>271000</v>
      </c>
    </row>
    <row r="138" spans="2:9" x14ac:dyDescent="0.2">
      <c r="B138" s="86">
        <f>B139+B140</f>
        <v>94000</v>
      </c>
      <c r="E138" s="109" t="s">
        <v>699</v>
      </c>
      <c r="I138" s="89">
        <f>I139+I140</f>
        <v>271000</v>
      </c>
    </row>
    <row r="139" spans="2:9" x14ac:dyDescent="0.2">
      <c r="B139" s="86">
        <v>94000</v>
      </c>
      <c r="E139" s="109" t="s">
        <v>698</v>
      </c>
      <c r="I139" s="89">
        <v>0</v>
      </c>
    </row>
    <row r="140" spans="2:9" x14ac:dyDescent="0.2">
      <c r="B140" s="86">
        <v>0</v>
      </c>
      <c r="E140" s="109" t="s">
        <v>697</v>
      </c>
      <c r="I140" s="89">
        <v>271000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-30000</v>
      </c>
      <c r="C144" s="87" t="s">
        <v>693</v>
      </c>
      <c r="E144" s="87" t="s">
        <v>693</v>
      </c>
      <c r="I144" s="89">
        <f>I145+I146</f>
        <v>372200</v>
      </c>
    </row>
    <row r="145" spans="2:9" x14ac:dyDescent="0.2">
      <c r="B145" s="86">
        <v>0</v>
      </c>
      <c r="C145" s="87" t="s">
        <v>692</v>
      </c>
      <c r="E145" s="87" t="s">
        <v>692</v>
      </c>
      <c r="I145" s="89">
        <v>0</v>
      </c>
    </row>
    <row r="146" spans="2:9" x14ac:dyDescent="0.2">
      <c r="B146" s="91">
        <v>-30000</v>
      </c>
      <c r="C146" s="110" t="s">
        <v>691</v>
      </c>
      <c r="D146" s="111"/>
      <c r="E146" s="110" t="s">
        <v>691</v>
      </c>
      <c r="F146" s="111"/>
      <c r="G146" s="111"/>
      <c r="H146" s="111"/>
      <c r="I146" s="94">
        <v>372200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49"/>
  <sheetViews>
    <sheetView showGridLines="0" workbookViewId="0">
      <pane ySplit="6" topLeftCell="A7" activePane="bottomLeft" state="frozen"/>
      <selection pane="bottomLeft"/>
    </sheetView>
  </sheetViews>
  <sheetFormatPr baseColWidth="10" defaultRowHeight="15" x14ac:dyDescent="0.25"/>
  <cols>
    <col min="1" max="1" width="5.7109375" style="33" customWidth="1"/>
    <col min="2" max="2" width="103.5703125" style="33" bestFit="1" customWidth="1"/>
    <col min="3" max="16384" width="11.42578125" style="33"/>
  </cols>
  <sheetData>
    <row r="1" spans="2:15" s="45" customFormat="1" ht="14.25" customHeight="1" x14ac:dyDescent="0.25">
      <c r="B1" s="47" t="s">
        <v>115</v>
      </c>
      <c r="D1" s="46"/>
      <c r="E1" s="46"/>
      <c r="F1" s="46"/>
      <c r="G1" s="40"/>
      <c r="H1" s="46"/>
      <c r="I1" s="46"/>
      <c r="J1" s="46"/>
      <c r="K1" s="46"/>
      <c r="L1" s="46"/>
      <c r="M1" s="46"/>
      <c r="N1" s="46"/>
    </row>
    <row r="2" spans="2:15" s="42" customFormat="1" ht="20.25" x14ac:dyDescent="0.25">
      <c r="B2" s="44" t="s">
        <v>0</v>
      </c>
      <c r="D2" s="43"/>
      <c r="E2" s="43"/>
      <c r="F2" s="43"/>
      <c r="G2" s="40"/>
      <c r="H2" s="43"/>
      <c r="I2" s="43"/>
      <c r="J2" s="43"/>
      <c r="K2" s="43"/>
      <c r="L2" s="43"/>
      <c r="M2" s="43"/>
      <c r="N2" s="43"/>
    </row>
    <row r="3" spans="2:15" s="38" customFormat="1" ht="15" customHeight="1" x14ac:dyDescent="0.25">
      <c r="B3" s="28" t="s">
        <v>690</v>
      </c>
      <c r="D3" s="40"/>
      <c r="E3" s="41"/>
      <c r="F3" s="40"/>
      <c r="G3" s="40"/>
      <c r="H3" s="40"/>
      <c r="I3" s="40"/>
      <c r="J3" s="40"/>
      <c r="K3" s="40"/>
      <c r="L3" s="40"/>
      <c r="M3" s="40"/>
      <c r="N3" s="40"/>
      <c r="O3" s="39"/>
    </row>
    <row r="4" spans="2:15" s="38" customFormat="1" ht="15" customHeight="1" x14ac:dyDescent="0.25">
      <c r="B4" s="28"/>
      <c r="D4" s="40"/>
      <c r="E4" s="41"/>
      <c r="F4" s="40"/>
      <c r="G4" s="40"/>
      <c r="H4" s="40"/>
      <c r="I4" s="40"/>
      <c r="J4" s="40"/>
      <c r="K4" s="40"/>
      <c r="L4" s="40"/>
      <c r="M4" s="40"/>
      <c r="N4" s="40"/>
      <c r="O4" s="39"/>
    </row>
    <row r="5" spans="2:15" s="35" customFormat="1" ht="15" customHeight="1" x14ac:dyDescent="0.2">
      <c r="B5" s="28"/>
      <c r="D5" s="22"/>
      <c r="E5" s="21"/>
      <c r="F5" s="21"/>
      <c r="G5" s="21"/>
      <c r="H5" s="21"/>
      <c r="I5" s="21"/>
      <c r="J5" s="21"/>
      <c r="K5" s="21"/>
      <c r="L5" s="21"/>
      <c r="M5" s="21"/>
      <c r="N5" s="21"/>
      <c r="O5" s="36"/>
    </row>
    <row r="6" spans="2:15" s="35" customFormat="1" ht="20.25" customHeight="1" x14ac:dyDescent="0.2">
      <c r="B6" s="37"/>
      <c r="D6" s="22"/>
      <c r="E6" s="21"/>
      <c r="F6" s="21"/>
      <c r="G6" s="21"/>
      <c r="H6" s="21"/>
      <c r="I6" s="21"/>
      <c r="J6" s="21"/>
      <c r="K6" s="21"/>
      <c r="L6" s="21"/>
      <c r="M6" s="21"/>
      <c r="N6" s="21"/>
      <c r="O6" s="36"/>
    </row>
    <row r="7" spans="2:15" ht="15.75" x14ac:dyDescent="0.25">
      <c r="B7" s="58" t="s">
        <v>689</v>
      </c>
    </row>
    <row r="8" spans="2:15" ht="15.75" x14ac:dyDescent="0.25">
      <c r="B8" s="58"/>
    </row>
    <row r="9" spans="2:15" x14ac:dyDescent="0.25">
      <c r="B9" s="57" t="s">
        <v>688</v>
      </c>
    </row>
    <row r="10" spans="2:15" x14ac:dyDescent="0.25">
      <c r="B10" s="57"/>
    </row>
    <row r="11" spans="2:15" x14ac:dyDescent="0.25">
      <c r="B11" s="48" t="s">
        <v>687</v>
      </c>
    </row>
    <row r="12" spans="2:15" x14ac:dyDescent="0.25">
      <c r="B12" s="52" t="s">
        <v>686</v>
      </c>
    </row>
    <row r="13" spans="2:15" x14ac:dyDescent="0.25">
      <c r="B13" s="48" t="s">
        <v>685</v>
      </c>
    </row>
    <row r="14" spans="2:15" x14ac:dyDescent="0.25">
      <c r="B14" s="48" t="s">
        <v>1040</v>
      </c>
    </row>
    <row r="15" spans="2:15" x14ac:dyDescent="0.25">
      <c r="B15" s="48" t="s">
        <v>684</v>
      </c>
    </row>
    <row r="16" spans="2:15" x14ac:dyDescent="0.25">
      <c r="B16" s="48" t="s">
        <v>683</v>
      </c>
    </row>
    <row r="17" spans="2:2" x14ac:dyDescent="0.25">
      <c r="B17" s="48" t="s">
        <v>682</v>
      </c>
    </row>
    <row r="18" spans="2:2" x14ac:dyDescent="0.25">
      <c r="B18" s="48" t="s">
        <v>681</v>
      </c>
    </row>
    <row r="19" spans="2:2" x14ac:dyDescent="0.25">
      <c r="B19" s="48" t="s">
        <v>680</v>
      </c>
    </row>
    <row r="20" spans="2:2" x14ac:dyDescent="0.25">
      <c r="B20" s="48" t="s">
        <v>679</v>
      </c>
    </row>
    <row r="21" spans="2:2" x14ac:dyDescent="0.25">
      <c r="B21" s="48" t="s">
        <v>977</v>
      </c>
    </row>
    <row r="22" spans="2:2" x14ac:dyDescent="0.25">
      <c r="B22" s="48" t="s">
        <v>678</v>
      </c>
    </row>
    <row r="23" spans="2:2" x14ac:dyDescent="0.25">
      <c r="B23" s="48" t="s">
        <v>677</v>
      </c>
    </row>
    <row r="24" spans="2:2" x14ac:dyDescent="0.25">
      <c r="B24" s="48" t="s">
        <v>676</v>
      </c>
    </row>
    <row r="25" spans="2:2" x14ac:dyDescent="0.25">
      <c r="B25" s="48" t="s">
        <v>675</v>
      </c>
    </row>
    <row r="26" spans="2:2" x14ac:dyDescent="0.25">
      <c r="B26" s="48" t="s">
        <v>674</v>
      </c>
    </row>
    <row r="27" spans="2:2" x14ac:dyDescent="0.25">
      <c r="B27" s="48" t="s">
        <v>673</v>
      </c>
    </row>
    <row r="28" spans="2:2" x14ac:dyDescent="0.25">
      <c r="B28" s="48" t="s">
        <v>672</v>
      </c>
    </row>
    <row r="29" spans="2:2" x14ac:dyDescent="0.25">
      <c r="B29" s="48" t="s">
        <v>671</v>
      </c>
    </row>
    <row r="30" spans="2:2" x14ac:dyDescent="0.25">
      <c r="B30" s="48" t="s">
        <v>670</v>
      </c>
    </row>
    <row r="31" spans="2:2" x14ac:dyDescent="0.25">
      <c r="B31" s="48" t="s">
        <v>669</v>
      </c>
    </row>
    <row r="32" spans="2:2" x14ac:dyDescent="0.25">
      <c r="B32" s="48" t="s">
        <v>668</v>
      </c>
    </row>
    <row r="33" spans="2:2" x14ac:dyDescent="0.25">
      <c r="B33" s="48" t="s">
        <v>667</v>
      </c>
    </row>
    <row r="34" spans="2:2" x14ac:dyDescent="0.25">
      <c r="B34" s="48" t="s">
        <v>666</v>
      </c>
    </row>
    <row r="35" spans="2:2" x14ac:dyDescent="0.25">
      <c r="B35" s="48" t="s">
        <v>665</v>
      </c>
    </row>
    <row r="36" spans="2:2" x14ac:dyDescent="0.25">
      <c r="B36" s="48" t="s">
        <v>664</v>
      </c>
    </row>
    <row r="37" spans="2:2" x14ac:dyDescent="0.25">
      <c r="B37" s="48" t="s">
        <v>663</v>
      </c>
    </row>
    <row r="38" spans="2:2" x14ac:dyDescent="0.25">
      <c r="B38" s="48" t="s">
        <v>662</v>
      </c>
    </row>
    <row r="39" spans="2:2" x14ac:dyDescent="0.25">
      <c r="B39" s="48" t="s">
        <v>661</v>
      </c>
    </row>
    <row r="40" spans="2:2" x14ac:dyDescent="0.25">
      <c r="B40" s="48" t="s">
        <v>660</v>
      </c>
    </row>
    <row r="41" spans="2:2" x14ac:dyDescent="0.25">
      <c r="B41" s="48" t="s">
        <v>659</v>
      </c>
    </row>
    <row r="42" spans="2:2" x14ac:dyDescent="0.25">
      <c r="B42" s="52" t="s">
        <v>978</v>
      </c>
    </row>
    <row r="43" spans="2:2" x14ac:dyDescent="0.25">
      <c r="B43" s="48" t="s">
        <v>658</v>
      </c>
    </row>
    <row r="44" spans="2:2" x14ac:dyDescent="0.25">
      <c r="B44" s="48" t="s">
        <v>657</v>
      </c>
    </row>
    <row r="45" spans="2:2" x14ac:dyDescent="0.25">
      <c r="B45" s="48" t="s">
        <v>656</v>
      </c>
    </row>
    <row r="46" spans="2:2" x14ac:dyDescent="0.25">
      <c r="B46" s="48" t="s">
        <v>655</v>
      </c>
    </row>
    <row r="47" spans="2:2" x14ac:dyDescent="0.25">
      <c r="B47" s="48" t="s">
        <v>654</v>
      </c>
    </row>
    <row r="48" spans="2:2" x14ac:dyDescent="0.25">
      <c r="B48" s="48" t="s">
        <v>653</v>
      </c>
    </row>
    <row r="49" spans="2:2" x14ac:dyDescent="0.25">
      <c r="B49" s="48" t="s">
        <v>652</v>
      </c>
    </row>
    <row r="50" spans="2:2" x14ac:dyDescent="0.25">
      <c r="B50" s="48" t="s">
        <v>651</v>
      </c>
    </row>
    <row r="51" spans="2:2" x14ac:dyDescent="0.25">
      <c r="B51" s="48" t="s">
        <v>650</v>
      </c>
    </row>
    <row r="52" spans="2:2" x14ac:dyDescent="0.25">
      <c r="B52" s="48" t="s">
        <v>979</v>
      </c>
    </row>
    <row r="53" spans="2:2" x14ac:dyDescent="0.25">
      <c r="B53" s="48" t="s">
        <v>649</v>
      </c>
    </row>
    <row r="54" spans="2:2" x14ac:dyDescent="0.25">
      <c r="B54" s="48" t="s">
        <v>648</v>
      </c>
    </row>
    <row r="55" spans="2:2" x14ac:dyDescent="0.25">
      <c r="B55" s="48" t="s">
        <v>647</v>
      </c>
    </row>
    <row r="56" spans="2:2" x14ac:dyDescent="0.25">
      <c r="B56" s="48" t="s">
        <v>646</v>
      </c>
    </row>
    <row r="57" spans="2:2" x14ac:dyDescent="0.25">
      <c r="B57" s="48" t="s">
        <v>645</v>
      </c>
    </row>
    <row r="58" spans="2:2" x14ac:dyDescent="0.25">
      <c r="B58" s="48" t="s">
        <v>644</v>
      </c>
    </row>
    <row r="59" spans="2:2" x14ac:dyDescent="0.25">
      <c r="B59" s="48" t="s">
        <v>643</v>
      </c>
    </row>
    <row r="60" spans="2:2" x14ac:dyDescent="0.25">
      <c r="B60" s="48" t="s">
        <v>642</v>
      </c>
    </row>
    <row r="61" spans="2:2" x14ac:dyDescent="0.25">
      <c r="B61" s="48" t="s">
        <v>641</v>
      </c>
    </row>
    <row r="62" spans="2:2" x14ac:dyDescent="0.25">
      <c r="B62" s="48" t="s">
        <v>640</v>
      </c>
    </row>
    <row r="63" spans="2:2" x14ac:dyDescent="0.25">
      <c r="B63" s="48" t="s">
        <v>639</v>
      </c>
    </row>
    <row r="64" spans="2:2" x14ac:dyDescent="0.25">
      <c r="B64" s="48" t="s">
        <v>638</v>
      </c>
    </row>
    <row r="65" spans="2:2" x14ac:dyDescent="0.25">
      <c r="B65" s="48" t="s">
        <v>637</v>
      </c>
    </row>
    <row r="66" spans="2:2" x14ac:dyDescent="0.25">
      <c r="B66" s="48" t="s">
        <v>980</v>
      </c>
    </row>
    <row r="67" spans="2:2" x14ac:dyDescent="0.25">
      <c r="B67" s="48" t="s">
        <v>636</v>
      </c>
    </row>
    <row r="68" spans="2:2" x14ac:dyDescent="0.25">
      <c r="B68" s="48" t="s">
        <v>635</v>
      </c>
    </row>
    <row r="69" spans="2:2" x14ac:dyDescent="0.25">
      <c r="B69" s="48" t="s">
        <v>634</v>
      </c>
    </row>
    <row r="70" spans="2:2" x14ac:dyDescent="0.25">
      <c r="B70" s="52" t="s">
        <v>1041</v>
      </c>
    </row>
    <row r="71" spans="2:2" x14ac:dyDescent="0.25">
      <c r="B71" s="48" t="s">
        <v>633</v>
      </c>
    </row>
    <row r="72" spans="2:2" x14ac:dyDescent="0.25">
      <c r="B72" s="48" t="s">
        <v>632</v>
      </c>
    </row>
    <row r="73" spans="2:2" x14ac:dyDescent="0.25">
      <c r="B73" s="48" t="s">
        <v>631</v>
      </c>
    </row>
    <row r="74" spans="2:2" x14ac:dyDescent="0.25">
      <c r="B74" s="48" t="s">
        <v>630</v>
      </c>
    </row>
    <row r="75" spans="2:2" x14ac:dyDescent="0.25">
      <c r="B75" s="48" t="s">
        <v>976</v>
      </c>
    </row>
    <row r="76" spans="2:2" x14ac:dyDescent="0.25">
      <c r="B76" s="48" t="s">
        <v>629</v>
      </c>
    </row>
    <row r="77" spans="2:2" x14ac:dyDescent="0.25">
      <c r="B77" s="48" t="s">
        <v>981</v>
      </c>
    </row>
    <row r="78" spans="2:2" x14ac:dyDescent="0.25">
      <c r="B78" s="48" t="s">
        <v>628</v>
      </c>
    </row>
    <row r="79" spans="2:2" x14ac:dyDescent="0.25">
      <c r="B79" s="48" t="s">
        <v>627</v>
      </c>
    </row>
    <row r="80" spans="2:2" x14ac:dyDescent="0.25">
      <c r="B80" s="48" t="s">
        <v>626</v>
      </c>
    </row>
    <row r="81" spans="2:2" x14ac:dyDescent="0.25">
      <c r="B81" s="48" t="s">
        <v>625</v>
      </c>
    </row>
    <row r="82" spans="2:2" x14ac:dyDescent="0.25">
      <c r="B82" s="48" t="s">
        <v>624</v>
      </c>
    </row>
    <row r="83" spans="2:2" x14ac:dyDescent="0.25">
      <c r="B83" s="48" t="s">
        <v>623</v>
      </c>
    </row>
    <row r="84" spans="2:2" x14ac:dyDescent="0.25">
      <c r="B84" s="48" t="s">
        <v>622</v>
      </c>
    </row>
    <row r="85" spans="2:2" x14ac:dyDescent="0.25">
      <c r="B85" s="48" t="s">
        <v>621</v>
      </c>
    </row>
    <row r="86" spans="2:2" x14ac:dyDescent="0.25">
      <c r="B86" s="48" t="s">
        <v>620</v>
      </c>
    </row>
    <row r="87" spans="2:2" x14ac:dyDescent="0.25">
      <c r="B87" s="48" t="s">
        <v>619</v>
      </c>
    </row>
    <row r="88" spans="2:2" x14ac:dyDescent="0.25">
      <c r="B88" s="48" t="s">
        <v>618</v>
      </c>
    </row>
    <row r="89" spans="2:2" x14ac:dyDescent="0.25">
      <c r="B89" s="48" t="s">
        <v>617</v>
      </c>
    </row>
    <row r="90" spans="2:2" x14ac:dyDescent="0.25">
      <c r="B90" s="48" t="s">
        <v>616</v>
      </c>
    </row>
    <row r="91" spans="2:2" x14ac:dyDescent="0.25">
      <c r="B91" s="48" t="s">
        <v>615</v>
      </c>
    </row>
    <row r="92" spans="2:2" x14ac:dyDescent="0.25">
      <c r="B92" s="48" t="s">
        <v>614</v>
      </c>
    </row>
    <row r="93" spans="2:2" x14ac:dyDescent="0.25">
      <c r="B93" s="52" t="s">
        <v>983</v>
      </c>
    </row>
    <row r="94" spans="2:2" x14ac:dyDescent="0.25">
      <c r="B94" s="52" t="s">
        <v>982</v>
      </c>
    </row>
    <row r="95" spans="2:2" x14ac:dyDescent="0.25">
      <c r="B95" s="52" t="s">
        <v>984</v>
      </c>
    </row>
    <row r="96" spans="2:2" x14ac:dyDescent="0.25">
      <c r="B96" s="48" t="s">
        <v>613</v>
      </c>
    </row>
    <row r="97" spans="2:2" x14ac:dyDescent="0.25">
      <c r="B97" s="48" t="s">
        <v>612</v>
      </c>
    </row>
    <row r="98" spans="2:2" x14ac:dyDescent="0.25">
      <c r="B98" s="48" t="s">
        <v>611</v>
      </c>
    </row>
    <row r="99" spans="2:2" x14ac:dyDescent="0.25">
      <c r="B99" s="48" t="s">
        <v>610</v>
      </c>
    </row>
    <row r="100" spans="2:2" x14ac:dyDescent="0.25">
      <c r="B100" s="48" t="s">
        <v>609</v>
      </c>
    </row>
    <row r="101" spans="2:2" x14ac:dyDescent="0.25">
      <c r="B101" s="48" t="s">
        <v>608</v>
      </c>
    </row>
    <row r="102" spans="2:2" x14ac:dyDescent="0.25">
      <c r="B102" s="48" t="s">
        <v>607</v>
      </c>
    </row>
    <row r="103" spans="2:2" x14ac:dyDescent="0.25">
      <c r="B103" s="48" t="s">
        <v>606</v>
      </c>
    </row>
    <row r="104" spans="2:2" x14ac:dyDescent="0.25">
      <c r="B104" s="48" t="s">
        <v>605</v>
      </c>
    </row>
    <row r="105" spans="2:2" x14ac:dyDescent="0.25">
      <c r="B105" s="48" t="s">
        <v>604</v>
      </c>
    </row>
    <row r="106" spans="2:2" x14ac:dyDescent="0.25">
      <c r="B106" s="48" t="s">
        <v>603</v>
      </c>
    </row>
    <row r="107" spans="2:2" x14ac:dyDescent="0.25">
      <c r="B107" s="48" t="s">
        <v>602</v>
      </c>
    </row>
    <row r="108" spans="2:2" x14ac:dyDescent="0.25">
      <c r="B108" s="48" t="s">
        <v>985</v>
      </c>
    </row>
    <row r="109" spans="2:2" x14ac:dyDescent="0.25">
      <c r="B109" s="48" t="s">
        <v>601</v>
      </c>
    </row>
    <row r="110" spans="2:2" x14ac:dyDescent="0.25">
      <c r="B110" s="48" t="s">
        <v>600</v>
      </c>
    </row>
    <row r="111" spans="2:2" x14ac:dyDescent="0.25">
      <c r="B111" s="48" t="s">
        <v>599</v>
      </c>
    </row>
    <row r="112" spans="2:2" x14ac:dyDescent="0.25">
      <c r="B112" s="48" t="s">
        <v>598</v>
      </c>
    </row>
    <row r="113" spans="2:2" x14ac:dyDescent="0.25">
      <c r="B113" s="48" t="s">
        <v>597</v>
      </c>
    </row>
    <row r="114" spans="2:2" x14ac:dyDescent="0.25">
      <c r="B114" s="48" t="s">
        <v>596</v>
      </c>
    </row>
    <row r="115" spans="2:2" x14ac:dyDescent="0.25">
      <c r="B115" s="48" t="s">
        <v>595</v>
      </c>
    </row>
    <row r="116" spans="2:2" x14ac:dyDescent="0.25">
      <c r="B116" s="48" t="s">
        <v>594</v>
      </c>
    </row>
    <row r="117" spans="2:2" x14ac:dyDescent="0.25">
      <c r="B117" s="48" t="s">
        <v>593</v>
      </c>
    </row>
    <row r="118" spans="2:2" x14ac:dyDescent="0.25">
      <c r="B118" s="48" t="s">
        <v>592</v>
      </c>
    </row>
    <row r="119" spans="2:2" x14ac:dyDescent="0.25">
      <c r="B119" s="48" t="s">
        <v>591</v>
      </c>
    </row>
    <row r="120" spans="2:2" x14ac:dyDescent="0.25">
      <c r="B120" s="48" t="s">
        <v>986</v>
      </c>
    </row>
    <row r="121" spans="2:2" x14ac:dyDescent="0.25">
      <c r="B121" s="48" t="s">
        <v>987</v>
      </c>
    </row>
    <row r="122" spans="2:2" x14ac:dyDescent="0.25">
      <c r="B122" s="48" t="s">
        <v>590</v>
      </c>
    </row>
    <row r="123" spans="2:2" x14ac:dyDescent="0.25">
      <c r="B123" s="48" t="s">
        <v>988</v>
      </c>
    </row>
    <row r="124" spans="2:2" x14ac:dyDescent="0.25">
      <c r="B124" s="48" t="s">
        <v>589</v>
      </c>
    </row>
    <row r="125" spans="2:2" x14ac:dyDescent="0.25">
      <c r="B125" s="48" t="s">
        <v>588</v>
      </c>
    </row>
    <row r="126" spans="2:2" x14ac:dyDescent="0.25">
      <c r="B126" s="48" t="s">
        <v>989</v>
      </c>
    </row>
    <row r="127" spans="2:2" x14ac:dyDescent="0.25">
      <c r="B127" s="48" t="s">
        <v>587</v>
      </c>
    </row>
    <row r="128" spans="2:2" x14ac:dyDescent="0.25">
      <c r="B128" s="48" t="s">
        <v>586</v>
      </c>
    </row>
    <row r="129" spans="2:2" x14ac:dyDescent="0.25">
      <c r="B129" s="48" t="s">
        <v>585</v>
      </c>
    </row>
    <row r="130" spans="2:2" x14ac:dyDescent="0.25">
      <c r="B130" s="48" t="s">
        <v>584</v>
      </c>
    </row>
    <row r="131" spans="2:2" x14ac:dyDescent="0.25">
      <c r="B131" s="48" t="s">
        <v>583</v>
      </c>
    </row>
    <row r="132" spans="2:2" x14ac:dyDescent="0.25">
      <c r="B132" s="48" t="s">
        <v>582</v>
      </c>
    </row>
    <row r="133" spans="2:2" x14ac:dyDescent="0.25">
      <c r="B133" s="48" t="s">
        <v>581</v>
      </c>
    </row>
    <row r="134" spans="2:2" x14ac:dyDescent="0.25">
      <c r="B134" s="48" t="s">
        <v>580</v>
      </c>
    </row>
    <row r="135" spans="2:2" x14ac:dyDescent="0.25">
      <c r="B135" s="48" t="s">
        <v>990</v>
      </c>
    </row>
    <row r="136" spans="2:2" x14ac:dyDescent="0.25">
      <c r="B136" s="48" t="s">
        <v>579</v>
      </c>
    </row>
    <row r="137" spans="2:2" x14ac:dyDescent="0.25">
      <c r="B137" s="48" t="s">
        <v>578</v>
      </c>
    </row>
    <row r="138" spans="2:2" x14ac:dyDescent="0.25">
      <c r="B138" s="48" t="s">
        <v>577</v>
      </c>
    </row>
    <row r="139" spans="2:2" x14ac:dyDescent="0.25">
      <c r="B139" s="48" t="s">
        <v>576</v>
      </c>
    </row>
    <row r="140" spans="2:2" x14ac:dyDescent="0.25">
      <c r="B140" s="48" t="s">
        <v>575</v>
      </c>
    </row>
    <row r="141" spans="2:2" x14ac:dyDescent="0.25">
      <c r="B141" s="48" t="s">
        <v>574</v>
      </c>
    </row>
    <row r="142" spans="2:2" x14ac:dyDescent="0.25">
      <c r="B142" s="52" t="s">
        <v>991</v>
      </c>
    </row>
    <row r="143" spans="2:2" x14ac:dyDescent="0.25">
      <c r="B143" s="48" t="s">
        <v>573</v>
      </c>
    </row>
    <row r="144" spans="2:2" x14ac:dyDescent="0.25">
      <c r="B144" s="48" t="s">
        <v>572</v>
      </c>
    </row>
    <row r="145" spans="2:2" x14ac:dyDescent="0.25">
      <c r="B145" s="48" t="s">
        <v>571</v>
      </c>
    </row>
    <row r="146" spans="2:2" x14ac:dyDescent="0.25">
      <c r="B146" s="48" t="s">
        <v>570</v>
      </c>
    </row>
    <row r="147" spans="2:2" x14ac:dyDescent="0.25">
      <c r="B147" s="48" t="s">
        <v>569</v>
      </c>
    </row>
    <row r="148" spans="2:2" x14ac:dyDescent="0.25">
      <c r="B148" s="48" t="s">
        <v>568</v>
      </c>
    </row>
    <row r="149" spans="2:2" x14ac:dyDescent="0.25">
      <c r="B149" s="48" t="s">
        <v>567</v>
      </c>
    </row>
    <row r="150" spans="2:2" x14ac:dyDescent="0.25">
      <c r="B150" s="48" t="s">
        <v>566</v>
      </c>
    </row>
    <row r="151" spans="2:2" x14ac:dyDescent="0.25">
      <c r="B151" s="48" t="s">
        <v>565</v>
      </c>
    </row>
    <row r="152" spans="2:2" x14ac:dyDescent="0.25">
      <c r="B152" s="48" t="s">
        <v>564</v>
      </c>
    </row>
    <row r="153" spans="2:2" x14ac:dyDescent="0.25">
      <c r="B153" s="52" t="s">
        <v>1042</v>
      </c>
    </row>
    <row r="154" spans="2:2" x14ac:dyDescent="0.25">
      <c r="B154" s="48" t="s">
        <v>563</v>
      </c>
    </row>
    <row r="155" spans="2:2" x14ac:dyDescent="0.25">
      <c r="B155" s="48" t="s">
        <v>562</v>
      </c>
    </row>
    <row r="156" spans="2:2" x14ac:dyDescent="0.25">
      <c r="B156" s="48" t="s">
        <v>561</v>
      </c>
    </row>
    <row r="157" spans="2:2" x14ac:dyDescent="0.25">
      <c r="B157" s="48" t="s">
        <v>560</v>
      </c>
    </row>
    <row r="158" spans="2:2" x14ac:dyDescent="0.25">
      <c r="B158" s="48" t="s">
        <v>559</v>
      </c>
    </row>
    <row r="159" spans="2:2" x14ac:dyDescent="0.25">
      <c r="B159" s="48"/>
    </row>
    <row r="160" spans="2:2" x14ac:dyDescent="0.25">
      <c r="B160" s="50" t="s">
        <v>558</v>
      </c>
    </row>
    <row r="161" spans="2:2" x14ac:dyDescent="0.25">
      <c r="B161" s="50" t="s">
        <v>557</v>
      </c>
    </row>
    <row r="162" spans="2:2" x14ac:dyDescent="0.25">
      <c r="B162" s="50"/>
    </row>
    <row r="163" spans="2:2" x14ac:dyDescent="0.25">
      <c r="B163" s="49" t="s">
        <v>556</v>
      </c>
    </row>
    <row r="164" spans="2:2" x14ac:dyDescent="0.25">
      <c r="B164" s="49" t="s">
        <v>555</v>
      </c>
    </row>
    <row r="165" spans="2:2" x14ac:dyDescent="0.25">
      <c r="B165" s="49"/>
    </row>
    <row r="166" spans="2:2" x14ac:dyDescent="0.25">
      <c r="B166" s="55" t="s">
        <v>554</v>
      </c>
    </row>
    <row r="167" spans="2:2" x14ac:dyDescent="0.25">
      <c r="B167" s="48" t="s">
        <v>553</v>
      </c>
    </row>
    <row r="168" spans="2:2" x14ac:dyDescent="0.25">
      <c r="B168" s="48" t="s">
        <v>552</v>
      </c>
    </row>
    <row r="169" spans="2:2" x14ac:dyDescent="0.25">
      <c r="B169" s="48" t="s">
        <v>551</v>
      </c>
    </row>
    <row r="170" spans="2:2" x14ac:dyDescent="0.25">
      <c r="B170" s="48" t="s">
        <v>550</v>
      </c>
    </row>
    <row r="171" spans="2:2" x14ac:dyDescent="0.25">
      <c r="B171" s="48" t="s">
        <v>549</v>
      </c>
    </row>
    <row r="172" spans="2:2" x14ac:dyDescent="0.25">
      <c r="B172" s="48" t="s">
        <v>548</v>
      </c>
    </row>
    <row r="173" spans="2:2" x14ac:dyDescent="0.25">
      <c r="B173" s="48" t="s">
        <v>992</v>
      </c>
    </row>
    <row r="174" spans="2:2" x14ac:dyDescent="0.25">
      <c r="B174" s="48" t="s">
        <v>547</v>
      </c>
    </row>
    <row r="175" spans="2:2" x14ac:dyDescent="0.25">
      <c r="B175" s="48" t="s">
        <v>546</v>
      </c>
    </row>
    <row r="176" spans="2:2" x14ac:dyDescent="0.25">
      <c r="B176" s="48" t="s">
        <v>545</v>
      </c>
    </row>
    <row r="177" spans="2:2" x14ac:dyDescent="0.25">
      <c r="B177" s="48" t="s">
        <v>544</v>
      </c>
    </row>
    <row r="178" spans="2:2" x14ac:dyDescent="0.25">
      <c r="B178" s="48" t="s">
        <v>543</v>
      </c>
    </row>
    <row r="179" spans="2:2" x14ac:dyDescent="0.25">
      <c r="B179" s="48" t="s">
        <v>542</v>
      </c>
    </row>
    <row r="180" spans="2:2" x14ac:dyDescent="0.25">
      <c r="B180" s="48" t="s">
        <v>541</v>
      </c>
    </row>
    <row r="181" spans="2:2" x14ac:dyDescent="0.25">
      <c r="B181" s="48" t="s">
        <v>540</v>
      </c>
    </row>
    <row r="182" spans="2:2" x14ac:dyDescent="0.25">
      <c r="B182" s="48" t="s">
        <v>539</v>
      </c>
    </row>
    <row r="183" spans="2:2" x14ac:dyDescent="0.25">
      <c r="B183" s="48" t="s">
        <v>538</v>
      </c>
    </row>
    <row r="184" spans="2:2" x14ac:dyDescent="0.25">
      <c r="B184" s="48"/>
    </row>
    <row r="185" spans="2:2" x14ac:dyDescent="0.25">
      <c r="B185" s="55" t="s">
        <v>537</v>
      </c>
    </row>
    <row r="186" spans="2:2" x14ac:dyDescent="0.25">
      <c r="B186" s="48" t="s">
        <v>536</v>
      </c>
    </row>
    <row r="187" spans="2:2" x14ac:dyDescent="0.25">
      <c r="B187" s="48" t="s">
        <v>535</v>
      </c>
    </row>
    <row r="188" spans="2:2" x14ac:dyDescent="0.25">
      <c r="B188" s="48" t="s">
        <v>993</v>
      </c>
    </row>
    <row r="189" spans="2:2" x14ac:dyDescent="0.25">
      <c r="B189" s="48" t="s">
        <v>534</v>
      </c>
    </row>
    <row r="190" spans="2:2" x14ac:dyDescent="0.25">
      <c r="B190" s="48" t="s">
        <v>532</v>
      </c>
    </row>
    <row r="191" spans="2:2" x14ac:dyDescent="0.25">
      <c r="B191" s="48" t="s">
        <v>533</v>
      </c>
    </row>
    <row r="192" spans="2:2" x14ac:dyDescent="0.25">
      <c r="B192" s="48"/>
    </row>
    <row r="193" spans="2:2" x14ac:dyDescent="0.25">
      <c r="B193" s="55" t="s">
        <v>531</v>
      </c>
    </row>
    <row r="194" spans="2:2" x14ac:dyDescent="0.25">
      <c r="B194" s="48" t="s">
        <v>530</v>
      </c>
    </row>
    <row r="195" spans="2:2" x14ac:dyDescent="0.25">
      <c r="B195" s="48" t="s">
        <v>529</v>
      </c>
    </row>
    <row r="196" spans="2:2" x14ac:dyDescent="0.25">
      <c r="B196" s="48" t="s">
        <v>994</v>
      </c>
    </row>
    <row r="197" spans="2:2" x14ac:dyDescent="0.25">
      <c r="B197" s="48" t="s">
        <v>528</v>
      </c>
    </row>
    <row r="198" spans="2:2" x14ac:dyDescent="0.25">
      <c r="B198" s="48" t="s">
        <v>527</v>
      </c>
    </row>
    <row r="199" spans="2:2" x14ac:dyDescent="0.25">
      <c r="B199" s="48" t="s">
        <v>995</v>
      </c>
    </row>
    <row r="200" spans="2:2" x14ac:dyDescent="0.25">
      <c r="B200" s="48" t="s">
        <v>526</v>
      </c>
    </row>
    <row r="201" spans="2:2" x14ac:dyDescent="0.25">
      <c r="B201" s="48" t="s">
        <v>525</v>
      </c>
    </row>
    <row r="202" spans="2:2" x14ac:dyDescent="0.25">
      <c r="B202" s="48" t="s">
        <v>523</v>
      </c>
    </row>
    <row r="203" spans="2:2" x14ac:dyDescent="0.25">
      <c r="B203" s="48" t="s">
        <v>524</v>
      </c>
    </row>
    <row r="204" spans="2:2" x14ac:dyDescent="0.25">
      <c r="B204" s="48" t="s">
        <v>522</v>
      </c>
    </row>
    <row r="205" spans="2:2" x14ac:dyDescent="0.25">
      <c r="B205" s="48" t="s">
        <v>521</v>
      </c>
    </row>
    <row r="206" spans="2:2" x14ac:dyDescent="0.25">
      <c r="B206" s="48" t="s">
        <v>520</v>
      </c>
    </row>
    <row r="207" spans="2:2" x14ac:dyDescent="0.25">
      <c r="B207" s="48"/>
    </row>
    <row r="208" spans="2:2" x14ac:dyDescent="0.25">
      <c r="B208" s="55" t="s">
        <v>519</v>
      </c>
    </row>
    <row r="209" spans="2:2" x14ac:dyDescent="0.25">
      <c r="B209" s="48" t="s">
        <v>518</v>
      </c>
    </row>
    <row r="210" spans="2:2" x14ac:dyDescent="0.25">
      <c r="B210" s="48" t="s">
        <v>517</v>
      </c>
    </row>
    <row r="211" spans="2:2" x14ac:dyDescent="0.25">
      <c r="B211" s="48" t="s">
        <v>516</v>
      </c>
    </row>
    <row r="212" spans="2:2" x14ac:dyDescent="0.25">
      <c r="B212" s="48"/>
    </row>
    <row r="213" spans="2:2" x14ac:dyDescent="0.25">
      <c r="B213" s="55" t="s">
        <v>515</v>
      </c>
    </row>
    <row r="214" spans="2:2" x14ac:dyDescent="0.25">
      <c r="B214" s="48" t="s">
        <v>514</v>
      </c>
    </row>
    <row r="215" spans="2:2" x14ac:dyDescent="0.25">
      <c r="B215" s="48" t="s">
        <v>513</v>
      </c>
    </row>
    <row r="216" spans="2:2" x14ac:dyDescent="0.25">
      <c r="B216" s="48" t="s">
        <v>512</v>
      </c>
    </row>
    <row r="217" spans="2:2" x14ac:dyDescent="0.25">
      <c r="B217" s="48" t="s">
        <v>511</v>
      </c>
    </row>
    <row r="218" spans="2:2" x14ac:dyDescent="0.25">
      <c r="B218" s="48" t="s">
        <v>996</v>
      </c>
    </row>
    <row r="219" spans="2:2" x14ac:dyDescent="0.25">
      <c r="B219" s="48" t="s">
        <v>510</v>
      </c>
    </row>
    <row r="220" spans="2:2" x14ac:dyDescent="0.25">
      <c r="B220" s="48"/>
    </row>
    <row r="221" spans="2:2" x14ac:dyDescent="0.25">
      <c r="B221" s="55" t="s">
        <v>509</v>
      </c>
    </row>
    <row r="222" spans="2:2" x14ac:dyDescent="0.25">
      <c r="B222" s="48" t="s">
        <v>508</v>
      </c>
    </row>
    <row r="223" spans="2:2" x14ac:dyDescent="0.25">
      <c r="B223" s="48" t="s">
        <v>507</v>
      </c>
    </row>
    <row r="224" spans="2:2" x14ac:dyDescent="0.25">
      <c r="B224" s="48" t="s">
        <v>506</v>
      </c>
    </row>
    <row r="225" spans="2:2" x14ac:dyDescent="0.25">
      <c r="B225" s="48" t="s">
        <v>505</v>
      </c>
    </row>
    <row r="226" spans="2:2" x14ac:dyDescent="0.25">
      <c r="B226" s="48" t="s">
        <v>504</v>
      </c>
    </row>
    <row r="227" spans="2:2" x14ac:dyDescent="0.25">
      <c r="B227" s="48"/>
    </row>
    <row r="228" spans="2:2" x14ac:dyDescent="0.25">
      <c r="B228" s="55" t="s">
        <v>503</v>
      </c>
    </row>
    <row r="229" spans="2:2" x14ac:dyDescent="0.25">
      <c r="B229" s="48" t="s">
        <v>502</v>
      </c>
    </row>
    <row r="230" spans="2:2" x14ac:dyDescent="0.25">
      <c r="B230" s="48" t="s">
        <v>501</v>
      </c>
    </row>
    <row r="231" spans="2:2" x14ac:dyDescent="0.25">
      <c r="B231" s="48" t="s">
        <v>500</v>
      </c>
    </row>
    <row r="232" spans="2:2" x14ac:dyDescent="0.25">
      <c r="B232" s="48"/>
    </row>
    <row r="233" spans="2:2" x14ac:dyDescent="0.25">
      <c r="B233" s="55" t="s">
        <v>499</v>
      </c>
    </row>
    <row r="234" spans="2:2" x14ac:dyDescent="0.25">
      <c r="B234" s="48" t="s">
        <v>498</v>
      </c>
    </row>
    <row r="235" spans="2:2" x14ac:dyDescent="0.25">
      <c r="B235" s="48"/>
    </row>
    <row r="236" spans="2:2" x14ac:dyDescent="0.25">
      <c r="B236" s="55" t="s">
        <v>497</v>
      </c>
    </row>
    <row r="237" spans="2:2" x14ac:dyDescent="0.25">
      <c r="B237" s="76" t="s">
        <v>1043</v>
      </c>
    </row>
    <row r="238" spans="2:2" x14ac:dyDescent="0.25">
      <c r="B238" s="48" t="s">
        <v>496</v>
      </c>
    </row>
    <row r="239" spans="2:2" x14ac:dyDescent="0.25">
      <c r="B239" s="48" t="s">
        <v>495</v>
      </c>
    </row>
    <row r="240" spans="2:2" x14ac:dyDescent="0.25">
      <c r="B240" s="48" t="s">
        <v>494</v>
      </c>
    </row>
    <row r="241" spans="2:2" x14ac:dyDescent="0.25">
      <c r="B241" s="48" t="s">
        <v>493</v>
      </c>
    </row>
    <row r="242" spans="2:2" x14ac:dyDescent="0.25">
      <c r="B242" s="48" t="s">
        <v>492</v>
      </c>
    </row>
    <row r="243" spans="2:2" x14ac:dyDescent="0.25">
      <c r="B243" s="48" t="s">
        <v>491</v>
      </c>
    </row>
    <row r="244" spans="2:2" x14ac:dyDescent="0.25">
      <c r="B244" s="48" t="s">
        <v>490</v>
      </c>
    </row>
    <row r="245" spans="2:2" x14ac:dyDescent="0.25">
      <c r="B245" s="48" t="s">
        <v>489</v>
      </c>
    </row>
    <row r="246" spans="2:2" x14ac:dyDescent="0.25">
      <c r="B246" s="48" t="s">
        <v>488</v>
      </c>
    </row>
    <row r="247" spans="2:2" x14ac:dyDescent="0.25">
      <c r="B247" s="48" t="s">
        <v>487</v>
      </c>
    </row>
    <row r="248" spans="2:2" x14ac:dyDescent="0.25">
      <c r="B248" s="48" t="s">
        <v>486</v>
      </c>
    </row>
    <row r="249" spans="2:2" x14ac:dyDescent="0.25">
      <c r="B249" s="48" t="s">
        <v>485</v>
      </c>
    </row>
    <row r="250" spans="2:2" x14ac:dyDescent="0.25">
      <c r="B250" s="48" t="s">
        <v>484</v>
      </c>
    </row>
    <row r="251" spans="2:2" x14ac:dyDescent="0.25">
      <c r="B251" s="48" t="s">
        <v>483</v>
      </c>
    </row>
    <row r="252" spans="2:2" x14ac:dyDescent="0.25">
      <c r="B252" s="48" t="s">
        <v>481</v>
      </c>
    </row>
    <row r="253" spans="2:2" x14ac:dyDescent="0.25">
      <c r="B253" s="48" t="s">
        <v>480</v>
      </c>
    </row>
    <row r="254" spans="2:2" x14ac:dyDescent="0.25">
      <c r="B254" s="48" t="s">
        <v>479</v>
      </c>
    </row>
    <row r="255" spans="2:2" x14ac:dyDescent="0.25">
      <c r="B255" s="48" t="s">
        <v>478</v>
      </c>
    </row>
    <row r="256" spans="2:2" x14ac:dyDescent="0.25">
      <c r="B256" s="48" t="s">
        <v>477</v>
      </c>
    </row>
    <row r="257" spans="2:2" x14ac:dyDescent="0.25">
      <c r="B257" s="48" t="s">
        <v>476</v>
      </c>
    </row>
    <row r="258" spans="2:2" x14ac:dyDescent="0.25">
      <c r="B258" s="48" t="s">
        <v>475</v>
      </c>
    </row>
    <row r="259" spans="2:2" x14ac:dyDescent="0.25">
      <c r="B259" s="48" t="s">
        <v>474</v>
      </c>
    </row>
    <row r="260" spans="2:2" x14ac:dyDescent="0.25">
      <c r="B260" s="48" t="s">
        <v>473</v>
      </c>
    </row>
    <row r="261" spans="2:2" x14ac:dyDescent="0.25">
      <c r="B261" s="48" t="s">
        <v>472</v>
      </c>
    </row>
    <row r="262" spans="2:2" x14ac:dyDescent="0.25">
      <c r="B262" s="48" t="s">
        <v>471</v>
      </c>
    </row>
    <row r="263" spans="2:2" x14ac:dyDescent="0.25">
      <c r="B263" s="48" t="s">
        <v>470</v>
      </c>
    </row>
    <row r="264" spans="2:2" x14ac:dyDescent="0.25">
      <c r="B264" s="48" t="s">
        <v>469</v>
      </c>
    </row>
    <row r="265" spans="2:2" x14ac:dyDescent="0.25">
      <c r="B265" s="48" t="s">
        <v>468</v>
      </c>
    </row>
    <row r="266" spans="2:2" x14ac:dyDescent="0.25">
      <c r="B266" s="48" t="s">
        <v>467</v>
      </c>
    </row>
    <row r="267" spans="2:2" x14ac:dyDescent="0.25">
      <c r="B267" s="48" t="s">
        <v>466</v>
      </c>
    </row>
    <row r="268" spans="2:2" x14ac:dyDescent="0.25">
      <c r="B268" s="48" t="s">
        <v>465</v>
      </c>
    </row>
    <row r="269" spans="2:2" x14ac:dyDescent="0.25">
      <c r="B269" s="48" t="s">
        <v>464</v>
      </c>
    </row>
    <row r="270" spans="2:2" x14ac:dyDescent="0.25">
      <c r="B270" s="48" t="s">
        <v>463</v>
      </c>
    </row>
    <row r="271" spans="2:2" x14ac:dyDescent="0.25">
      <c r="B271" s="48" t="s">
        <v>462</v>
      </c>
    </row>
    <row r="272" spans="2:2" x14ac:dyDescent="0.25">
      <c r="B272" s="48" t="s">
        <v>461</v>
      </c>
    </row>
    <row r="273" spans="2:2" x14ac:dyDescent="0.25">
      <c r="B273" s="48" t="s">
        <v>997</v>
      </c>
    </row>
    <row r="274" spans="2:2" x14ac:dyDescent="0.25">
      <c r="B274" s="48" t="s">
        <v>460</v>
      </c>
    </row>
    <row r="275" spans="2:2" x14ac:dyDescent="0.25">
      <c r="B275" s="48" t="s">
        <v>459</v>
      </c>
    </row>
    <row r="276" spans="2:2" x14ac:dyDescent="0.25">
      <c r="B276" s="48" t="s">
        <v>458</v>
      </c>
    </row>
    <row r="277" spans="2:2" x14ac:dyDescent="0.25">
      <c r="B277" s="48"/>
    </row>
    <row r="278" spans="2:2" x14ac:dyDescent="0.25">
      <c r="B278" s="55" t="s">
        <v>457</v>
      </c>
    </row>
    <row r="279" spans="2:2" x14ac:dyDescent="0.25">
      <c r="B279" s="48" t="s">
        <v>456</v>
      </c>
    </row>
    <row r="280" spans="2:2" x14ac:dyDescent="0.25">
      <c r="B280" s="48" t="s">
        <v>455</v>
      </c>
    </row>
    <row r="281" spans="2:2" x14ac:dyDescent="0.25">
      <c r="B281" s="48" t="s">
        <v>454</v>
      </c>
    </row>
    <row r="282" spans="2:2" x14ac:dyDescent="0.25">
      <c r="B282" s="48" t="s">
        <v>453</v>
      </c>
    </row>
    <row r="283" spans="2:2" x14ac:dyDescent="0.25">
      <c r="B283" s="48" t="s">
        <v>452</v>
      </c>
    </row>
    <row r="284" spans="2:2" x14ac:dyDescent="0.25">
      <c r="B284" s="48"/>
    </row>
    <row r="285" spans="2:2" x14ac:dyDescent="0.25">
      <c r="B285" s="55" t="s">
        <v>451</v>
      </c>
    </row>
    <row r="286" spans="2:2" x14ac:dyDescent="0.25">
      <c r="B286" s="48" t="s">
        <v>450</v>
      </c>
    </row>
    <row r="287" spans="2:2" x14ac:dyDescent="0.25">
      <c r="B287" s="48" t="s">
        <v>449</v>
      </c>
    </row>
    <row r="288" spans="2:2" x14ac:dyDescent="0.25">
      <c r="B288" s="48" t="s">
        <v>448</v>
      </c>
    </row>
    <row r="289" spans="2:2" x14ac:dyDescent="0.25">
      <c r="B289" s="48" t="s">
        <v>447</v>
      </c>
    </row>
    <row r="290" spans="2:2" x14ac:dyDescent="0.25">
      <c r="B290" s="48" t="s">
        <v>446</v>
      </c>
    </row>
    <row r="291" spans="2:2" x14ac:dyDescent="0.25">
      <c r="B291" s="48" t="s">
        <v>445</v>
      </c>
    </row>
    <row r="292" spans="2:2" x14ac:dyDescent="0.25">
      <c r="B292" s="48"/>
    </row>
    <row r="293" spans="2:2" x14ac:dyDescent="0.25">
      <c r="B293" s="55" t="s">
        <v>211</v>
      </c>
    </row>
    <row r="294" spans="2:2" x14ac:dyDescent="0.25">
      <c r="B294" s="48" t="s">
        <v>444</v>
      </c>
    </row>
    <row r="295" spans="2:2" x14ac:dyDescent="0.25">
      <c r="B295" s="48" t="s">
        <v>443</v>
      </c>
    </row>
    <row r="296" spans="2:2" x14ac:dyDescent="0.25">
      <c r="B296" s="48" t="s">
        <v>442</v>
      </c>
    </row>
    <row r="297" spans="2:2" x14ac:dyDescent="0.25">
      <c r="B297" s="48" t="s">
        <v>441</v>
      </c>
    </row>
    <row r="298" spans="2:2" x14ac:dyDescent="0.25">
      <c r="B298" s="52" t="s">
        <v>440</v>
      </c>
    </row>
    <row r="299" spans="2:2" x14ac:dyDescent="0.25">
      <c r="B299" s="48" t="s">
        <v>439</v>
      </c>
    </row>
    <row r="300" spans="2:2" x14ac:dyDescent="0.25">
      <c r="B300" s="48" t="s">
        <v>438</v>
      </c>
    </row>
    <row r="301" spans="2:2" x14ac:dyDescent="0.25">
      <c r="B301" s="48" t="s">
        <v>437</v>
      </c>
    </row>
    <row r="302" spans="2:2" x14ac:dyDescent="0.25">
      <c r="B302" s="48" t="s">
        <v>436</v>
      </c>
    </row>
    <row r="303" spans="2:2" x14ac:dyDescent="0.25">
      <c r="B303" s="48" t="s">
        <v>435</v>
      </c>
    </row>
    <row r="304" spans="2:2" x14ac:dyDescent="0.25">
      <c r="B304" s="48" t="s">
        <v>434</v>
      </c>
    </row>
    <row r="305" spans="2:2" x14ac:dyDescent="0.25">
      <c r="B305" s="48" t="s">
        <v>433</v>
      </c>
    </row>
    <row r="306" spans="2:2" x14ac:dyDescent="0.25">
      <c r="B306" s="48" t="s">
        <v>432</v>
      </c>
    </row>
    <row r="307" spans="2:2" x14ac:dyDescent="0.25">
      <c r="B307" s="48" t="s">
        <v>431</v>
      </c>
    </row>
    <row r="308" spans="2:2" x14ac:dyDescent="0.25">
      <c r="B308" s="48" t="s">
        <v>430</v>
      </c>
    </row>
    <row r="309" spans="2:2" x14ac:dyDescent="0.25">
      <c r="B309" s="48" t="s">
        <v>429</v>
      </c>
    </row>
    <row r="310" spans="2:2" x14ac:dyDescent="0.25">
      <c r="B310" s="48" t="s">
        <v>428</v>
      </c>
    </row>
    <row r="311" spans="2:2" x14ac:dyDescent="0.25">
      <c r="B311" s="48" t="s">
        <v>427</v>
      </c>
    </row>
    <row r="312" spans="2:2" x14ac:dyDescent="0.25">
      <c r="B312" s="48" t="s">
        <v>426</v>
      </c>
    </row>
    <row r="313" spans="2:2" x14ac:dyDescent="0.25">
      <c r="B313" s="48" t="s">
        <v>425</v>
      </c>
    </row>
    <row r="314" spans="2:2" x14ac:dyDescent="0.25">
      <c r="B314" s="48" t="s">
        <v>998</v>
      </c>
    </row>
    <row r="315" spans="2:2" x14ac:dyDescent="0.25">
      <c r="B315" s="48"/>
    </row>
    <row r="316" spans="2:2" x14ac:dyDescent="0.25">
      <c r="B316" s="55" t="s">
        <v>199</v>
      </c>
    </row>
    <row r="317" spans="2:2" x14ac:dyDescent="0.25">
      <c r="B317" s="48" t="s">
        <v>424</v>
      </c>
    </row>
    <row r="318" spans="2:2" x14ac:dyDescent="0.25">
      <c r="B318" s="48" t="s">
        <v>423</v>
      </c>
    </row>
    <row r="319" spans="2:2" x14ac:dyDescent="0.25">
      <c r="B319" s="48" t="s">
        <v>422</v>
      </c>
    </row>
    <row r="320" spans="2:2" x14ac:dyDescent="0.25">
      <c r="B320" s="48"/>
    </row>
    <row r="321" spans="2:2" x14ac:dyDescent="0.25">
      <c r="B321" s="55" t="s">
        <v>421</v>
      </c>
    </row>
    <row r="322" spans="2:2" x14ac:dyDescent="0.25">
      <c r="B322" s="52" t="s">
        <v>999</v>
      </c>
    </row>
    <row r="323" spans="2:2" x14ac:dyDescent="0.25">
      <c r="B323" s="48" t="s">
        <v>420</v>
      </c>
    </row>
    <row r="324" spans="2:2" x14ac:dyDescent="0.25">
      <c r="B324" s="48" t="s">
        <v>419</v>
      </c>
    </row>
    <row r="325" spans="2:2" x14ac:dyDescent="0.25">
      <c r="B325" s="48" t="s">
        <v>418</v>
      </c>
    </row>
    <row r="326" spans="2:2" x14ac:dyDescent="0.25">
      <c r="B326" s="48" t="s">
        <v>417</v>
      </c>
    </row>
    <row r="327" spans="2:2" x14ac:dyDescent="0.25">
      <c r="B327" s="52" t="s">
        <v>1000</v>
      </c>
    </row>
    <row r="328" spans="2:2" x14ac:dyDescent="0.25">
      <c r="B328" s="48"/>
    </row>
    <row r="329" spans="2:2" x14ac:dyDescent="0.25">
      <c r="B329" s="55" t="s">
        <v>416</v>
      </c>
    </row>
    <row r="330" spans="2:2" x14ac:dyDescent="0.25">
      <c r="B330" s="48" t="s">
        <v>415</v>
      </c>
    </row>
    <row r="331" spans="2:2" x14ac:dyDescent="0.25">
      <c r="B331" s="48" t="s">
        <v>1001</v>
      </c>
    </row>
    <row r="332" spans="2:2" x14ac:dyDescent="0.25">
      <c r="B332" s="48" t="s">
        <v>414</v>
      </c>
    </row>
    <row r="333" spans="2:2" x14ac:dyDescent="0.25">
      <c r="B333" s="52" t="s">
        <v>1002</v>
      </c>
    </row>
    <row r="334" spans="2:2" x14ac:dyDescent="0.25">
      <c r="B334" s="52" t="s">
        <v>1003</v>
      </c>
    </row>
    <row r="335" spans="2:2" x14ac:dyDescent="0.25">
      <c r="B335" s="48" t="s">
        <v>413</v>
      </c>
    </row>
    <row r="336" spans="2:2" x14ac:dyDescent="0.25">
      <c r="B336" s="48" t="s">
        <v>1004</v>
      </c>
    </row>
    <row r="337" spans="2:2" x14ac:dyDescent="0.25">
      <c r="B337" s="48" t="s">
        <v>1005</v>
      </c>
    </row>
    <row r="338" spans="2:2" x14ac:dyDescent="0.25">
      <c r="B338" s="48" t="s">
        <v>412</v>
      </c>
    </row>
    <row r="339" spans="2:2" x14ac:dyDescent="0.25">
      <c r="B339" s="48" t="s">
        <v>411</v>
      </c>
    </row>
    <row r="340" spans="2:2" x14ac:dyDescent="0.25">
      <c r="B340" s="48" t="s">
        <v>410</v>
      </c>
    </row>
    <row r="341" spans="2:2" x14ac:dyDescent="0.25">
      <c r="B341" s="48" t="s">
        <v>409</v>
      </c>
    </row>
    <row r="342" spans="2:2" x14ac:dyDescent="0.25">
      <c r="B342" s="48" t="s">
        <v>408</v>
      </c>
    </row>
    <row r="343" spans="2:2" x14ac:dyDescent="0.25">
      <c r="B343" s="48" t="s">
        <v>407</v>
      </c>
    </row>
    <row r="344" spans="2:2" x14ac:dyDescent="0.25">
      <c r="B344" s="48" t="s">
        <v>406</v>
      </c>
    </row>
    <row r="345" spans="2:2" x14ac:dyDescent="0.25">
      <c r="B345" s="48" t="s">
        <v>1044</v>
      </c>
    </row>
    <row r="346" spans="2:2" x14ac:dyDescent="0.25">
      <c r="B346" s="48" t="s">
        <v>1006</v>
      </c>
    </row>
    <row r="347" spans="2:2" x14ac:dyDescent="0.25">
      <c r="B347" s="52" t="s">
        <v>1007</v>
      </c>
    </row>
    <row r="348" spans="2:2" x14ac:dyDescent="0.25">
      <c r="B348" s="48"/>
    </row>
    <row r="349" spans="2:2" x14ac:dyDescent="0.25">
      <c r="B349" s="55" t="s">
        <v>405</v>
      </c>
    </row>
    <row r="350" spans="2:2" x14ac:dyDescent="0.25">
      <c r="B350" s="48" t="s">
        <v>404</v>
      </c>
    </row>
    <row r="351" spans="2:2" x14ac:dyDescent="0.25">
      <c r="B351" s="48"/>
    </row>
    <row r="352" spans="2:2" x14ac:dyDescent="0.25">
      <c r="B352" s="55" t="s">
        <v>149</v>
      </c>
    </row>
    <row r="353" spans="2:2" x14ac:dyDescent="0.25">
      <c r="B353" s="52" t="s">
        <v>403</v>
      </c>
    </row>
    <row r="354" spans="2:2" x14ac:dyDescent="0.25">
      <c r="B354" s="48" t="s">
        <v>402</v>
      </c>
    </row>
    <row r="355" spans="2:2" x14ac:dyDescent="0.25">
      <c r="B355" s="48" t="s">
        <v>401</v>
      </c>
    </row>
    <row r="356" spans="2:2" x14ac:dyDescent="0.25">
      <c r="B356" s="48" t="s">
        <v>400</v>
      </c>
    </row>
    <row r="357" spans="2:2" x14ac:dyDescent="0.25">
      <c r="B357" s="48" t="s">
        <v>399</v>
      </c>
    </row>
    <row r="358" spans="2:2" x14ac:dyDescent="0.25">
      <c r="B358" s="52" t="s">
        <v>1008</v>
      </c>
    </row>
    <row r="359" spans="2:2" x14ac:dyDescent="0.25">
      <c r="B359" s="52" t="s">
        <v>1009</v>
      </c>
    </row>
    <row r="360" spans="2:2" x14ac:dyDescent="0.25">
      <c r="B360" s="52" t="s">
        <v>1010</v>
      </c>
    </row>
    <row r="361" spans="2:2" x14ac:dyDescent="0.25">
      <c r="B361" s="48" t="s">
        <v>398</v>
      </c>
    </row>
    <row r="362" spans="2:2" x14ac:dyDescent="0.25">
      <c r="B362" s="48" t="s">
        <v>397</v>
      </c>
    </row>
    <row r="363" spans="2:2" x14ac:dyDescent="0.25">
      <c r="B363" s="48"/>
    </row>
    <row r="364" spans="2:2" x14ac:dyDescent="0.25">
      <c r="B364" s="49" t="s">
        <v>396</v>
      </c>
    </row>
    <row r="365" spans="2:2" x14ac:dyDescent="0.25">
      <c r="B365" s="49" t="s">
        <v>395</v>
      </c>
    </row>
    <row r="366" spans="2:2" x14ac:dyDescent="0.25">
      <c r="B366" s="49"/>
    </row>
    <row r="367" spans="2:2" x14ac:dyDescent="0.25">
      <c r="B367" s="56" t="s">
        <v>394</v>
      </c>
    </row>
    <row r="368" spans="2:2" x14ac:dyDescent="0.25">
      <c r="B368" s="56"/>
    </row>
    <row r="369" spans="2:2" x14ac:dyDescent="0.25">
      <c r="B369" s="55" t="s">
        <v>393</v>
      </c>
    </row>
    <row r="370" spans="2:2" x14ac:dyDescent="0.25">
      <c r="B370" s="48" t="s">
        <v>392</v>
      </c>
    </row>
    <row r="371" spans="2:2" x14ac:dyDescent="0.25">
      <c r="B371" s="48" t="s">
        <v>391</v>
      </c>
    </row>
    <row r="372" spans="2:2" x14ac:dyDescent="0.25">
      <c r="B372" s="48" t="s">
        <v>390</v>
      </c>
    </row>
    <row r="373" spans="2:2" x14ac:dyDescent="0.25">
      <c r="B373" s="48"/>
    </row>
    <row r="374" spans="2:2" x14ac:dyDescent="0.25">
      <c r="B374" s="55" t="s">
        <v>389</v>
      </c>
    </row>
    <row r="375" spans="2:2" x14ac:dyDescent="0.25">
      <c r="B375" s="48" t="s">
        <v>388</v>
      </c>
    </row>
    <row r="376" spans="2:2" x14ac:dyDescent="0.25">
      <c r="B376" s="48" t="s">
        <v>387</v>
      </c>
    </row>
    <row r="377" spans="2:2" x14ac:dyDescent="0.25">
      <c r="B377" s="48" t="s">
        <v>386</v>
      </c>
    </row>
    <row r="378" spans="2:2" x14ac:dyDescent="0.25">
      <c r="B378" s="48" t="s">
        <v>385</v>
      </c>
    </row>
    <row r="379" spans="2:2" x14ac:dyDescent="0.25">
      <c r="B379" s="48" t="s">
        <v>384</v>
      </c>
    </row>
    <row r="380" spans="2:2" x14ac:dyDescent="0.25">
      <c r="B380" s="48" t="s">
        <v>383</v>
      </c>
    </row>
    <row r="381" spans="2:2" x14ac:dyDescent="0.25">
      <c r="B381" s="48" t="s">
        <v>382</v>
      </c>
    </row>
    <row r="382" spans="2:2" x14ac:dyDescent="0.25">
      <c r="B382" s="48" t="s">
        <v>381</v>
      </c>
    </row>
    <row r="383" spans="2:2" x14ac:dyDescent="0.25">
      <c r="B383" s="48" t="s">
        <v>380</v>
      </c>
    </row>
    <row r="384" spans="2:2" x14ac:dyDescent="0.25">
      <c r="B384" s="48"/>
    </row>
    <row r="385" spans="2:2" x14ac:dyDescent="0.25">
      <c r="B385" s="55" t="s">
        <v>379</v>
      </c>
    </row>
    <row r="386" spans="2:2" x14ac:dyDescent="0.25">
      <c r="B386" s="48" t="s">
        <v>378</v>
      </c>
    </row>
    <row r="387" spans="2:2" x14ac:dyDescent="0.25">
      <c r="B387" s="48" t="s">
        <v>1011</v>
      </c>
    </row>
    <row r="388" spans="2:2" x14ac:dyDescent="0.25">
      <c r="B388" s="48" t="s">
        <v>1012</v>
      </c>
    </row>
    <row r="389" spans="2:2" x14ac:dyDescent="0.25">
      <c r="B389" s="48" t="s">
        <v>377</v>
      </c>
    </row>
    <row r="390" spans="2:2" x14ac:dyDescent="0.25">
      <c r="B390" s="48" t="s">
        <v>376</v>
      </c>
    </row>
    <row r="391" spans="2:2" x14ac:dyDescent="0.25">
      <c r="B391" s="48" t="s">
        <v>375</v>
      </c>
    </row>
    <row r="392" spans="2:2" x14ac:dyDescent="0.25">
      <c r="B392" s="48" t="s">
        <v>374</v>
      </c>
    </row>
    <row r="393" spans="2:2" x14ac:dyDescent="0.25">
      <c r="B393" s="48" t="s">
        <v>373</v>
      </c>
    </row>
    <row r="394" spans="2:2" x14ac:dyDescent="0.25">
      <c r="B394" s="48" t="s">
        <v>372</v>
      </c>
    </row>
    <row r="395" spans="2:2" x14ac:dyDescent="0.25">
      <c r="B395" s="48" t="s">
        <v>371</v>
      </c>
    </row>
    <row r="396" spans="2:2" x14ac:dyDescent="0.25">
      <c r="B396" s="48"/>
    </row>
    <row r="397" spans="2:2" x14ac:dyDescent="0.25">
      <c r="B397" s="55" t="s">
        <v>370</v>
      </c>
    </row>
    <row r="398" spans="2:2" x14ac:dyDescent="0.25">
      <c r="B398" s="48" t="s">
        <v>369</v>
      </c>
    </row>
    <row r="399" spans="2:2" x14ac:dyDescent="0.25">
      <c r="B399" s="48" t="s">
        <v>368</v>
      </c>
    </row>
    <row r="400" spans="2:2" x14ac:dyDescent="0.25">
      <c r="B400" s="48" t="s">
        <v>367</v>
      </c>
    </row>
    <row r="401" spans="2:2" x14ac:dyDescent="0.25">
      <c r="B401" s="48" t="s">
        <v>366</v>
      </c>
    </row>
    <row r="402" spans="2:2" x14ac:dyDescent="0.25">
      <c r="B402" s="48" t="s">
        <v>365</v>
      </c>
    </row>
    <row r="403" spans="2:2" x14ac:dyDescent="0.25">
      <c r="B403" s="48"/>
    </row>
    <row r="404" spans="2:2" x14ac:dyDescent="0.25">
      <c r="B404" s="55" t="s">
        <v>364</v>
      </c>
    </row>
    <row r="405" spans="2:2" x14ac:dyDescent="0.25">
      <c r="B405" s="48" t="s">
        <v>363</v>
      </c>
    </row>
    <row r="406" spans="2:2" x14ac:dyDescent="0.25">
      <c r="B406" s="48" t="s">
        <v>362</v>
      </c>
    </row>
    <row r="407" spans="2:2" x14ac:dyDescent="0.25">
      <c r="B407" s="48"/>
    </row>
    <row r="408" spans="2:2" x14ac:dyDescent="0.25">
      <c r="B408" s="55" t="s">
        <v>361</v>
      </c>
    </row>
    <row r="409" spans="2:2" x14ac:dyDescent="0.25">
      <c r="B409" s="48" t="s">
        <v>360</v>
      </c>
    </row>
    <row r="410" spans="2:2" x14ac:dyDescent="0.25">
      <c r="B410" s="48" t="s">
        <v>359</v>
      </c>
    </row>
    <row r="411" spans="2:2" x14ac:dyDescent="0.25">
      <c r="B411" s="48" t="s">
        <v>358</v>
      </c>
    </row>
    <row r="412" spans="2:2" x14ac:dyDescent="0.25">
      <c r="B412" s="48"/>
    </row>
    <row r="413" spans="2:2" x14ac:dyDescent="0.25">
      <c r="B413" s="55" t="s">
        <v>357</v>
      </c>
    </row>
    <row r="414" spans="2:2" x14ac:dyDescent="0.25">
      <c r="B414" s="48" t="s">
        <v>356</v>
      </c>
    </row>
    <row r="415" spans="2:2" x14ac:dyDescent="0.25">
      <c r="B415" s="48" t="s">
        <v>355</v>
      </c>
    </row>
    <row r="416" spans="2:2" x14ac:dyDescent="0.25">
      <c r="B416" s="48" t="s">
        <v>354</v>
      </c>
    </row>
    <row r="417" spans="2:2" x14ac:dyDescent="0.25">
      <c r="B417" s="48" t="s">
        <v>353</v>
      </c>
    </row>
    <row r="418" spans="2:2" x14ac:dyDescent="0.25">
      <c r="B418" s="48" t="s">
        <v>352</v>
      </c>
    </row>
    <row r="419" spans="2:2" x14ac:dyDescent="0.25">
      <c r="B419" s="48" t="s">
        <v>351</v>
      </c>
    </row>
    <row r="420" spans="2:2" x14ac:dyDescent="0.25">
      <c r="B420" s="48" t="s">
        <v>350</v>
      </c>
    </row>
    <row r="421" spans="2:2" x14ac:dyDescent="0.25">
      <c r="B421" s="48"/>
    </row>
    <row r="422" spans="2:2" x14ac:dyDescent="0.25">
      <c r="B422" s="55" t="s">
        <v>349</v>
      </c>
    </row>
    <row r="423" spans="2:2" x14ac:dyDescent="0.25">
      <c r="B423" s="48" t="s">
        <v>348</v>
      </c>
    </row>
    <row r="424" spans="2:2" x14ac:dyDescent="0.25">
      <c r="B424" s="48" t="s">
        <v>347</v>
      </c>
    </row>
    <row r="425" spans="2:2" x14ac:dyDescent="0.25">
      <c r="B425" s="48" t="s">
        <v>346</v>
      </c>
    </row>
    <row r="426" spans="2:2" x14ac:dyDescent="0.25">
      <c r="B426" s="48" t="s">
        <v>345</v>
      </c>
    </row>
    <row r="427" spans="2:2" x14ac:dyDescent="0.25">
      <c r="B427" s="48" t="s">
        <v>344</v>
      </c>
    </row>
    <row r="428" spans="2:2" x14ac:dyDescent="0.25">
      <c r="B428" s="48" t="s">
        <v>343</v>
      </c>
    </row>
    <row r="429" spans="2:2" x14ac:dyDescent="0.25">
      <c r="B429" s="48"/>
    </row>
    <row r="430" spans="2:2" x14ac:dyDescent="0.25">
      <c r="B430" s="56" t="s">
        <v>342</v>
      </c>
    </row>
    <row r="431" spans="2:2" x14ac:dyDescent="0.25">
      <c r="B431" s="56"/>
    </row>
    <row r="432" spans="2:2" x14ac:dyDescent="0.25">
      <c r="B432" s="55" t="s">
        <v>341</v>
      </c>
    </row>
    <row r="433" spans="2:2" x14ac:dyDescent="0.25">
      <c r="B433" s="48" t="s">
        <v>340</v>
      </c>
    </row>
    <row r="434" spans="2:2" x14ac:dyDescent="0.25">
      <c r="B434" s="48"/>
    </row>
    <row r="435" spans="2:2" x14ac:dyDescent="0.25">
      <c r="B435" s="55" t="s">
        <v>339</v>
      </c>
    </row>
    <row r="436" spans="2:2" x14ac:dyDescent="0.25">
      <c r="B436" s="48" t="s">
        <v>338</v>
      </c>
    </row>
    <row r="437" spans="2:2" x14ac:dyDescent="0.25">
      <c r="B437" s="48"/>
    </row>
    <row r="438" spans="2:2" x14ac:dyDescent="0.25">
      <c r="B438" s="55" t="s">
        <v>337</v>
      </c>
    </row>
    <row r="439" spans="2:2" x14ac:dyDescent="0.25">
      <c r="B439" s="48" t="s">
        <v>336</v>
      </c>
    </row>
    <row r="440" spans="2:2" x14ac:dyDescent="0.25">
      <c r="B440" s="48" t="s">
        <v>335</v>
      </c>
    </row>
    <row r="441" spans="2:2" x14ac:dyDescent="0.25">
      <c r="B441" s="48" t="s">
        <v>334</v>
      </c>
    </row>
    <row r="442" spans="2:2" x14ac:dyDescent="0.25">
      <c r="B442" s="48" t="s">
        <v>333</v>
      </c>
    </row>
    <row r="443" spans="2:2" x14ac:dyDescent="0.25">
      <c r="B443" s="48" t="s">
        <v>332</v>
      </c>
    </row>
    <row r="444" spans="2:2" x14ac:dyDescent="0.25">
      <c r="B444" s="48" t="s">
        <v>331</v>
      </c>
    </row>
    <row r="445" spans="2:2" x14ac:dyDescent="0.25">
      <c r="B445" s="48"/>
    </row>
    <row r="446" spans="2:2" x14ac:dyDescent="0.25">
      <c r="B446" s="56" t="s">
        <v>330</v>
      </c>
    </row>
    <row r="447" spans="2:2" x14ac:dyDescent="0.25">
      <c r="B447" s="56"/>
    </row>
    <row r="448" spans="2:2" x14ac:dyDescent="0.25">
      <c r="B448" s="55" t="s">
        <v>329</v>
      </c>
    </row>
    <row r="449" spans="2:2" x14ac:dyDescent="0.25">
      <c r="B449" s="48" t="s">
        <v>328</v>
      </c>
    </row>
    <row r="450" spans="2:2" x14ac:dyDescent="0.25">
      <c r="B450" s="48" t="s">
        <v>327</v>
      </c>
    </row>
    <row r="451" spans="2:2" x14ac:dyDescent="0.25">
      <c r="B451" s="48" t="s">
        <v>326</v>
      </c>
    </row>
    <row r="452" spans="2:2" x14ac:dyDescent="0.25">
      <c r="B452" s="48" t="s">
        <v>325</v>
      </c>
    </row>
    <row r="453" spans="2:2" x14ac:dyDescent="0.25">
      <c r="B453" s="48" t="s">
        <v>324</v>
      </c>
    </row>
    <row r="454" spans="2:2" x14ac:dyDescent="0.25">
      <c r="B454" s="48" t="s">
        <v>323</v>
      </c>
    </row>
    <row r="455" spans="2:2" x14ac:dyDescent="0.25">
      <c r="B455" s="48"/>
    </row>
    <row r="456" spans="2:2" x14ac:dyDescent="0.25">
      <c r="B456" s="56" t="s">
        <v>322</v>
      </c>
    </row>
    <row r="457" spans="2:2" x14ac:dyDescent="0.25">
      <c r="B457" s="56"/>
    </row>
    <row r="458" spans="2:2" x14ac:dyDescent="0.25">
      <c r="B458" s="55" t="s">
        <v>321</v>
      </c>
    </row>
    <row r="459" spans="2:2" x14ac:dyDescent="0.25">
      <c r="B459" s="48" t="s">
        <v>320</v>
      </c>
    </row>
    <row r="460" spans="2:2" x14ac:dyDescent="0.25">
      <c r="B460" s="48" t="s">
        <v>319</v>
      </c>
    </row>
    <row r="461" spans="2:2" x14ac:dyDescent="0.25">
      <c r="B461" s="52" t="s">
        <v>1045</v>
      </c>
    </row>
    <row r="462" spans="2:2" x14ac:dyDescent="0.25">
      <c r="B462" s="48" t="s">
        <v>318</v>
      </c>
    </row>
    <row r="463" spans="2:2" x14ac:dyDescent="0.25">
      <c r="B463" s="48"/>
    </row>
    <row r="464" spans="2:2" x14ac:dyDescent="0.25">
      <c r="B464" s="48"/>
    </row>
    <row r="465" spans="2:2" x14ac:dyDescent="0.25">
      <c r="B465" s="56" t="s">
        <v>317</v>
      </c>
    </row>
    <row r="466" spans="2:2" x14ac:dyDescent="0.25">
      <c r="B466" s="56"/>
    </row>
    <row r="467" spans="2:2" x14ac:dyDescent="0.25">
      <c r="B467" s="55" t="s">
        <v>316</v>
      </c>
    </row>
    <row r="468" spans="2:2" x14ac:dyDescent="0.25">
      <c r="B468" s="48" t="s">
        <v>315</v>
      </c>
    </row>
    <row r="469" spans="2:2" x14ac:dyDescent="0.25">
      <c r="B469" s="48" t="s">
        <v>1013</v>
      </c>
    </row>
    <row r="470" spans="2:2" x14ac:dyDescent="0.25">
      <c r="B470" s="48" t="s">
        <v>314</v>
      </c>
    </row>
    <row r="471" spans="2:2" x14ac:dyDescent="0.25">
      <c r="B471" s="48" t="s">
        <v>313</v>
      </c>
    </row>
    <row r="472" spans="2:2" x14ac:dyDescent="0.25">
      <c r="B472" s="48" t="s">
        <v>311</v>
      </c>
    </row>
    <row r="473" spans="2:2" x14ac:dyDescent="0.25">
      <c r="B473" s="48" t="s">
        <v>312</v>
      </c>
    </row>
    <row r="474" spans="2:2" x14ac:dyDescent="0.25">
      <c r="B474" s="48" t="s">
        <v>310</v>
      </c>
    </row>
    <row r="475" spans="2:2" x14ac:dyDescent="0.25">
      <c r="B475" s="48" t="s">
        <v>309</v>
      </c>
    </row>
    <row r="476" spans="2:2" x14ac:dyDescent="0.25">
      <c r="B476" s="48"/>
    </row>
    <row r="477" spans="2:2" x14ac:dyDescent="0.25">
      <c r="B477" s="55" t="s">
        <v>308</v>
      </c>
    </row>
    <row r="478" spans="2:2" x14ac:dyDescent="0.25">
      <c r="B478" s="48" t="s">
        <v>307</v>
      </c>
    </row>
    <row r="479" spans="2:2" x14ac:dyDescent="0.25">
      <c r="B479" s="48" t="s">
        <v>306</v>
      </c>
    </row>
    <row r="480" spans="2:2" x14ac:dyDescent="0.25">
      <c r="B480" s="48" t="s">
        <v>305</v>
      </c>
    </row>
    <row r="481" spans="2:2" x14ac:dyDescent="0.25">
      <c r="B481" s="48" t="s">
        <v>304</v>
      </c>
    </row>
    <row r="482" spans="2:2" x14ac:dyDescent="0.25">
      <c r="B482" s="48" t="s">
        <v>303</v>
      </c>
    </row>
    <row r="483" spans="2:2" x14ac:dyDescent="0.25">
      <c r="B483" s="48" t="s">
        <v>302</v>
      </c>
    </row>
    <row r="484" spans="2:2" x14ac:dyDescent="0.25">
      <c r="B484" s="48" t="s">
        <v>301</v>
      </c>
    </row>
    <row r="485" spans="2:2" x14ac:dyDescent="0.25">
      <c r="B485" s="48" t="s">
        <v>300</v>
      </c>
    </row>
    <row r="486" spans="2:2" x14ac:dyDescent="0.25">
      <c r="B486" s="48" t="s">
        <v>299</v>
      </c>
    </row>
    <row r="487" spans="2:2" x14ac:dyDescent="0.25">
      <c r="B487" s="48" t="s">
        <v>298</v>
      </c>
    </row>
    <row r="488" spans="2:2" x14ac:dyDescent="0.25">
      <c r="B488" s="48" t="s">
        <v>1015</v>
      </c>
    </row>
    <row r="489" spans="2:2" x14ac:dyDescent="0.25">
      <c r="B489" s="48" t="s">
        <v>297</v>
      </c>
    </row>
    <row r="490" spans="2:2" x14ac:dyDescent="0.25">
      <c r="B490" s="48" t="s">
        <v>296</v>
      </c>
    </row>
    <row r="491" spans="2:2" x14ac:dyDescent="0.25">
      <c r="B491" s="48" t="s">
        <v>295</v>
      </c>
    </row>
    <row r="492" spans="2:2" x14ac:dyDescent="0.25">
      <c r="B492" s="48" t="s">
        <v>294</v>
      </c>
    </row>
    <row r="493" spans="2:2" x14ac:dyDescent="0.25">
      <c r="B493" s="48" t="s">
        <v>293</v>
      </c>
    </row>
    <row r="494" spans="2:2" x14ac:dyDescent="0.25">
      <c r="B494" s="48" t="s">
        <v>292</v>
      </c>
    </row>
    <row r="495" spans="2:2" x14ac:dyDescent="0.25">
      <c r="B495" s="52" t="s">
        <v>1014</v>
      </c>
    </row>
    <row r="496" spans="2:2" x14ac:dyDescent="0.25">
      <c r="B496" s="52" t="s">
        <v>1016</v>
      </c>
    </row>
    <row r="497" spans="2:2" x14ac:dyDescent="0.25">
      <c r="B497" s="48" t="s">
        <v>291</v>
      </c>
    </row>
    <row r="498" spans="2:2" x14ac:dyDescent="0.25">
      <c r="B498" s="48" t="s">
        <v>290</v>
      </c>
    </row>
    <row r="499" spans="2:2" x14ac:dyDescent="0.25">
      <c r="B499" s="48" t="s">
        <v>289</v>
      </c>
    </row>
    <row r="500" spans="2:2" x14ac:dyDescent="0.25">
      <c r="B500" s="48" t="s">
        <v>288</v>
      </c>
    </row>
    <row r="501" spans="2:2" x14ac:dyDescent="0.25">
      <c r="B501" s="48" t="s">
        <v>287</v>
      </c>
    </row>
    <row r="502" spans="2:2" x14ac:dyDescent="0.25">
      <c r="B502" s="48"/>
    </row>
    <row r="503" spans="2:2" x14ac:dyDescent="0.25">
      <c r="B503" s="56" t="s">
        <v>286</v>
      </c>
    </row>
    <row r="504" spans="2:2" x14ac:dyDescent="0.25">
      <c r="B504" s="56"/>
    </row>
    <row r="505" spans="2:2" x14ac:dyDescent="0.25">
      <c r="B505" s="55" t="s">
        <v>285</v>
      </c>
    </row>
    <row r="506" spans="2:2" x14ac:dyDescent="0.25">
      <c r="B506" s="48" t="s">
        <v>284</v>
      </c>
    </row>
    <row r="507" spans="2:2" x14ac:dyDescent="0.25">
      <c r="B507" s="48" t="s">
        <v>283</v>
      </c>
    </row>
    <row r="508" spans="2:2" x14ac:dyDescent="0.25">
      <c r="B508" s="48" t="s">
        <v>282</v>
      </c>
    </row>
    <row r="509" spans="2:2" x14ac:dyDescent="0.25">
      <c r="B509" s="48" t="s">
        <v>281</v>
      </c>
    </row>
    <row r="510" spans="2:2" x14ac:dyDescent="0.25">
      <c r="B510" s="48"/>
    </row>
    <row r="511" spans="2:2" x14ac:dyDescent="0.25">
      <c r="B511" s="56" t="s">
        <v>280</v>
      </c>
    </row>
    <row r="512" spans="2:2" x14ac:dyDescent="0.25">
      <c r="B512" s="56"/>
    </row>
    <row r="513" spans="2:2" x14ac:dyDescent="0.25">
      <c r="B513" s="55" t="s">
        <v>279</v>
      </c>
    </row>
    <row r="514" spans="2:2" x14ac:dyDescent="0.25">
      <c r="B514" s="48" t="s">
        <v>278</v>
      </c>
    </row>
    <row r="515" spans="2:2" x14ac:dyDescent="0.25">
      <c r="B515" s="48"/>
    </row>
    <row r="516" spans="2:2" x14ac:dyDescent="0.25">
      <c r="B516" s="55" t="s">
        <v>277</v>
      </c>
    </row>
    <row r="517" spans="2:2" x14ac:dyDescent="0.25">
      <c r="B517" s="48" t="s">
        <v>276</v>
      </c>
    </row>
    <row r="518" spans="2:2" x14ac:dyDescent="0.25">
      <c r="B518" s="48" t="s">
        <v>275</v>
      </c>
    </row>
    <row r="519" spans="2:2" x14ac:dyDescent="0.25">
      <c r="B519" s="48" t="s">
        <v>1017</v>
      </c>
    </row>
    <row r="520" spans="2:2" x14ac:dyDescent="0.25">
      <c r="B520" s="48"/>
    </row>
    <row r="521" spans="2:2" x14ac:dyDescent="0.25">
      <c r="B521" s="55" t="s">
        <v>274</v>
      </c>
    </row>
    <row r="522" spans="2:2" x14ac:dyDescent="0.25">
      <c r="B522" s="54" t="s">
        <v>273</v>
      </c>
    </row>
    <row r="523" spans="2:2" x14ac:dyDescent="0.25">
      <c r="B523" s="54" t="s">
        <v>272</v>
      </c>
    </row>
    <row r="524" spans="2:2" x14ac:dyDescent="0.25">
      <c r="B524" s="54" t="s">
        <v>271</v>
      </c>
    </row>
    <row r="525" spans="2:2" x14ac:dyDescent="0.25">
      <c r="B525" s="54"/>
    </row>
    <row r="526" spans="2:2" x14ac:dyDescent="0.25">
      <c r="B526" s="55" t="s">
        <v>270</v>
      </c>
    </row>
    <row r="527" spans="2:2" x14ac:dyDescent="0.25">
      <c r="B527" s="48" t="s">
        <v>1018</v>
      </c>
    </row>
    <row r="528" spans="2:2" x14ac:dyDescent="0.25">
      <c r="B528" s="52" t="s">
        <v>1019</v>
      </c>
    </row>
    <row r="529" spans="2:2" x14ac:dyDescent="0.25">
      <c r="B529" s="48" t="s">
        <v>269</v>
      </c>
    </row>
    <row r="530" spans="2:2" x14ac:dyDescent="0.25">
      <c r="B530" s="48"/>
    </row>
    <row r="531" spans="2:2" x14ac:dyDescent="0.25">
      <c r="B531" s="55" t="s">
        <v>268</v>
      </c>
    </row>
    <row r="532" spans="2:2" x14ac:dyDescent="0.25">
      <c r="B532" s="48" t="s">
        <v>267</v>
      </c>
    </row>
    <row r="533" spans="2:2" x14ac:dyDescent="0.25">
      <c r="B533" s="48"/>
    </row>
    <row r="534" spans="2:2" x14ac:dyDescent="0.25">
      <c r="B534" s="55" t="s">
        <v>266</v>
      </c>
    </row>
    <row r="535" spans="2:2" x14ac:dyDescent="0.25">
      <c r="B535" s="52" t="s">
        <v>1020</v>
      </c>
    </row>
    <row r="536" spans="2:2" x14ac:dyDescent="0.25">
      <c r="B536" s="48" t="s">
        <v>265</v>
      </c>
    </row>
    <row r="537" spans="2:2" x14ac:dyDescent="0.25">
      <c r="B537" s="48" t="s">
        <v>264</v>
      </c>
    </row>
    <row r="538" spans="2:2" x14ac:dyDescent="0.25">
      <c r="B538" s="48" t="s">
        <v>263</v>
      </c>
    </row>
    <row r="539" spans="2:2" x14ac:dyDescent="0.25">
      <c r="B539" s="48"/>
    </row>
    <row r="540" spans="2:2" x14ac:dyDescent="0.25">
      <c r="B540" s="56" t="s">
        <v>262</v>
      </c>
    </row>
    <row r="541" spans="2:2" x14ac:dyDescent="0.25">
      <c r="B541" s="56"/>
    </row>
    <row r="542" spans="2:2" x14ac:dyDescent="0.25">
      <c r="B542" s="55" t="s">
        <v>261</v>
      </c>
    </row>
    <row r="543" spans="2:2" x14ac:dyDescent="0.25">
      <c r="B543" s="48" t="s">
        <v>260</v>
      </c>
    </row>
    <row r="544" spans="2:2" x14ac:dyDescent="0.25">
      <c r="B544" s="48" t="s">
        <v>259</v>
      </c>
    </row>
    <row r="545" spans="2:2" x14ac:dyDescent="0.25">
      <c r="B545" s="48"/>
    </row>
    <row r="546" spans="2:2" x14ac:dyDescent="0.25">
      <c r="B546" s="55" t="s">
        <v>258</v>
      </c>
    </row>
    <row r="547" spans="2:2" x14ac:dyDescent="0.25">
      <c r="B547" s="48" t="s">
        <v>257</v>
      </c>
    </row>
    <row r="548" spans="2:2" x14ac:dyDescent="0.25">
      <c r="B548" s="48" t="s">
        <v>256</v>
      </c>
    </row>
    <row r="549" spans="2:2" x14ac:dyDescent="0.25">
      <c r="B549" s="48"/>
    </row>
    <row r="550" spans="2:2" x14ac:dyDescent="0.25">
      <c r="B550" s="55" t="s">
        <v>255</v>
      </c>
    </row>
    <row r="551" spans="2:2" x14ac:dyDescent="0.25">
      <c r="B551" s="48" t="s">
        <v>254</v>
      </c>
    </row>
    <row r="552" spans="2:2" x14ac:dyDescent="0.25">
      <c r="B552" s="48"/>
    </row>
    <row r="553" spans="2:2" x14ac:dyDescent="0.25">
      <c r="B553" s="55" t="s">
        <v>253</v>
      </c>
    </row>
    <row r="554" spans="2:2" x14ac:dyDescent="0.25">
      <c r="B554" s="48" t="s">
        <v>252</v>
      </c>
    </row>
    <row r="555" spans="2:2" x14ac:dyDescent="0.25">
      <c r="B555" s="48"/>
    </row>
    <row r="556" spans="2:2" x14ac:dyDescent="0.25">
      <c r="B556" s="56" t="s">
        <v>251</v>
      </c>
    </row>
    <row r="557" spans="2:2" x14ac:dyDescent="0.25">
      <c r="B557" s="56"/>
    </row>
    <row r="558" spans="2:2" x14ac:dyDescent="0.25">
      <c r="B558" s="55" t="s">
        <v>250</v>
      </c>
    </row>
    <row r="559" spans="2:2" x14ac:dyDescent="0.25">
      <c r="B559" s="48" t="s">
        <v>249</v>
      </c>
    </row>
    <row r="560" spans="2:2" x14ac:dyDescent="0.25">
      <c r="B560" s="48" t="s">
        <v>248</v>
      </c>
    </row>
    <row r="561" spans="2:2" x14ac:dyDescent="0.25">
      <c r="B561" s="48" t="s">
        <v>247</v>
      </c>
    </row>
    <row r="562" spans="2:2" x14ac:dyDescent="0.25">
      <c r="B562" s="48" t="s">
        <v>1021</v>
      </c>
    </row>
    <row r="563" spans="2:2" x14ac:dyDescent="0.25">
      <c r="B563" s="48" t="s">
        <v>482</v>
      </c>
    </row>
    <row r="564" spans="2:2" x14ac:dyDescent="0.25">
      <c r="B564" s="48" t="s">
        <v>246</v>
      </c>
    </row>
    <row r="565" spans="2:2" x14ac:dyDescent="0.25">
      <c r="B565" s="52" t="s">
        <v>245</v>
      </c>
    </row>
    <row r="566" spans="2:2" x14ac:dyDescent="0.25">
      <c r="B566" s="52" t="s">
        <v>1022</v>
      </c>
    </row>
    <row r="567" spans="2:2" x14ac:dyDescent="0.25">
      <c r="B567" s="48" t="s">
        <v>244</v>
      </c>
    </row>
    <row r="568" spans="2:2" x14ac:dyDescent="0.25">
      <c r="B568" s="48" t="s">
        <v>1023</v>
      </c>
    </row>
    <row r="569" spans="2:2" x14ac:dyDescent="0.25">
      <c r="B569" s="48" t="s">
        <v>1024</v>
      </c>
    </row>
    <row r="570" spans="2:2" x14ac:dyDescent="0.25">
      <c r="B570" s="48" t="s">
        <v>243</v>
      </c>
    </row>
    <row r="571" spans="2:2" x14ac:dyDescent="0.25">
      <c r="B571" s="48" t="s">
        <v>242</v>
      </c>
    </row>
    <row r="572" spans="2:2" x14ac:dyDescent="0.25">
      <c r="B572" s="48" t="s">
        <v>241</v>
      </c>
    </row>
    <row r="573" spans="2:2" x14ac:dyDescent="0.25">
      <c r="B573" s="48" t="s">
        <v>240</v>
      </c>
    </row>
    <row r="574" spans="2:2" x14ac:dyDescent="0.25">
      <c r="B574" s="48" t="s">
        <v>239</v>
      </c>
    </row>
    <row r="575" spans="2:2" x14ac:dyDescent="0.25">
      <c r="B575" s="48" t="s">
        <v>238</v>
      </c>
    </row>
    <row r="576" spans="2:2" x14ac:dyDescent="0.25">
      <c r="B576" s="48" t="s">
        <v>237</v>
      </c>
    </row>
    <row r="577" spans="2:2" x14ac:dyDescent="0.25">
      <c r="B577" s="48" t="s">
        <v>236</v>
      </c>
    </row>
    <row r="578" spans="2:2" x14ac:dyDescent="0.25">
      <c r="B578" s="48" t="s">
        <v>235</v>
      </c>
    </row>
    <row r="579" spans="2:2" x14ac:dyDescent="0.25">
      <c r="B579" s="48" t="s">
        <v>234</v>
      </c>
    </row>
    <row r="580" spans="2:2" x14ac:dyDescent="0.25">
      <c r="B580" s="48"/>
    </row>
    <row r="581" spans="2:2" x14ac:dyDescent="0.25">
      <c r="B581" s="55" t="s">
        <v>233</v>
      </c>
    </row>
    <row r="582" spans="2:2" x14ac:dyDescent="0.25">
      <c r="B582" s="48" t="s">
        <v>232</v>
      </c>
    </row>
    <row r="583" spans="2:2" x14ac:dyDescent="0.25">
      <c r="B583" s="48"/>
    </row>
    <row r="584" spans="2:2" x14ac:dyDescent="0.25">
      <c r="B584" s="55" t="s">
        <v>231</v>
      </c>
    </row>
    <row r="585" spans="2:2" x14ac:dyDescent="0.25">
      <c r="B585" s="48" t="s">
        <v>230</v>
      </c>
    </row>
    <row r="586" spans="2:2" x14ac:dyDescent="0.25">
      <c r="B586" s="48" t="s">
        <v>229</v>
      </c>
    </row>
    <row r="587" spans="2:2" x14ac:dyDescent="0.25">
      <c r="B587" s="48"/>
    </row>
    <row r="588" spans="2:2" x14ac:dyDescent="0.25">
      <c r="B588" s="55" t="s">
        <v>228</v>
      </c>
    </row>
    <row r="589" spans="2:2" x14ac:dyDescent="0.25">
      <c r="B589" s="48" t="s">
        <v>227</v>
      </c>
    </row>
    <row r="590" spans="2:2" x14ac:dyDescent="0.25">
      <c r="B590" s="48" t="s">
        <v>226</v>
      </c>
    </row>
    <row r="591" spans="2:2" x14ac:dyDescent="0.25">
      <c r="B591" s="48" t="s">
        <v>225</v>
      </c>
    </row>
    <row r="592" spans="2:2" x14ac:dyDescent="0.25">
      <c r="B592" s="48" t="s">
        <v>224</v>
      </c>
    </row>
    <row r="593" spans="2:2" x14ac:dyDescent="0.25">
      <c r="B593" s="48" t="s">
        <v>223</v>
      </c>
    </row>
    <row r="594" spans="2:2" x14ac:dyDescent="0.25">
      <c r="B594" s="48" t="s">
        <v>222</v>
      </c>
    </row>
    <row r="595" spans="2:2" x14ac:dyDescent="0.25">
      <c r="B595" s="48" t="s">
        <v>221</v>
      </c>
    </row>
    <row r="596" spans="2:2" x14ac:dyDescent="0.25">
      <c r="B596" s="48" t="s">
        <v>1025</v>
      </c>
    </row>
    <row r="597" spans="2:2" x14ac:dyDescent="0.25">
      <c r="B597" s="48"/>
    </row>
    <row r="598" spans="2:2" x14ac:dyDescent="0.25">
      <c r="B598" s="56" t="s">
        <v>220</v>
      </c>
    </row>
    <row r="599" spans="2:2" x14ac:dyDescent="0.25">
      <c r="B599" s="56"/>
    </row>
    <row r="600" spans="2:2" x14ac:dyDescent="0.25">
      <c r="B600" s="55" t="s">
        <v>219</v>
      </c>
    </row>
    <row r="601" spans="2:2" x14ac:dyDescent="0.25">
      <c r="B601" s="48" t="s">
        <v>218</v>
      </c>
    </row>
    <row r="602" spans="2:2" x14ac:dyDescent="0.25">
      <c r="B602" s="48"/>
    </row>
    <row r="603" spans="2:2" x14ac:dyDescent="0.25">
      <c r="B603" s="56" t="s">
        <v>217</v>
      </c>
    </row>
    <row r="604" spans="2:2" x14ac:dyDescent="0.25">
      <c r="B604" s="56"/>
    </row>
    <row r="605" spans="2:2" x14ac:dyDescent="0.25">
      <c r="B605" s="55" t="s">
        <v>216</v>
      </c>
    </row>
    <row r="606" spans="2:2" x14ac:dyDescent="0.25">
      <c r="B606" s="48" t="s">
        <v>215</v>
      </c>
    </row>
    <row r="607" spans="2:2" x14ac:dyDescent="0.25">
      <c r="B607" s="48" t="s">
        <v>214</v>
      </c>
    </row>
    <row r="608" spans="2:2" x14ac:dyDescent="0.25">
      <c r="B608" s="48" t="s">
        <v>1026</v>
      </c>
    </row>
    <row r="609" spans="2:2" x14ac:dyDescent="0.25">
      <c r="B609" s="48" t="s">
        <v>213</v>
      </c>
    </row>
    <row r="610" spans="2:2" x14ac:dyDescent="0.25">
      <c r="B610" s="48"/>
    </row>
    <row r="611" spans="2:2" x14ac:dyDescent="0.25">
      <c r="B611" s="56" t="s">
        <v>212</v>
      </c>
    </row>
    <row r="612" spans="2:2" x14ac:dyDescent="0.25">
      <c r="B612" s="56"/>
    </row>
    <row r="613" spans="2:2" x14ac:dyDescent="0.25">
      <c r="B613" s="55" t="s">
        <v>211</v>
      </c>
    </row>
    <row r="614" spans="2:2" x14ac:dyDescent="0.25">
      <c r="B614" s="48" t="s">
        <v>204</v>
      </c>
    </row>
    <row r="615" spans="2:2" x14ac:dyDescent="0.25">
      <c r="B615" s="48" t="s">
        <v>210</v>
      </c>
    </row>
    <row r="616" spans="2:2" x14ac:dyDescent="0.25">
      <c r="B616" s="48" t="s">
        <v>209</v>
      </c>
    </row>
    <row r="617" spans="2:2" x14ac:dyDescent="0.25">
      <c r="B617" s="48" t="s">
        <v>208</v>
      </c>
    </row>
    <row r="618" spans="2:2" x14ac:dyDescent="0.25">
      <c r="B618" s="48" t="s">
        <v>207</v>
      </c>
    </row>
    <row r="619" spans="2:2" x14ac:dyDescent="0.25">
      <c r="B619" s="48" t="s">
        <v>206</v>
      </c>
    </row>
    <row r="620" spans="2:2" x14ac:dyDescent="0.25">
      <c r="B620" s="48" t="s">
        <v>205</v>
      </c>
    </row>
    <row r="621" spans="2:2" x14ac:dyDescent="0.25">
      <c r="B621" s="48" t="s">
        <v>203</v>
      </c>
    </row>
    <row r="622" spans="2:2" x14ac:dyDescent="0.25">
      <c r="B622" s="48" t="s">
        <v>202</v>
      </c>
    </row>
    <row r="623" spans="2:2" x14ac:dyDescent="0.25">
      <c r="B623" s="48" t="s">
        <v>201</v>
      </c>
    </row>
    <row r="624" spans="2:2" x14ac:dyDescent="0.25">
      <c r="B624" s="48"/>
    </row>
    <row r="625" spans="2:2" x14ac:dyDescent="0.25">
      <c r="B625" s="56" t="s">
        <v>200</v>
      </c>
    </row>
    <row r="626" spans="2:2" x14ac:dyDescent="0.25">
      <c r="B626" s="56"/>
    </row>
    <row r="627" spans="2:2" x14ac:dyDescent="0.25">
      <c r="B627" s="55" t="s">
        <v>199</v>
      </c>
    </row>
    <row r="628" spans="2:2" x14ac:dyDescent="0.25">
      <c r="B628" s="48" t="s">
        <v>198</v>
      </c>
    </row>
    <row r="629" spans="2:2" x14ac:dyDescent="0.25">
      <c r="B629" s="48" t="s">
        <v>197</v>
      </c>
    </row>
    <row r="630" spans="2:2" x14ac:dyDescent="0.25">
      <c r="B630" s="48" t="s">
        <v>196</v>
      </c>
    </row>
    <row r="631" spans="2:2" x14ac:dyDescent="0.25">
      <c r="B631" s="48" t="s">
        <v>195</v>
      </c>
    </row>
    <row r="632" spans="2:2" x14ac:dyDescent="0.25">
      <c r="B632" s="48" t="s">
        <v>194</v>
      </c>
    </row>
    <row r="633" spans="2:2" x14ac:dyDescent="0.25">
      <c r="B633" s="48"/>
    </row>
    <row r="634" spans="2:2" x14ac:dyDescent="0.25">
      <c r="B634" s="56" t="s">
        <v>193</v>
      </c>
    </row>
    <row r="635" spans="2:2" x14ac:dyDescent="0.25">
      <c r="B635" s="56"/>
    </row>
    <row r="636" spans="2:2" x14ac:dyDescent="0.25">
      <c r="B636" s="55" t="s">
        <v>192</v>
      </c>
    </row>
    <row r="637" spans="2:2" x14ac:dyDescent="0.25">
      <c r="B637" s="48" t="s">
        <v>191</v>
      </c>
    </row>
    <row r="638" spans="2:2" x14ac:dyDescent="0.25">
      <c r="B638" s="48" t="s">
        <v>190</v>
      </c>
    </row>
    <row r="639" spans="2:2" x14ac:dyDescent="0.25">
      <c r="B639" s="48"/>
    </row>
    <row r="640" spans="2:2" x14ac:dyDescent="0.25">
      <c r="B640" s="56" t="s">
        <v>189</v>
      </c>
    </row>
    <row r="641" spans="2:2" x14ac:dyDescent="0.25">
      <c r="B641" s="56"/>
    </row>
    <row r="642" spans="2:2" x14ac:dyDescent="0.25">
      <c r="B642" s="55" t="s">
        <v>188</v>
      </c>
    </row>
    <row r="643" spans="2:2" x14ac:dyDescent="0.25">
      <c r="B643" s="48" t="s">
        <v>187</v>
      </c>
    </row>
    <row r="644" spans="2:2" x14ac:dyDescent="0.25">
      <c r="B644" s="48" t="s">
        <v>186</v>
      </c>
    </row>
    <row r="645" spans="2:2" x14ac:dyDescent="0.25">
      <c r="B645" s="48" t="s">
        <v>185</v>
      </c>
    </row>
    <row r="646" spans="2:2" x14ac:dyDescent="0.25">
      <c r="B646" s="48" t="s">
        <v>184</v>
      </c>
    </row>
    <row r="647" spans="2:2" x14ac:dyDescent="0.25">
      <c r="B647" s="48" t="s">
        <v>183</v>
      </c>
    </row>
    <row r="648" spans="2:2" x14ac:dyDescent="0.25">
      <c r="B648" s="48"/>
    </row>
    <row r="649" spans="2:2" x14ac:dyDescent="0.25">
      <c r="B649" s="55" t="s">
        <v>182</v>
      </c>
    </row>
    <row r="650" spans="2:2" x14ac:dyDescent="0.25">
      <c r="B650" s="48" t="s">
        <v>181</v>
      </c>
    </row>
    <row r="651" spans="2:2" x14ac:dyDescent="0.25">
      <c r="B651" s="48" t="s">
        <v>180</v>
      </c>
    </row>
    <row r="652" spans="2:2" x14ac:dyDescent="0.25">
      <c r="B652" s="48" t="s">
        <v>179</v>
      </c>
    </row>
    <row r="653" spans="2:2" x14ac:dyDescent="0.25">
      <c r="B653" s="48" t="s">
        <v>178</v>
      </c>
    </row>
    <row r="654" spans="2:2" x14ac:dyDescent="0.25">
      <c r="B654" s="48" t="s">
        <v>1027</v>
      </c>
    </row>
    <row r="655" spans="2:2" x14ac:dyDescent="0.25">
      <c r="B655" s="48" t="s">
        <v>177</v>
      </c>
    </row>
    <row r="656" spans="2:2" x14ac:dyDescent="0.25">
      <c r="B656" s="48" t="s">
        <v>176</v>
      </c>
    </row>
    <row r="657" spans="2:2" x14ac:dyDescent="0.25">
      <c r="B657" s="48" t="s">
        <v>175</v>
      </c>
    </row>
    <row r="658" spans="2:2" x14ac:dyDescent="0.25">
      <c r="B658" s="48" t="s">
        <v>174</v>
      </c>
    </row>
    <row r="659" spans="2:2" x14ac:dyDescent="0.25">
      <c r="B659" s="48" t="s">
        <v>173</v>
      </c>
    </row>
    <row r="660" spans="2:2" x14ac:dyDescent="0.25">
      <c r="B660" s="48" t="s">
        <v>172</v>
      </c>
    </row>
    <row r="661" spans="2:2" x14ac:dyDescent="0.25">
      <c r="B661" s="48"/>
    </row>
    <row r="662" spans="2:2" x14ac:dyDescent="0.25">
      <c r="B662" s="55" t="s">
        <v>171</v>
      </c>
    </row>
    <row r="663" spans="2:2" x14ac:dyDescent="0.25">
      <c r="B663" s="48" t="s">
        <v>170</v>
      </c>
    </row>
    <row r="664" spans="2:2" x14ac:dyDescent="0.25">
      <c r="B664" s="48" t="s">
        <v>1028</v>
      </c>
    </row>
    <row r="665" spans="2:2" x14ac:dyDescent="0.25">
      <c r="B665" s="48" t="s">
        <v>169</v>
      </c>
    </row>
    <row r="666" spans="2:2" x14ac:dyDescent="0.25">
      <c r="B666" s="48" t="s">
        <v>168</v>
      </c>
    </row>
    <row r="667" spans="2:2" x14ac:dyDescent="0.25">
      <c r="B667" s="52" t="s">
        <v>1046</v>
      </c>
    </row>
    <row r="668" spans="2:2" x14ac:dyDescent="0.25">
      <c r="B668" s="48" t="s">
        <v>167</v>
      </c>
    </row>
    <row r="669" spans="2:2" x14ac:dyDescent="0.25">
      <c r="B669" s="48" t="s">
        <v>166</v>
      </c>
    </row>
    <row r="670" spans="2:2" x14ac:dyDescent="0.25">
      <c r="B670" s="48" t="s">
        <v>165</v>
      </c>
    </row>
    <row r="671" spans="2:2" x14ac:dyDescent="0.25">
      <c r="B671" s="48" t="s">
        <v>164</v>
      </c>
    </row>
    <row r="672" spans="2:2" x14ac:dyDescent="0.25">
      <c r="B672" s="48" t="s">
        <v>163</v>
      </c>
    </row>
    <row r="673" spans="2:2" x14ac:dyDescent="0.25">
      <c r="B673" s="52" t="s">
        <v>1047</v>
      </c>
    </row>
    <row r="674" spans="2:2" x14ac:dyDescent="0.25">
      <c r="B674" s="48"/>
    </row>
    <row r="675" spans="2:2" x14ac:dyDescent="0.25">
      <c r="B675" s="56" t="s">
        <v>162</v>
      </c>
    </row>
    <row r="676" spans="2:2" x14ac:dyDescent="0.25">
      <c r="B676" s="56"/>
    </row>
    <row r="677" spans="2:2" x14ac:dyDescent="0.25">
      <c r="B677" s="55" t="s">
        <v>161</v>
      </c>
    </row>
    <row r="678" spans="2:2" x14ac:dyDescent="0.25">
      <c r="B678" s="54" t="s">
        <v>160</v>
      </c>
    </row>
    <row r="679" spans="2:2" x14ac:dyDescent="0.25">
      <c r="B679" s="54"/>
    </row>
    <row r="680" spans="2:2" x14ac:dyDescent="0.25">
      <c r="B680" s="56" t="s">
        <v>159</v>
      </c>
    </row>
    <row r="681" spans="2:2" x14ac:dyDescent="0.25">
      <c r="B681" s="56"/>
    </row>
    <row r="682" spans="2:2" x14ac:dyDescent="0.25">
      <c r="B682" s="55" t="s">
        <v>158</v>
      </c>
    </row>
    <row r="683" spans="2:2" x14ac:dyDescent="0.25">
      <c r="B683" s="54" t="s">
        <v>157</v>
      </c>
    </row>
    <row r="684" spans="2:2" x14ac:dyDescent="0.25">
      <c r="B684" s="54" t="s">
        <v>1029</v>
      </c>
    </row>
    <row r="685" spans="2:2" x14ac:dyDescent="0.25">
      <c r="B685" s="54" t="s">
        <v>156</v>
      </c>
    </row>
    <row r="686" spans="2:2" x14ac:dyDescent="0.25">
      <c r="B686" s="54" t="s">
        <v>1030</v>
      </c>
    </row>
    <row r="687" spans="2:2" x14ac:dyDescent="0.25">
      <c r="B687" s="54" t="s">
        <v>155</v>
      </c>
    </row>
    <row r="688" spans="2:2" x14ac:dyDescent="0.25">
      <c r="B688" s="54" t="s">
        <v>154</v>
      </c>
    </row>
    <row r="689" spans="2:2" x14ac:dyDescent="0.25">
      <c r="B689" s="54" t="s">
        <v>153</v>
      </c>
    </row>
    <row r="690" spans="2:2" x14ac:dyDescent="0.25">
      <c r="B690" s="54" t="s">
        <v>152</v>
      </c>
    </row>
    <row r="691" spans="2:2" x14ac:dyDescent="0.25">
      <c r="B691" s="54" t="s">
        <v>151</v>
      </c>
    </row>
    <row r="692" spans="2:2" x14ac:dyDescent="0.25">
      <c r="B692" s="54"/>
    </row>
    <row r="693" spans="2:2" x14ac:dyDescent="0.25">
      <c r="B693" s="55" t="s">
        <v>150</v>
      </c>
    </row>
    <row r="694" spans="2:2" x14ac:dyDescent="0.25">
      <c r="B694" s="54" t="s">
        <v>1031</v>
      </c>
    </row>
    <row r="695" spans="2:2" x14ac:dyDescent="0.25">
      <c r="B695" s="76" t="s">
        <v>1032</v>
      </c>
    </row>
    <row r="696" spans="2:2" x14ac:dyDescent="0.25">
      <c r="B696" s="76" t="s">
        <v>1033</v>
      </c>
    </row>
    <row r="697" spans="2:2" x14ac:dyDescent="0.25">
      <c r="B697" s="54"/>
    </row>
    <row r="698" spans="2:2" x14ac:dyDescent="0.25">
      <c r="B698" s="55" t="s">
        <v>149</v>
      </c>
    </row>
    <row r="699" spans="2:2" x14ac:dyDescent="0.25">
      <c r="B699" s="48" t="s">
        <v>148</v>
      </c>
    </row>
    <row r="700" spans="2:2" x14ac:dyDescent="0.25">
      <c r="B700" s="48" t="s">
        <v>147</v>
      </c>
    </row>
    <row r="701" spans="2:2" x14ac:dyDescent="0.25">
      <c r="B701" s="48" t="s">
        <v>146</v>
      </c>
    </row>
    <row r="702" spans="2:2" x14ac:dyDescent="0.25">
      <c r="B702" s="48" t="s">
        <v>145</v>
      </c>
    </row>
    <row r="703" spans="2:2" x14ac:dyDescent="0.25">
      <c r="B703" s="48" t="s">
        <v>144</v>
      </c>
    </row>
    <row r="704" spans="2:2" x14ac:dyDescent="0.25">
      <c r="B704" s="48" t="s">
        <v>143</v>
      </c>
    </row>
    <row r="705" spans="2:2" x14ac:dyDescent="0.25">
      <c r="B705" s="48" t="s">
        <v>142</v>
      </c>
    </row>
    <row r="706" spans="2:2" x14ac:dyDescent="0.25">
      <c r="B706" s="48"/>
    </row>
    <row r="707" spans="2:2" x14ac:dyDescent="0.25">
      <c r="B707" s="56" t="s">
        <v>141</v>
      </c>
    </row>
    <row r="708" spans="2:2" x14ac:dyDescent="0.25">
      <c r="B708" s="56"/>
    </row>
    <row r="709" spans="2:2" x14ac:dyDescent="0.25">
      <c r="B709" s="55" t="s">
        <v>140</v>
      </c>
    </row>
    <row r="710" spans="2:2" x14ac:dyDescent="0.25">
      <c r="B710" s="54" t="s">
        <v>139</v>
      </c>
    </row>
    <row r="711" spans="2:2" x14ac:dyDescent="0.25">
      <c r="B711" s="54"/>
    </row>
    <row r="712" spans="2:2" ht="15.75" x14ac:dyDescent="0.25">
      <c r="B712" s="53" t="s">
        <v>138</v>
      </c>
    </row>
    <row r="713" spans="2:2" x14ac:dyDescent="0.25">
      <c r="B713" s="50" t="s">
        <v>137</v>
      </c>
    </row>
    <row r="714" spans="2:2" x14ac:dyDescent="0.25">
      <c r="B714" s="50"/>
    </row>
    <row r="715" spans="2:2" x14ac:dyDescent="0.25">
      <c r="B715" s="49" t="s">
        <v>136</v>
      </c>
    </row>
    <row r="716" spans="2:2" x14ac:dyDescent="0.25">
      <c r="B716" s="49"/>
    </row>
    <row r="717" spans="2:2" x14ac:dyDescent="0.25">
      <c r="B717" s="48" t="s">
        <v>135</v>
      </c>
    </row>
    <row r="718" spans="2:2" x14ac:dyDescent="0.25">
      <c r="B718" s="48"/>
    </row>
    <row r="719" spans="2:2" x14ac:dyDescent="0.25">
      <c r="B719" s="49" t="s">
        <v>134</v>
      </c>
    </row>
    <row r="720" spans="2:2" x14ac:dyDescent="0.25">
      <c r="B720" s="49"/>
    </row>
    <row r="721" spans="2:2" x14ac:dyDescent="0.25">
      <c r="B721" s="52" t="s">
        <v>133</v>
      </c>
    </row>
    <row r="722" spans="2:2" x14ac:dyDescent="0.25">
      <c r="B722" s="52" t="s">
        <v>132</v>
      </c>
    </row>
    <row r="723" spans="2:2" x14ac:dyDescent="0.25">
      <c r="B723" s="52" t="s">
        <v>131</v>
      </c>
    </row>
    <row r="724" spans="2:2" x14ac:dyDescent="0.25">
      <c r="B724" s="48" t="s">
        <v>130</v>
      </c>
    </row>
    <row r="725" spans="2:2" x14ac:dyDescent="0.25">
      <c r="B725" s="48"/>
    </row>
    <row r="726" spans="2:2" x14ac:dyDescent="0.25">
      <c r="B726" s="50" t="s">
        <v>129</v>
      </c>
    </row>
    <row r="727" spans="2:2" x14ac:dyDescent="0.25">
      <c r="B727" s="50"/>
    </row>
    <row r="728" spans="2:2" x14ac:dyDescent="0.25">
      <c r="B728" s="49" t="s">
        <v>128</v>
      </c>
    </row>
    <row r="730" spans="2:2" x14ac:dyDescent="0.25">
      <c r="B730" s="48" t="s">
        <v>127</v>
      </c>
    </row>
    <row r="731" spans="2:2" x14ac:dyDescent="0.25">
      <c r="B731" s="48"/>
    </row>
    <row r="732" spans="2:2" x14ac:dyDescent="0.25">
      <c r="B732" s="51" t="s">
        <v>126</v>
      </c>
    </row>
    <row r="733" spans="2:2" x14ac:dyDescent="0.25">
      <c r="B733" s="51"/>
    </row>
    <row r="734" spans="2:2" x14ac:dyDescent="0.25">
      <c r="B734" s="48" t="s">
        <v>125</v>
      </c>
    </row>
    <row r="735" spans="2:2" x14ac:dyDescent="0.25">
      <c r="B735" s="48" t="s">
        <v>124</v>
      </c>
    </row>
    <row r="736" spans="2:2" x14ac:dyDescent="0.25">
      <c r="B736" s="48" t="s">
        <v>123</v>
      </c>
    </row>
    <row r="737" spans="2:2" x14ac:dyDescent="0.25">
      <c r="B737" s="48" t="s">
        <v>122</v>
      </c>
    </row>
    <row r="738" spans="2:2" x14ac:dyDescent="0.25">
      <c r="B738" s="48" t="s">
        <v>121</v>
      </c>
    </row>
    <row r="739" spans="2:2" x14ac:dyDescent="0.25">
      <c r="B739" s="48"/>
    </row>
    <row r="740" spans="2:2" x14ac:dyDescent="0.25">
      <c r="B740" s="50" t="s">
        <v>120</v>
      </c>
    </row>
    <row r="741" spans="2:2" x14ac:dyDescent="0.25">
      <c r="B741" s="50"/>
    </row>
    <row r="742" spans="2:2" x14ac:dyDescent="0.25">
      <c r="B742" s="49" t="s">
        <v>119</v>
      </c>
    </row>
    <row r="743" spans="2:2" x14ac:dyDescent="0.25">
      <c r="B743" s="49"/>
    </row>
    <row r="744" spans="2:2" x14ac:dyDescent="0.25">
      <c r="B744" s="48" t="s">
        <v>118</v>
      </c>
    </row>
    <row r="745" spans="2:2" x14ac:dyDescent="0.25">
      <c r="B745" s="48" t="s">
        <v>117</v>
      </c>
    </row>
    <row r="746" spans="2:2" x14ac:dyDescent="0.25">
      <c r="B746" s="34"/>
    </row>
    <row r="747" spans="2:2" x14ac:dyDescent="0.25">
      <c r="B747" s="34"/>
    </row>
    <row r="748" spans="2:2" x14ac:dyDescent="0.25">
      <c r="B748" s="34"/>
    </row>
    <row r="749" spans="2:2" x14ac:dyDescent="0.25">
      <c r="B749" s="34"/>
    </row>
  </sheetData>
  <hyperlinks>
    <hyperlink ref="B1" location="Indice!A1" display="INDICE"/>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5323</v>
      </c>
      <c r="D11" s="83" t="s">
        <v>810</v>
      </c>
      <c r="E11" s="87" t="s">
        <v>809</v>
      </c>
      <c r="F11" s="84"/>
      <c r="G11" s="85" t="s">
        <v>808</v>
      </c>
      <c r="H11" s="88" t="s">
        <v>807</v>
      </c>
      <c r="I11" s="89">
        <f>I12+I13</f>
        <v>69820</v>
      </c>
    </row>
    <row r="12" spans="2:14" x14ac:dyDescent="0.2">
      <c r="B12" s="86">
        <f>I11-B11</f>
        <v>64497</v>
      </c>
      <c r="D12" s="87" t="s">
        <v>797</v>
      </c>
      <c r="E12" s="68" t="s">
        <v>796</v>
      </c>
      <c r="F12" s="84"/>
      <c r="G12" s="90" t="s">
        <v>806</v>
      </c>
      <c r="H12" s="85"/>
      <c r="I12" s="89">
        <v>69820</v>
      </c>
    </row>
    <row r="13" spans="2:14" x14ac:dyDescent="0.2">
      <c r="B13" s="86">
        <v>1228</v>
      </c>
      <c r="D13" s="83" t="s">
        <v>805</v>
      </c>
      <c r="E13" s="87" t="s">
        <v>729</v>
      </c>
      <c r="F13" s="84"/>
      <c r="G13" s="90" t="s">
        <v>804</v>
      </c>
      <c r="I13" s="89">
        <v>0</v>
      </c>
    </row>
    <row r="14" spans="2:14" x14ac:dyDescent="0.2">
      <c r="B14" s="86">
        <f>B12-B13</f>
        <v>63269</v>
      </c>
      <c r="D14" s="83" t="s">
        <v>803</v>
      </c>
      <c r="E14" s="68" t="s">
        <v>802</v>
      </c>
      <c r="F14" s="84"/>
      <c r="G14" s="90"/>
      <c r="H14" s="85"/>
      <c r="I14" s="89"/>
    </row>
    <row r="15" spans="2:14" ht="7.15" customHeight="1" x14ac:dyDescent="0.2">
      <c r="B15" s="86"/>
      <c r="F15" s="84"/>
      <c r="G15" s="85"/>
      <c r="H15" s="85"/>
      <c r="I15" s="89"/>
    </row>
    <row r="16" spans="2:14" x14ac:dyDescent="0.2">
      <c r="B16" s="91">
        <f>B11+B12</f>
        <v>69820</v>
      </c>
      <c r="C16" s="80"/>
      <c r="D16" s="92" t="s">
        <v>718</v>
      </c>
      <c r="E16" s="80"/>
      <c r="F16" s="93"/>
      <c r="G16" s="92" t="s">
        <v>718</v>
      </c>
      <c r="H16" s="80"/>
      <c r="I16" s="94">
        <f>I11</f>
        <v>69820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4251</v>
      </c>
      <c r="D26" s="83" t="s">
        <v>799</v>
      </c>
      <c r="E26" s="87" t="s">
        <v>798</v>
      </c>
      <c r="F26" s="84"/>
      <c r="G26" s="90" t="s">
        <v>797</v>
      </c>
      <c r="H26" s="70" t="s">
        <v>796</v>
      </c>
      <c r="I26" s="89">
        <f>+B12</f>
        <v>64497</v>
      </c>
    </row>
    <row r="27" spans="2:9" x14ac:dyDescent="0.2">
      <c r="B27" s="86">
        <v>3320</v>
      </c>
      <c r="D27" s="87" t="s">
        <v>795</v>
      </c>
      <c r="F27" s="84"/>
      <c r="G27" s="85"/>
      <c r="H27" s="85"/>
      <c r="I27" s="89"/>
    </row>
    <row r="28" spans="2:9" x14ac:dyDescent="0.2">
      <c r="B28" s="86">
        <f>B29+B30</f>
        <v>931</v>
      </c>
      <c r="D28" s="87" t="s">
        <v>794</v>
      </c>
      <c r="F28" s="84"/>
      <c r="G28" s="85"/>
      <c r="H28" s="85"/>
      <c r="I28" s="89"/>
    </row>
    <row r="29" spans="2:9" x14ac:dyDescent="0.2">
      <c r="B29" s="86">
        <v>931</v>
      </c>
      <c r="D29" s="87" t="s">
        <v>793</v>
      </c>
      <c r="F29" s="84"/>
      <c r="G29" s="85"/>
      <c r="H29" s="85"/>
      <c r="I29" s="89"/>
    </row>
    <row r="30" spans="2:9" x14ac:dyDescent="0.2">
      <c r="B30" s="86">
        <v>0</v>
      </c>
      <c r="D30" s="87" t="s">
        <v>792</v>
      </c>
      <c r="F30" s="84"/>
      <c r="G30" s="85"/>
      <c r="H30" s="85"/>
      <c r="I30" s="89"/>
    </row>
    <row r="31" spans="2:9" ht="12.75" customHeight="1" x14ac:dyDescent="0.2">
      <c r="B31" s="86">
        <v>583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59663</v>
      </c>
      <c r="D33" s="87" t="s">
        <v>786</v>
      </c>
      <c r="E33" s="68" t="s">
        <v>785</v>
      </c>
      <c r="F33" s="84"/>
      <c r="G33" s="85"/>
      <c r="H33" s="85"/>
      <c r="I33" s="89"/>
    </row>
    <row r="34" spans="2:9" x14ac:dyDescent="0.2">
      <c r="B34" s="86"/>
      <c r="F34" s="84"/>
      <c r="G34" s="85"/>
      <c r="H34" s="85"/>
      <c r="I34" s="89"/>
    </row>
    <row r="35" spans="2:9" x14ac:dyDescent="0.2">
      <c r="B35" s="91">
        <f>B26+B31+B32+B33</f>
        <v>64497</v>
      </c>
      <c r="C35" s="80"/>
      <c r="D35" s="92" t="s">
        <v>718</v>
      </c>
      <c r="E35" s="80"/>
      <c r="F35" s="93"/>
      <c r="G35" s="92" t="s">
        <v>718</v>
      </c>
      <c r="H35" s="80"/>
      <c r="I35" s="94">
        <f>I26</f>
        <v>64497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46153</v>
      </c>
      <c r="D42" s="83" t="s">
        <v>784</v>
      </c>
      <c r="E42" s="90" t="s">
        <v>783</v>
      </c>
      <c r="F42" s="84"/>
      <c r="G42" s="87" t="s">
        <v>786</v>
      </c>
      <c r="H42" s="68" t="s">
        <v>785</v>
      </c>
      <c r="I42" s="89">
        <f>+B33</f>
        <v>59663</v>
      </c>
    </row>
    <row r="43" spans="2:9" ht="15" x14ac:dyDescent="0.2">
      <c r="B43" s="86">
        <v>46153</v>
      </c>
      <c r="C43" s="60"/>
      <c r="D43" s="97" t="s">
        <v>782</v>
      </c>
      <c r="F43" s="64"/>
      <c r="G43" s="81" t="s">
        <v>784</v>
      </c>
      <c r="H43" s="98" t="s">
        <v>783</v>
      </c>
      <c r="I43" s="89">
        <f>I44+I45+I47+I48+I49</f>
        <v>95596</v>
      </c>
    </row>
    <row r="44" spans="2:9" x14ac:dyDescent="0.2">
      <c r="B44" s="86">
        <v>0</v>
      </c>
      <c r="D44" s="87" t="s">
        <v>781</v>
      </c>
      <c r="F44" s="84"/>
      <c r="G44" s="97" t="s">
        <v>782</v>
      </c>
      <c r="I44" s="89">
        <v>95596</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59663</v>
      </c>
      <c r="D49" s="87" t="s">
        <v>772</v>
      </c>
      <c r="E49" s="68" t="s">
        <v>771</v>
      </c>
      <c r="F49" s="84"/>
      <c r="G49" s="87" t="s">
        <v>777</v>
      </c>
      <c r="H49" s="87"/>
      <c r="I49" s="89">
        <v>0</v>
      </c>
    </row>
    <row r="50" spans="2:9" x14ac:dyDescent="0.2">
      <c r="B50" s="86"/>
      <c r="D50" s="87"/>
      <c r="E50" s="87"/>
      <c r="F50" s="84"/>
      <c r="G50" s="87" t="s">
        <v>776</v>
      </c>
      <c r="H50" s="87"/>
      <c r="I50" s="89">
        <v>-49443</v>
      </c>
    </row>
    <row r="51" spans="2:9" x14ac:dyDescent="0.2">
      <c r="B51" s="86"/>
      <c r="F51" s="84"/>
      <c r="G51" s="87"/>
      <c r="I51" s="89"/>
    </row>
    <row r="52" spans="2:9" x14ac:dyDescent="0.2">
      <c r="B52" s="91">
        <f>B42+B49</f>
        <v>105816</v>
      </c>
      <c r="C52" s="80"/>
      <c r="D52" s="80" t="s">
        <v>718</v>
      </c>
      <c r="E52" s="80"/>
      <c r="F52" s="93"/>
      <c r="G52" s="80" t="s">
        <v>718</v>
      </c>
      <c r="H52" s="80"/>
      <c r="I52" s="94">
        <f>I42+I43+I50</f>
        <v>105816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51</v>
      </c>
      <c r="D59" s="83" t="s">
        <v>774</v>
      </c>
      <c r="E59" s="88" t="s">
        <v>773</v>
      </c>
      <c r="F59" s="84"/>
      <c r="G59" s="90" t="s">
        <v>772</v>
      </c>
      <c r="H59" s="68" t="s">
        <v>771</v>
      </c>
      <c r="I59" s="89">
        <f>+B49</f>
        <v>59663</v>
      </c>
    </row>
    <row r="60" spans="2:9" x14ac:dyDescent="0.2">
      <c r="B60" s="86">
        <v>51</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19</v>
      </c>
      <c r="D64" s="83" t="s">
        <v>762</v>
      </c>
      <c r="E64" s="83" t="s">
        <v>761</v>
      </c>
      <c r="F64" s="84"/>
      <c r="G64" s="87" t="s">
        <v>760</v>
      </c>
      <c r="I64" s="89">
        <v>0</v>
      </c>
    </row>
    <row r="65" spans="2:9" x14ac:dyDescent="0.2">
      <c r="B65" s="86">
        <v>19</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59593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59663</v>
      </c>
      <c r="C70" s="80"/>
      <c r="D70" s="80" t="s">
        <v>718</v>
      </c>
      <c r="E70" s="80"/>
      <c r="F70" s="93"/>
      <c r="G70" s="80" t="s">
        <v>718</v>
      </c>
      <c r="H70" s="80"/>
      <c r="I70" s="94">
        <f>I59+I60+I63</f>
        <v>59663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59593</v>
      </c>
    </row>
    <row r="78" spans="2:9" x14ac:dyDescent="0.2">
      <c r="B78" s="86"/>
      <c r="E78" s="87" t="s">
        <v>750</v>
      </c>
      <c r="F78" s="84"/>
      <c r="G78" s="90"/>
      <c r="H78" s="87"/>
      <c r="I78" s="89"/>
    </row>
    <row r="79" spans="2:9" x14ac:dyDescent="0.2">
      <c r="B79" s="86">
        <f>I82-B77</f>
        <v>59593</v>
      </c>
      <c r="D79" s="87" t="s">
        <v>745</v>
      </c>
      <c r="E79" s="70" t="s">
        <v>749</v>
      </c>
      <c r="F79" s="84"/>
      <c r="G79" s="85"/>
      <c r="H79" s="85"/>
      <c r="I79" s="89"/>
    </row>
    <row r="80" spans="2:9" x14ac:dyDescent="0.2">
      <c r="B80" s="86">
        <f>B79-B13</f>
        <v>58365</v>
      </c>
      <c r="D80" s="87" t="s">
        <v>748</v>
      </c>
      <c r="E80" s="68" t="s">
        <v>744</v>
      </c>
      <c r="F80" s="84"/>
      <c r="G80" s="85"/>
      <c r="H80" s="85"/>
      <c r="I80" s="89"/>
    </row>
    <row r="81" spans="2:9" x14ac:dyDescent="0.2">
      <c r="B81" s="86"/>
      <c r="F81" s="84"/>
      <c r="G81" s="85"/>
      <c r="H81" s="85"/>
      <c r="I81" s="89"/>
    </row>
    <row r="82" spans="2:9" x14ac:dyDescent="0.2">
      <c r="B82" s="91">
        <f>B77+B79</f>
        <v>59593</v>
      </c>
      <c r="C82" s="80"/>
      <c r="D82" s="80" t="s">
        <v>718</v>
      </c>
      <c r="E82" s="80"/>
      <c r="F82" s="93"/>
      <c r="G82" s="80" t="s">
        <v>718</v>
      </c>
      <c r="H82" s="80"/>
      <c r="I82" s="94">
        <f>I77</f>
        <v>59593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67365</v>
      </c>
      <c r="D92" s="87" t="s">
        <v>732</v>
      </c>
      <c r="E92" s="68" t="s">
        <v>731</v>
      </c>
      <c r="F92" s="84"/>
      <c r="G92" s="87" t="s">
        <v>745</v>
      </c>
      <c r="H92" s="68" t="s">
        <v>744</v>
      </c>
      <c r="I92" s="89">
        <f>+B80</f>
        <v>58365</v>
      </c>
    </row>
    <row r="93" spans="2:9" x14ac:dyDescent="0.2">
      <c r="B93" s="86"/>
      <c r="E93" s="70" t="s">
        <v>728</v>
      </c>
      <c r="F93" s="84"/>
      <c r="G93" s="90" t="s">
        <v>743</v>
      </c>
      <c r="H93" s="83" t="s">
        <v>742</v>
      </c>
      <c r="I93" s="89">
        <f>I94+I95</f>
        <v>9000</v>
      </c>
    </row>
    <row r="94" spans="2:9" x14ac:dyDescent="0.2">
      <c r="B94" s="86"/>
      <c r="E94" s="87"/>
      <c r="F94" s="84"/>
      <c r="G94" s="90" t="s">
        <v>741</v>
      </c>
      <c r="I94" s="89">
        <v>9000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67365</v>
      </c>
      <c r="C99" s="80"/>
      <c r="D99" s="80" t="s">
        <v>718</v>
      </c>
      <c r="E99" s="80"/>
      <c r="F99" s="93"/>
      <c r="G99" s="80" t="s">
        <v>718</v>
      </c>
      <c r="H99" s="80"/>
      <c r="I99" s="94">
        <f>I92+I93+I96</f>
        <v>67365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689</v>
      </c>
      <c r="D106" s="87" t="s">
        <v>735</v>
      </c>
      <c r="E106" s="105" t="s">
        <v>734</v>
      </c>
      <c r="F106" s="84"/>
      <c r="G106" s="85"/>
      <c r="H106" s="85"/>
      <c r="I106" s="84"/>
    </row>
    <row r="107" spans="2:9" x14ac:dyDescent="0.2">
      <c r="B107" s="86">
        <v>689</v>
      </c>
      <c r="D107" s="87" t="s">
        <v>733</v>
      </c>
      <c r="E107" s="87"/>
      <c r="F107" s="84"/>
      <c r="G107" s="87" t="s">
        <v>732</v>
      </c>
      <c r="H107" s="70" t="s">
        <v>731</v>
      </c>
      <c r="I107" s="89"/>
    </row>
    <row r="108" spans="2:9" x14ac:dyDescent="0.2">
      <c r="B108" s="86">
        <f>-B13</f>
        <v>-1228</v>
      </c>
      <c r="D108" s="87" t="s">
        <v>730</v>
      </c>
      <c r="E108" s="88" t="s">
        <v>729</v>
      </c>
      <c r="F108" s="84"/>
      <c r="G108" s="87"/>
      <c r="H108" s="69" t="s">
        <v>728</v>
      </c>
      <c r="I108" s="89">
        <f>B92</f>
        <v>67365</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67904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67365</v>
      </c>
      <c r="C115" s="80"/>
      <c r="D115" s="80" t="s">
        <v>718</v>
      </c>
      <c r="E115" s="108"/>
      <c r="F115" s="93"/>
      <c r="G115" s="80" t="s">
        <v>718</v>
      </c>
      <c r="H115" s="80"/>
      <c r="I115" s="94">
        <f>I108</f>
        <v>67365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67904</v>
      </c>
    </row>
    <row r="123" spans="2:9" ht="15" x14ac:dyDescent="0.2">
      <c r="B123" s="86">
        <f>B125+B128+B131+B134+B137+B142+B143+B144</f>
        <v>-229934</v>
      </c>
      <c r="C123" s="81"/>
      <c r="D123" s="60"/>
      <c r="E123" s="87" t="s">
        <v>713</v>
      </c>
      <c r="F123" s="60"/>
      <c r="G123" s="60"/>
      <c r="H123" s="60"/>
      <c r="I123" s="89">
        <f>I128+I131+I134+I137+I142+I143+I144</f>
        <v>-297838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464</v>
      </c>
      <c r="E128" s="87" t="s">
        <v>709</v>
      </c>
      <c r="I128" s="89">
        <f>I129+I130</f>
        <v>-1076</v>
      </c>
    </row>
    <row r="129" spans="2:9" x14ac:dyDescent="0.2">
      <c r="B129" s="86">
        <v>464</v>
      </c>
      <c r="E129" s="87" t="s">
        <v>708</v>
      </c>
      <c r="I129" s="89">
        <v>0</v>
      </c>
    </row>
    <row r="130" spans="2:9" x14ac:dyDescent="0.2">
      <c r="B130" s="86">
        <v>0</v>
      </c>
      <c r="E130" s="87" t="s">
        <v>707</v>
      </c>
      <c r="I130" s="89">
        <v>-1076</v>
      </c>
    </row>
    <row r="131" spans="2:9" x14ac:dyDescent="0.2">
      <c r="B131" s="86">
        <f>B132+B133</f>
        <v>4809</v>
      </c>
      <c r="E131" s="87" t="s">
        <v>706</v>
      </c>
      <c r="I131" s="89">
        <f>I132+I133</f>
        <v>2581</v>
      </c>
    </row>
    <row r="132" spans="2:9" x14ac:dyDescent="0.2">
      <c r="B132" s="86">
        <v>0</v>
      </c>
      <c r="E132" s="87" t="s">
        <v>705</v>
      </c>
      <c r="I132" s="89">
        <v>0</v>
      </c>
    </row>
    <row r="133" spans="2:9" x14ac:dyDescent="0.2">
      <c r="B133" s="86">
        <v>4809</v>
      </c>
      <c r="E133" s="87" t="s">
        <v>704</v>
      </c>
      <c r="I133" s="89">
        <v>2581</v>
      </c>
    </row>
    <row r="134" spans="2:9" x14ac:dyDescent="0.2">
      <c r="B134" s="86">
        <f>B135+B136</f>
        <v>-313267</v>
      </c>
      <c r="E134" s="87" t="s">
        <v>703</v>
      </c>
      <c r="I134" s="89">
        <f>I135+I136</f>
        <v>-312605</v>
      </c>
    </row>
    <row r="135" spans="2:9" x14ac:dyDescent="0.2">
      <c r="B135" s="86">
        <v>0</v>
      </c>
      <c r="E135" s="87" t="s">
        <v>702</v>
      </c>
      <c r="I135" s="89">
        <v>0</v>
      </c>
    </row>
    <row r="136" spans="2:9" x14ac:dyDescent="0.2">
      <c r="B136" s="86">
        <v>-313267</v>
      </c>
      <c r="E136" s="87" t="s">
        <v>701</v>
      </c>
      <c r="I136" s="89">
        <v>-312605</v>
      </c>
    </row>
    <row r="137" spans="2:9" x14ac:dyDescent="0.2">
      <c r="B137" s="86">
        <f>B138+B141</f>
        <v>3253</v>
      </c>
      <c r="E137" s="109" t="s">
        <v>700</v>
      </c>
      <c r="I137" s="89">
        <f>I138+I141</f>
        <v>0</v>
      </c>
    </row>
    <row r="138" spans="2:9" x14ac:dyDescent="0.2">
      <c r="B138" s="86">
        <f>B139+B140</f>
        <v>3253</v>
      </c>
      <c r="E138" s="109" t="s">
        <v>699</v>
      </c>
      <c r="I138" s="89">
        <f>I139+I140</f>
        <v>0</v>
      </c>
    </row>
    <row r="139" spans="2:9" x14ac:dyDescent="0.2">
      <c r="B139" s="86">
        <v>3253</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2545</v>
      </c>
      <c r="C143" s="87" t="s">
        <v>694</v>
      </c>
      <c r="E143" s="87" t="s">
        <v>694</v>
      </c>
      <c r="I143" s="89">
        <v>8602</v>
      </c>
    </row>
    <row r="144" spans="2:9" x14ac:dyDescent="0.2">
      <c r="B144" s="86">
        <f>B145+B146</f>
        <v>72262</v>
      </c>
      <c r="C144" s="87" t="s">
        <v>693</v>
      </c>
      <c r="E144" s="87" t="s">
        <v>693</v>
      </c>
      <c r="I144" s="89">
        <f>I145+I146</f>
        <v>4660</v>
      </c>
    </row>
    <row r="145" spans="2:9" x14ac:dyDescent="0.2">
      <c r="B145" s="86">
        <v>0</v>
      </c>
      <c r="C145" s="87" t="s">
        <v>692</v>
      </c>
      <c r="E145" s="87" t="s">
        <v>692</v>
      </c>
      <c r="I145" s="89">
        <v>7395</v>
      </c>
    </row>
    <row r="146" spans="2:9" x14ac:dyDescent="0.2">
      <c r="B146" s="91">
        <v>72262</v>
      </c>
      <c r="C146" s="110" t="s">
        <v>691</v>
      </c>
      <c r="D146" s="111"/>
      <c r="E146" s="110" t="s">
        <v>691</v>
      </c>
      <c r="F146" s="111"/>
      <c r="G146" s="111"/>
      <c r="H146" s="111"/>
      <c r="I146" s="94">
        <v>-2735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13034</v>
      </c>
      <c r="D11" s="83" t="s">
        <v>810</v>
      </c>
      <c r="E11" s="87" t="s">
        <v>809</v>
      </c>
      <c r="F11" s="84"/>
      <c r="G11" s="85" t="s">
        <v>808</v>
      </c>
      <c r="H11" s="88" t="s">
        <v>807</v>
      </c>
      <c r="I11" s="89">
        <f>I12+I13</f>
        <v>55556</v>
      </c>
    </row>
    <row r="12" spans="2:14" x14ac:dyDescent="0.2">
      <c r="B12" s="86">
        <f>I11-B11</f>
        <v>42522</v>
      </c>
      <c r="D12" s="87" t="s">
        <v>797</v>
      </c>
      <c r="E12" s="68" t="s">
        <v>796</v>
      </c>
      <c r="F12" s="84"/>
      <c r="G12" s="90" t="s">
        <v>806</v>
      </c>
      <c r="H12" s="85"/>
      <c r="I12" s="89">
        <v>54901</v>
      </c>
    </row>
    <row r="13" spans="2:14" x14ac:dyDescent="0.2">
      <c r="B13" s="86">
        <v>2868</v>
      </c>
      <c r="D13" s="83" t="s">
        <v>805</v>
      </c>
      <c r="E13" s="87" t="s">
        <v>729</v>
      </c>
      <c r="F13" s="84"/>
      <c r="G13" s="90" t="s">
        <v>804</v>
      </c>
      <c r="I13" s="89">
        <v>655</v>
      </c>
    </row>
    <row r="14" spans="2:14" x14ac:dyDescent="0.2">
      <c r="B14" s="86">
        <f>B12-B13</f>
        <v>39654</v>
      </c>
      <c r="D14" s="83" t="s">
        <v>803</v>
      </c>
      <c r="E14" s="68" t="s">
        <v>802</v>
      </c>
      <c r="F14" s="84"/>
      <c r="G14" s="90"/>
      <c r="H14" s="85"/>
      <c r="I14" s="89"/>
    </row>
    <row r="15" spans="2:14" ht="7.15" customHeight="1" x14ac:dyDescent="0.2">
      <c r="B15" s="86"/>
      <c r="F15" s="84"/>
      <c r="G15" s="85"/>
      <c r="H15" s="85"/>
      <c r="I15" s="89"/>
    </row>
    <row r="16" spans="2:14" x14ac:dyDescent="0.2">
      <c r="B16" s="91">
        <f>B11+B12</f>
        <v>55556</v>
      </c>
      <c r="C16" s="80"/>
      <c r="D16" s="92" t="s">
        <v>718</v>
      </c>
      <c r="E16" s="80"/>
      <c r="F16" s="93"/>
      <c r="G16" s="92" t="s">
        <v>718</v>
      </c>
      <c r="H16" s="80"/>
      <c r="I16" s="94">
        <f>I11</f>
        <v>55556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32460</v>
      </c>
      <c r="D26" s="83" t="s">
        <v>799</v>
      </c>
      <c r="E26" s="87" t="s">
        <v>798</v>
      </c>
      <c r="F26" s="84"/>
      <c r="G26" s="90" t="s">
        <v>797</v>
      </c>
      <c r="H26" s="70" t="s">
        <v>796</v>
      </c>
      <c r="I26" s="89">
        <f>+B12</f>
        <v>42522</v>
      </c>
    </row>
    <row r="27" spans="2:9" x14ac:dyDescent="0.2">
      <c r="B27" s="86">
        <v>26762</v>
      </c>
      <c r="D27" s="87" t="s">
        <v>795</v>
      </c>
      <c r="F27" s="84"/>
      <c r="G27" s="85"/>
      <c r="H27" s="85"/>
      <c r="I27" s="89"/>
    </row>
    <row r="28" spans="2:9" x14ac:dyDescent="0.2">
      <c r="B28" s="86">
        <f>B29+B30</f>
        <v>5698</v>
      </c>
      <c r="D28" s="87" t="s">
        <v>794</v>
      </c>
      <c r="F28" s="84"/>
      <c r="G28" s="85"/>
      <c r="H28" s="85"/>
      <c r="I28" s="89"/>
    </row>
    <row r="29" spans="2:9" x14ac:dyDescent="0.2">
      <c r="B29" s="86">
        <v>5698</v>
      </c>
      <c r="D29" s="87" t="s">
        <v>793</v>
      </c>
      <c r="F29" s="84"/>
      <c r="G29" s="85"/>
      <c r="H29" s="85"/>
      <c r="I29" s="89"/>
    </row>
    <row r="30" spans="2:9" x14ac:dyDescent="0.2">
      <c r="B30" s="86">
        <v>0</v>
      </c>
      <c r="D30" s="87" t="s">
        <v>792</v>
      </c>
      <c r="F30" s="84"/>
      <c r="G30" s="85"/>
      <c r="H30" s="85"/>
      <c r="I30" s="89"/>
    </row>
    <row r="31" spans="2:9" ht="12.75" customHeight="1" x14ac:dyDescent="0.2">
      <c r="B31" s="86">
        <v>416</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9646</v>
      </c>
      <c r="D33" s="87" t="s">
        <v>786</v>
      </c>
      <c r="E33" s="68" t="s">
        <v>785</v>
      </c>
      <c r="F33" s="84"/>
      <c r="G33" s="85"/>
      <c r="H33" s="85"/>
      <c r="I33" s="89"/>
    </row>
    <row r="34" spans="2:9" x14ac:dyDescent="0.2">
      <c r="B34" s="86"/>
      <c r="F34" s="84"/>
      <c r="G34" s="85"/>
      <c r="H34" s="85"/>
      <c r="I34" s="89"/>
    </row>
    <row r="35" spans="2:9" x14ac:dyDescent="0.2">
      <c r="B35" s="91">
        <f>B26+B31+B32+B33</f>
        <v>42522</v>
      </c>
      <c r="C35" s="80"/>
      <c r="D35" s="92" t="s">
        <v>718</v>
      </c>
      <c r="E35" s="80"/>
      <c r="F35" s="93"/>
      <c r="G35" s="92" t="s">
        <v>718</v>
      </c>
      <c r="H35" s="80"/>
      <c r="I35" s="94">
        <f>I26</f>
        <v>42522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2395</v>
      </c>
      <c r="D42" s="83" t="s">
        <v>784</v>
      </c>
      <c r="E42" s="90" t="s">
        <v>783</v>
      </c>
      <c r="F42" s="84"/>
      <c r="G42" s="87" t="s">
        <v>786</v>
      </c>
      <c r="H42" s="68" t="s">
        <v>785</v>
      </c>
      <c r="I42" s="89">
        <f>+B33</f>
        <v>9646</v>
      </c>
    </row>
    <row r="43" spans="2:9" ht="15" x14ac:dyDescent="0.2">
      <c r="B43" s="86">
        <v>23</v>
      </c>
      <c r="C43" s="60"/>
      <c r="D43" s="97" t="s">
        <v>782</v>
      </c>
      <c r="F43" s="64"/>
      <c r="G43" s="81" t="s">
        <v>784</v>
      </c>
      <c r="H43" s="98" t="s">
        <v>783</v>
      </c>
      <c r="I43" s="89">
        <f>I44+I45+I47+I48+I49</f>
        <v>12624</v>
      </c>
    </row>
    <row r="44" spans="2:9" x14ac:dyDescent="0.2">
      <c r="B44" s="86">
        <v>2372</v>
      </c>
      <c r="D44" s="87" t="s">
        <v>781</v>
      </c>
      <c r="F44" s="84"/>
      <c r="G44" s="97" t="s">
        <v>782</v>
      </c>
      <c r="I44" s="89">
        <v>12592</v>
      </c>
    </row>
    <row r="45" spans="2:9" x14ac:dyDescent="0.2">
      <c r="B45" s="86">
        <v>0</v>
      </c>
      <c r="D45" s="87" t="s">
        <v>780</v>
      </c>
      <c r="E45" s="82"/>
      <c r="F45" s="84"/>
      <c r="G45" s="87" t="s">
        <v>781</v>
      </c>
      <c r="I45" s="89">
        <v>32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19875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22270</v>
      </c>
      <c r="C52" s="80"/>
      <c r="D52" s="80" t="s">
        <v>718</v>
      </c>
      <c r="E52" s="80"/>
      <c r="F52" s="93"/>
      <c r="G52" s="80" t="s">
        <v>718</v>
      </c>
      <c r="H52" s="80"/>
      <c r="I52" s="94">
        <f>I42+I43+I50</f>
        <v>22270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19875</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1716</v>
      </c>
      <c r="D64" s="83" t="s">
        <v>762</v>
      </c>
      <c r="E64" s="83" t="s">
        <v>761</v>
      </c>
      <c r="F64" s="84"/>
      <c r="G64" s="87" t="s">
        <v>760</v>
      </c>
      <c r="I64" s="89">
        <v>0</v>
      </c>
    </row>
    <row r="65" spans="2:9" x14ac:dyDescent="0.2">
      <c r="B65" s="86">
        <v>57</v>
      </c>
      <c r="D65" s="87" t="s">
        <v>760</v>
      </c>
      <c r="F65" s="84"/>
      <c r="G65" s="90" t="s">
        <v>759</v>
      </c>
      <c r="I65" s="89">
        <v>0</v>
      </c>
    </row>
    <row r="66" spans="2:9" x14ac:dyDescent="0.2">
      <c r="B66" s="86">
        <v>0</v>
      </c>
      <c r="D66" s="87" t="s">
        <v>759</v>
      </c>
      <c r="F66" s="84"/>
      <c r="G66" s="90" t="s">
        <v>758</v>
      </c>
      <c r="I66" s="89">
        <v>0</v>
      </c>
    </row>
    <row r="67" spans="2:9" x14ac:dyDescent="0.2">
      <c r="B67" s="86">
        <v>1659</v>
      </c>
      <c r="D67" s="87" t="s">
        <v>758</v>
      </c>
      <c r="F67" s="84"/>
      <c r="G67" s="85"/>
      <c r="H67" s="85"/>
      <c r="I67" s="89"/>
    </row>
    <row r="68" spans="2:9" x14ac:dyDescent="0.2">
      <c r="B68" s="86">
        <f>I70-B59-B62-B64</f>
        <v>18159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19875</v>
      </c>
      <c r="C70" s="80"/>
      <c r="D70" s="80" t="s">
        <v>718</v>
      </c>
      <c r="E70" s="80"/>
      <c r="F70" s="93"/>
      <c r="G70" s="80" t="s">
        <v>718</v>
      </c>
      <c r="H70" s="80"/>
      <c r="I70" s="94">
        <f>I59+I60+I63</f>
        <v>19875</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18159</v>
      </c>
    </row>
    <row r="78" spans="2:9" x14ac:dyDescent="0.2">
      <c r="B78" s="86"/>
      <c r="E78" s="87" t="s">
        <v>750</v>
      </c>
      <c r="F78" s="84"/>
      <c r="G78" s="90"/>
      <c r="H78" s="87"/>
      <c r="I78" s="89"/>
    </row>
    <row r="79" spans="2:9" x14ac:dyDescent="0.2">
      <c r="B79" s="86">
        <f>I82-B77</f>
        <v>18159</v>
      </c>
      <c r="D79" s="87" t="s">
        <v>745</v>
      </c>
      <c r="E79" s="70" t="s">
        <v>749</v>
      </c>
      <c r="F79" s="84"/>
      <c r="G79" s="85"/>
      <c r="H79" s="85"/>
      <c r="I79" s="89"/>
    </row>
    <row r="80" spans="2:9" x14ac:dyDescent="0.2">
      <c r="B80" s="86">
        <f>B79-B13</f>
        <v>15291</v>
      </c>
      <c r="D80" s="87" t="s">
        <v>748</v>
      </c>
      <c r="E80" s="68" t="s">
        <v>744</v>
      </c>
      <c r="F80" s="84"/>
      <c r="G80" s="85"/>
      <c r="H80" s="85"/>
      <c r="I80" s="89"/>
    </row>
    <row r="81" spans="2:9" x14ac:dyDescent="0.2">
      <c r="B81" s="86"/>
      <c r="F81" s="84"/>
      <c r="G81" s="85"/>
      <c r="H81" s="85"/>
      <c r="I81" s="89"/>
    </row>
    <row r="82" spans="2:9" x14ac:dyDescent="0.2">
      <c r="B82" s="91">
        <f>B77+B79</f>
        <v>18159</v>
      </c>
      <c r="C82" s="80"/>
      <c r="D82" s="80" t="s">
        <v>718</v>
      </c>
      <c r="E82" s="80"/>
      <c r="F82" s="93"/>
      <c r="G82" s="80" t="s">
        <v>718</v>
      </c>
      <c r="H82" s="80"/>
      <c r="I82" s="94">
        <f>I77</f>
        <v>18159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52969</v>
      </c>
      <c r="D92" s="87" t="s">
        <v>732</v>
      </c>
      <c r="E92" s="68" t="s">
        <v>731</v>
      </c>
      <c r="F92" s="84"/>
      <c r="G92" s="87" t="s">
        <v>745</v>
      </c>
      <c r="H92" s="68" t="s">
        <v>744</v>
      </c>
      <c r="I92" s="89">
        <f>+B80</f>
        <v>15291</v>
      </c>
    </row>
    <row r="93" spans="2:9" x14ac:dyDescent="0.2">
      <c r="B93" s="86"/>
      <c r="E93" s="70" t="s">
        <v>728</v>
      </c>
      <c r="F93" s="84"/>
      <c r="G93" s="90" t="s">
        <v>743</v>
      </c>
      <c r="H93" s="83" t="s">
        <v>742</v>
      </c>
      <c r="I93" s="89">
        <f>I94+I95</f>
        <v>41053</v>
      </c>
    </row>
    <row r="94" spans="2:9" x14ac:dyDescent="0.2">
      <c r="B94" s="86"/>
      <c r="E94" s="87"/>
      <c r="F94" s="84"/>
      <c r="G94" s="90" t="s">
        <v>741</v>
      </c>
      <c r="I94" s="89">
        <v>0</v>
      </c>
    </row>
    <row r="95" spans="2:9" x14ac:dyDescent="0.2">
      <c r="B95" s="86"/>
      <c r="E95" s="87"/>
      <c r="F95" s="84"/>
      <c r="G95" s="90" t="s">
        <v>740</v>
      </c>
      <c r="I95" s="89">
        <v>41053</v>
      </c>
    </row>
    <row r="96" spans="2:9" x14ac:dyDescent="0.2">
      <c r="B96" s="86"/>
      <c r="D96" s="87"/>
      <c r="F96" s="84"/>
      <c r="G96" s="90" t="s">
        <v>739</v>
      </c>
      <c r="H96" s="83" t="s">
        <v>738</v>
      </c>
      <c r="I96" s="89">
        <f>I97</f>
        <v>-3375</v>
      </c>
    </row>
    <row r="97" spans="2:9" x14ac:dyDescent="0.2">
      <c r="B97" s="100"/>
      <c r="C97" s="101"/>
      <c r="D97" s="101"/>
      <c r="E97" s="87"/>
      <c r="F97" s="102"/>
      <c r="G97" s="90" t="s">
        <v>737</v>
      </c>
      <c r="H97" s="103"/>
      <c r="I97" s="89">
        <v>-3375</v>
      </c>
    </row>
    <row r="98" spans="2:9" x14ac:dyDescent="0.2">
      <c r="B98" s="86"/>
      <c r="F98" s="84"/>
      <c r="G98" s="85"/>
      <c r="H98" s="85"/>
      <c r="I98" s="89"/>
    </row>
    <row r="99" spans="2:9" x14ac:dyDescent="0.2">
      <c r="B99" s="91">
        <f>B92</f>
        <v>52969</v>
      </c>
      <c r="C99" s="80"/>
      <c r="D99" s="80" t="s">
        <v>718</v>
      </c>
      <c r="E99" s="80"/>
      <c r="F99" s="93"/>
      <c r="G99" s="80" t="s">
        <v>718</v>
      </c>
      <c r="H99" s="80"/>
      <c r="I99" s="94">
        <f>I92+I93+I96</f>
        <v>52969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1883</v>
      </c>
      <c r="D106" s="87" t="s">
        <v>735</v>
      </c>
      <c r="E106" s="105" t="s">
        <v>734</v>
      </c>
      <c r="F106" s="84"/>
      <c r="G106" s="85"/>
      <c r="H106" s="85"/>
      <c r="I106" s="84"/>
    </row>
    <row r="107" spans="2:9" x14ac:dyDescent="0.2">
      <c r="B107" s="86">
        <v>1883</v>
      </c>
      <c r="D107" s="87" t="s">
        <v>733</v>
      </c>
      <c r="E107" s="87"/>
      <c r="F107" s="84"/>
      <c r="G107" s="87" t="s">
        <v>732</v>
      </c>
      <c r="H107" s="70" t="s">
        <v>731</v>
      </c>
      <c r="I107" s="89"/>
    </row>
    <row r="108" spans="2:9" x14ac:dyDescent="0.2">
      <c r="B108" s="86">
        <f>-B13</f>
        <v>-2868</v>
      </c>
      <c r="D108" s="87" t="s">
        <v>730</v>
      </c>
      <c r="E108" s="88" t="s">
        <v>729</v>
      </c>
      <c r="F108" s="84"/>
      <c r="G108" s="87"/>
      <c r="H108" s="69" t="s">
        <v>728</v>
      </c>
      <c r="I108" s="89">
        <f>B92</f>
        <v>52969</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25</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53929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52969</v>
      </c>
      <c r="C115" s="80"/>
      <c r="D115" s="80" t="s">
        <v>718</v>
      </c>
      <c r="E115" s="108"/>
      <c r="F115" s="93"/>
      <c r="G115" s="80" t="s">
        <v>718</v>
      </c>
      <c r="H115" s="80"/>
      <c r="I115" s="94">
        <f>I108</f>
        <v>52969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53929</v>
      </c>
    </row>
    <row r="123" spans="2:9" ht="15" x14ac:dyDescent="0.2">
      <c r="B123" s="86">
        <f>B125+B128+B131+B134+B137+B142+B143+B144</f>
        <v>65726</v>
      </c>
      <c r="C123" s="81"/>
      <c r="D123" s="60"/>
      <c r="E123" s="87" t="s">
        <v>713</v>
      </c>
      <c r="F123" s="60"/>
      <c r="G123" s="60"/>
      <c r="H123" s="60"/>
      <c r="I123" s="89">
        <f>I128+I131+I134+I137+I142+I143+I144</f>
        <v>11797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44924</v>
      </c>
      <c r="E128" s="87" t="s">
        <v>709</v>
      </c>
      <c r="I128" s="89">
        <f>I129+I130</f>
        <v>11</v>
      </c>
    </row>
    <row r="129" spans="2:9" x14ac:dyDescent="0.2">
      <c r="B129" s="86">
        <v>69204</v>
      </c>
      <c r="E129" s="87" t="s">
        <v>708</v>
      </c>
      <c r="I129" s="89">
        <v>0</v>
      </c>
    </row>
    <row r="130" spans="2:9" x14ac:dyDescent="0.2">
      <c r="B130" s="86">
        <v>-24280</v>
      </c>
      <c r="E130" s="87" t="s">
        <v>707</v>
      </c>
      <c r="I130" s="89">
        <v>11</v>
      </c>
    </row>
    <row r="131" spans="2:9" x14ac:dyDescent="0.2">
      <c r="B131" s="86">
        <f>B132+B133</f>
        <v>-37660</v>
      </c>
      <c r="E131" s="87" t="s">
        <v>706</v>
      </c>
      <c r="I131" s="89">
        <f>I132+I133</f>
        <v>0</v>
      </c>
    </row>
    <row r="132" spans="2:9" x14ac:dyDescent="0.2">
      <c r="B132" s="86">
        <v>-25887</v>
      </c>
      <c r="E132" s="87" t="s">
        <v>705</v>
      </c>
      <c r="I132" s="89">
        <v>0</v>
      </c>
    </row>
    <row r="133" spans="2:9" x14ac:dyDescent="0.2">
      <c r="B133" s="86">
        <v>-11773</v>
      </c>
      <c r="E133" s="87" t="s">
        <v>704</v>
      </c>
      <c r="I133" s="89">
        <v>0</v>
      </c>
    </row>
    <row r="134" spans="2:9" x14ac:dyDescent="0.2">
      <c r="B134" s="86">
        <f>B135+B136</f>
        <v>10337</v>
      </c>
      <c r="E134" s="87" t="s">
        <v>703</v>
      </c>
      <c r="I134" s="89">
        <f>I135+I136</f>
        <v>-30</v>
      </c>
    </row>
    <row r="135" spans="2:9" x14ac:dyDescent="0.2">
      <c r="B135" s="86">
        <v>11521</v>
      </c>
      <c r="E135" s="87" t="s">
        <v>702</v>
      </c>
      <c r="I135" s="89">
        <v>-30</v>
      </c>
    </row>
    <row r="136" spans="2:9" x14ac:dyDescent="0.2">
      <c r="B136" s="86">
        <v>-1184</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48125</v>
      </c>
      <c r="C144" s="87" t="s">
        <v>693</v>
      </c>
      <c r="E144" s="87" t="s">
        <v>693</v>
      </c>
      <c r="I144" s="89">
        <f>I145+I146</f>
        <v>11816</v>
      </c>
    </row>
    <row r="145" spans="2:9" x14ac:dyDescent="0.2">
      <c r="B145" s="86">
        <v>52961</v>
      </c>
      <c r="C145" s="87" t="s">
        <v>692</v>
      </c>
      <c r="E145" s="87" t="s">
        <v>692</v>
      </c>
      <c r="I145" s="89">
        <v>6638</v>
      </c>
    </row>
    <row r="146" spans="2:9" x14ac:dyDescent="0.2">
      <c r="B146" s="91">
        <v>-4836</v>
      </c>
      <c r="C146" s="110" t="s">
        <v>691</v>
      </c>
      <c r="D146" s="111"/>
      <c r="E146" s="110" t="s">
        <v>691</v>
      </c>
      <c r="F146" s="111"/>
      <c r="G146" s="111"/>
      <c r="H146" s="111"/>
      <c r="I146" s="94">
        <v>5178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172046</v>
      </c>
      <c r="D11" s="83" t="s">
        <v>810</v>
      </c>
      <c r="E11" s="87" t="s">
        <v>809</v>
      </c>
      <c r="F11" s="84"/>
      <c r="G11" s="85" t="s">
        <v>808</v>
      </c>
      <c r="H11" s="88" t="s">
        <v>807</v>
      </c>
      <c r="I11" s="89">
        <f>I12+I13</f>
        <v>473558</v>
      </c>
    </row>
    <row r="12" spans="2:14" x14ac:dyDescent="0.2">
      <c r="B12" s="86">
        <f>I11-B11</f>
        <v>301512</v>
      </c>
      <c r="D12" s="87" t="s">
        <v>797</v>
      </c>
      <c r="E12" s="68" t="s">
        <v>796</v>
      </c>
      <c r="F12" s="84"/>
      <c r="G12" s="90" t="s">
        <v>806</v>
      </c>
      <c r="H12" s="85"/>
      <c r="I12" s="89">
        <v>473558</v>
      </c>
    </row>
    <row r="13" spans="2:14" x14ac:dyDescent="0.2">
      <c r="B13" s="86">
        <v>12302</v>
      </c>
      <c r="D13" s="83" t="s">
        <v>805</v>
      </c>
      <c r="E13" s="87" t="s">
        <v>729</v>
      </c>
      <c r="F13" s="84"/>
      <c r="G13" s="90" t="s">
        <v>804</v>
      </c>
      <c r="I13" s="89">
        <v>0</v>
      </c>
    </row>
    <row r="14" spans="2:14" x14ac:dyDescent="0.2">
      <c r="B14" s="86">
        <f>B12-B13</f>
        <v>289210</v>
      </c>
      <c r="D14" s="83" t="s">
        <v>803</v>
      </c>
      <c r="E14" s="68" t="s">
        <v>802</v>
      </c>
      <c r="F14" s="84"/>
      <c r="G14" s="90"/>
      <c r="H14" s="85"/>
      <c r="I14" s="89"/>
    </row>
    <row r="15" spans="2:14" ht="7.15" customHeight="1" x14ac:dyDescent="0.2">
      <c r="B15" s="86"/>
      <c r="F15" s="84"/>
      <c r="G15" s="85"/>
      <c r="H15" s="85"/>
      <c r="I15" s="89"/>
    </row>
    <row r="16" spans="2:14" x14ac:dyDescent="0.2">
      <c r="B16" s="91">
        <f>B11+B12</f>
        <v>473558</v>
      </c>
      <c r="C16" s="80"/>
      <c r="D16" s="92" t="s">
        <v>718</v>
      </c>
      <c r="E16" s="80"/>
      <c r="F16" s="93"/>
      <c r="G16" s="92" t="s">
        <v>718</v>
      </c>
      <c r="H16" s="80"/>
      <c r="I16" s="94">
        <f>I11</f>
        <v>473558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55302</v>
      </c>
      <c r="D26" s="83" t="s">
        <v>799</v>
      </c>
      <c r="E26" s="87" t="s">
        <v>798</v>
      </c>
      <c r="F26" s="84"/>
      <c r="G26" s="90" t="s">
        <v>797</v>
      </c>
      <c r="H26" s="70" t="s">
        <v>796</v>
      </c>
      <c r="I26" s="89">
        <f>+B12</f>
        <v>301512</v>
      </c>
    </row>
    <row r="27" spans="2:9" x14ac:dyDescent="0.2">
      <c r="B27" s="86">
        <v>46330</v>
      </c>
      <c r="D27" s="87" t="s">
        <v>795</v>
      </c>
      <c r="F27" s="84"/>
      <c r="G27" s="85"/>
      <c r="H27" s="85"/>
      <c r="I27" s="89"/>
    </row>
    <row r="28" spans="2:9" x14ac:dyDescent="0.2">
      <c r="B28" s="86">
        <f>B29+B30</f>
        <v>8972</v>
      </c>
      <c r="D28" s="87" t="s">
        <v>794</v>
      </c>
      <c r="F28" s="84"/>
      <c r="G28" s="85"/>
      <c r="H28" s="85"/>
      <c r="I28" s="89"/>
    </row>
    <row r="29" spans="2:9" x14ac:dyDescent="0.2">
      <c r="B29" s="86">
        <v>8962</v>
      </c>
      <c r="D29" s="87" t="s">
        <v>793</v>
      </c>
      <c r="F29" s="84"/>
      <c r="G29" s="85"/>
      <c r="H29" s="85"/>
      <c r="I29" s="89"/>
    </row>
    <row r="30" spans="2:9" x14ac:dyDescent="0.2">
      <c r="B30" s="86">
        <v>10</v>
      </c>
      <c r="D30" s="87" t="s">
        <v>792</v>
      </c>
      <c r="F30" s="84"/>
      <c r="G30" s="85"/>
      <c r="H30" s="85"/>
      <c r="I30" s="89"/>
    </row>
    <row r="31" spans="2:9" ht="12.75" customHeight="1" x14ac:dyDescent="0.2">
      <c r="B31" s="86">
        <v>6412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239798</v>
      </c>
      <c r="D33" s="87" t="s">
        <v>786</v>
      </c>
      <c r="E33" s="68" t="s">
        <v>785</v>
      </c>
      <c r="F33" s="84"/>
      <c r="G33" s="85"/>
      <c r="H33" s="85"/>
      <c r="I33" s="89"/>
    </row>
    <row r="34" spans="2:9" x14ac:dyDescent="0.2">
      <c r="B34" s="86"/>
      <c r="F34" s="84"/>
      <c r="G34" s="85"/>
      <c r="H34" s="85"/>
      <c r="I34" s="89"/>
    </row>
    <row r="35" spans="2:9" x14ac:dyDescent="0.2">
      <c r="B35" s="91">
        <f>B26+B31+B32+B33</f>
        <v>301512</v>
      </c>
      <c r="C35" s="80"/>
      <c r="D35" s="92" t="s">
        <v>718</v>
      </c>
      <c r="E35" s="80"/>
      <c r="F35" s="93"/>
      <c r="G35" s="92" t="s">
        <v>718</v>
      </c>
      <c r="H35" s="80"/>
      <c r="I35" s="94">
        <f>I26</f>
        <v>301512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272244</v>
      </c>
      <c r="D42" s="83" t="s">
        <v>784</v>
      </c>
      <c r="E42" s="90" t="s">
        <v>783</v>
      </c>
      <c r="F42" s="84"/>
      <c r="G42" s="87" t="s">
        <v>786</v>
      </c>
      <c r="H42" s="68" t="s">
        <v>785</v>
      </c>
      <c r="I42" s="89">
        <f>+B33</f>
        <v>239798</v>
      </c>
    </row>
    <row r="43" spans="2:9" ht="15" x14ac:dyDescent="0.2">
      <c r="B43" s="86">
        <v>10394</v>
      </c>
      <c r="C43" s="60"/>
      <c r="D43" s="97" t="s">
        <v>782</v>
      </c>
      <c r="F43" s="64"/>
      <c r="G43" s="81" t="s">
        <v>784</v>
      </c>
      <c r="H43" s="98" t="s">
        <v>783</v>
      </c>
      <c r="I43" s="89">
        <f>I44+I45+I47+I48+I49</f>
        <v>328182</v>
      </c>
    </row>
    <row r="44" spans="2:9" x14ac:dyDescent="0.2">
      <c r="B44" s="86">
        <v>27034</v>
      </c>
      <c r="D44" s="87" t="s">
        <v>781</v>
      </c>
      <c r="F44" s="84"/>
      <c r="G44" s="97" t="s">
        <v>782</v>
      </c>
      <c r="I44" s="89">
        <v>313622</v>
      </c>
    </row>
    <row r="45" spans="2:9" x14ac:dyDescent="0.2">
      <c r="B45" s="86">
        <v>0</v>
      </c>
      <c r="D45" s="87" t="s">
        <v>780</v>
      </c>
      <c r="E45" s="82"/>
      <c r="F45" s="84"/>
      <c r="G45" s="87" t="s">
        <v>781</v>
      </c>
      <c r="I45" s="89">
        <v>14560</v>
      </c>
    </row>
    <row r="46" spans="2:9" x14ac:dyDescent="0.2">
      <c r="B46" s="86"/>
      <c r="E46" s="99" t="s">
        <v>779</v>
      </c>
      <c r="F46" s="84"/>
      <c r="G46" s="87" t="s">
        <v>780</v>
      </c>
      <c r="H46" s="82"/>
      <c r="I46" s="89"/>
    </row>
    <row r="47" spans="2:9" x14ac:dyDescent="0.2">
      <c r="B47" s="86">
        <v>234816</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295736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567980</v>
      </c>
      <c r="C52" s="80"/>
      <c r="D52" s="80" t="s">
        <v>718</v>
      </c>
      <c r="E52" s="80"/>
      <c r="F52" s="93"/>
      <c r="G52" s="80" t="s">
        <v>718</v>
      </c>
      <c r="H52" s="80"/>
      <c r="I52" s="94">
        <f>I42+I43+I50</f>
        <v>567980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237706</v>
      </c>
      <c r="D59" s="83" t="s">
        <v>774</v>
      </c>
      <c r="E59" s="88" t="s">
        <v>773</v>
      </c>
      <c r="F59" s="84"/>
      <c r="G59" s="90" t="s">
        <v>772</v>
      </c>
      <c r="H59" s="68" t="s">
        <v>771</v>
      </c>
      <c r="I59" s="89">
        <f>+B49</f>
        <v>295736</v>
      </c>
    </row>
    <row r="60" spans="2:9" x14ac:dyDescent="0.2">
      <c r="B60" s="86">
        <v>237706</v>
      </c>
      <c r="D60" s="87" t="s">
        <v>770</v>
      </c>
      <c r="F60" s="84"/>
      <c r="G60" s="90" t="s">
        <v>769</v>
      </c>
      <c r="H60" s="87"/>
      <c r="I60" s="89">
        <f>I61+I62</f>
        <v>10</v>
      </c>
    </row>
    <row r="61" spans="2:9" x14ac:dyDescent="0.2">
      <c r="B61" s="86">
        <v>0</v>
      </c>
      <c r="D61" s="87" t="s">
        <v>768</v>
      </c>
      <c r="F61" s="84"/>
      <c r="G61" s="90" t="s">
        <v>767</v>
      </c>
      <c r="I61" s="89">
        <v>0</v>
      </c>
    </row>
    <row r="62" spans="2:9" x14ac:dyDescent="0.2">
      <c r="B62" s="86">
        <v>10</v>
      </c>
      <c r="D62" s="83" t="s">
        <v>766</v>
      </c>
      <c r="E62" s="87" t="s">
        <v>765</v>
      </c>
      <c r="F62" s="84"/>
      <c r="G62" s="90" t="s">
        <v>764</v>
      </c>
      <c r="I62" s="89">
        <v>10</v>
      </c>
    </row>
    <row r="63" spans="2:9" x14ac:dyDescent="0.2">
      <c r="B63" s="86"/>
      <c r="E63" s="87" t="s">
        <v>763</v>
      </c>
      <c r="F63" s="84"/>
      <c r="G63" s="85" t="s">
        <v>762</v>
      </c>
      <c r="H63" s="83" t="s">
        <v>761</v>
      </c>
      <c r="I63" s="89">
        <f>I64+I65+I66</f>
        <v>928625</v>
      </c>
    </row>
    <row r="64" spans="2:9" x14ac:dyDescent="0.2">
      <c r="B64" s="86">
        <f>B65+B66+B67</f>
        <v>928625</v>
      </c>
      <c r="D64" s="83" t="s">
        <v>762</v>
      </c>
      <c r="E64" s="83" t="s">
        <v>761</v>
      </c>
      <c r="F64" s="84"/>
      <c r="G64" s="87" t="s">
        <v>760</v>
      </c>
      <c r="I64" s="89">
        <v>928625</v>
      </c>
    </row>
    <row r="65" spans="2:9" x14ac:dyDescent="0.2">
      <c r="B65" s="86">
        <v>0</v>
      </c>
      <c r="D65" s="87" t="s">
        <v>760</v>
      </c>
      <c r="F65" s="84"/>
      <c r="G65" s="90" t="s">
        <v>759</v>
      </c>
      <c r="I65" s="89">
        <v>0</v>
      </c>
    </row>
    <row r="66" spans="2:9" x14ac:dyDescent="0.2">
      <c r="B66" s="86">
        <v>928625</v>
      </c>
      <c r="D66" s="87" t="s">
        <v>759</v>
      </c>
      <c r="F66" s="84"/>
      <c r="G66" s="90" t="s">
        <v>758</v>
      </c>
      <c r="I66" s="89">
        <v>0</v>
      </c>
    </row>
    <row r="67" spans="2:9" x14ac:dyDescent="0.2">
      <c r="B67" s="86">
        <v>0</v>
      </c>
      <c r="D67" s="87" t="s">
        <v>758</v>
      </c>
      <c r="F67" s="84"/>
      <c r="G67" s="85"/>
      <c r="H67" s="85"/>
      <c r="I67" s="89"/>
    </row>
    <row r="68" spans="2:9" x14ac:dyDescent="0.2">
      <c r="B68" s="86">
        <f>I70-B59-B62-B64</f>
        <v>58030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1224371</v>
      </c>
      <c r="C70" s="80"/>
      <c r="D70" s="80" t="s">
        <v>718</v>
      </c>
      <c r="E70" s="80"/>
      <c r="F70" s="93"/>
      <c r="G70" s="80" t="s">
        <v>718</v>
      </c>
      <c r="H70" s="80"/>
      <c r="I70" s="94">
        <f>I59+I60+I63</f>
        <v>1224371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58030</v>
      </c>
    </row>
    <row r="78" spans="2:9" x14ac:dyDescent="0.2">
      <c r="B78" s="86"/>
      <c r="E78" s="87" t="s">
        <v>750</v>
      </c>
      <c r="F78" s="84"/>
      <c r="G78" s="90"/>
      <c r="H78" s="87"/>
      <c r="I78" s="89"/>
    </row>
    <row r="79" spans="2:9" x14ac:dyDescent="0.2">
      <c r="B79" s="86">
        <f>I82-B77</f>
        <v>58030</v>
      </c>
      <c r="D79" s="87" t="s">
        <v>745</v>
      </c>
      <c r="E79" s="70" t="s">
        <v>749</v>
      </c>
      <c r="F79" s="84"/>
      <c r="G79" s="85"/>
      <c r="H79" s="85"/>
      <c r="I79" s="89"/>
    </row>
    <row r="80" spans="2:9" x14ac:dyDescent="0.2">
      <c r="B80" s="86">
        <f>B79-B13</f>
        <v>45728</v>
      </c>
      <c r="D80" s="87" t="s">
        <v>748</v>
      </c>
      <c r="E80" s="68" t="s">
        <v>744</v>
      </c>
      <c r="F80" s="84"/>
      <c r="G80" s="85"/>
      <c r="H80" s="85"/>
      <c r="I80" s="89"/>
    </row>
    <row r="81" spans="2:9" x14ac:dyDescent="0.2">
      <c r="B81" s="86"/>
      <c r="F81" s="84"/>
      <c r="G81" s="85"/>
      <c r="H81" s="85"/>
      <c r="I81" s="89"/>
    </row>
    <row r="82" spans="2:9" x14ac:dyDescent="0.2">
      <c r="B82" s="91">
        <f>B77+B79</f>
        <v>58030</v>
      </c>
      <c r="C82" s="80"/>
      <c r="D82" s="80" t="s">
        <v>718</v>
      </c>
      <c r="E82" s="80"/>
      <c r="F82" s="93"/>
      <c r="G82" s="80" t="s">
        <v>718</v>
      </c>
      <c r="H82" s="80"/>
      <c r="I82" s="94">
        <f>I77</f>
        <v>58030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45728</v>
      </c>
      <c r="D92" s="87" t="s">
        <v>732</v>
      </c>
      <c r="E92" s="68" t="s">
        <v>731</v>
      </c>
      <c r="F92" s="84"/>
      <c r="G92" s="87" t="s">
        <v>745</v>
      </c>
      <c r="H92" s="68" t="s">
        <v>744</v>
      </c>
      <c r="I92" s="89">
        <f>+B80</f>
        <v>45728</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45728</v>
      </c>
      <c r="C99" s="80"/>
      <c r="D99" s="80" t="s">
        <v>718</v>
      </c>
      <c r="E99" s="80"/>
      <c r="F99" s="93"/>
      <c r="G99" s="80" t="s">
        <v>718</v>
      </c>
      <c r="H99" s="80"/>
      <c r="I99" s="94">
        <f>I92+I93+I96</f>
        <v>45728</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11322</v>
      </c>
      <c r="D106" s="87" t="s">
        <v>735</v>
      </c>
      <c r="E106" s="105" t="s">
        <v>734</v>
      </c>
      <c r="F106" s="84"/>
      <c r="G106" s="85"/>
      <c r="H106" s="85"/>
      <c r="I106" s="84"/>
    </row>
    <row r="107" spans="2:9" x14ac:dyDescent="0.2">
      <c r="B107" s="86">
        <v>11322</v>
      </c>
      <c r="D107" s="87" t="s">
        <v>733</v>
      </c>
      <c r="E107" s="87"/>
      <c r="F107" s="84"/>
      <c r="G107" s="87" t="s">
        <v>732</v>
      </c>
      <c r="H107" s="70" t="s">
        <v>731</v>
      </c>
      <c r="I107" s="89"/>
    </row>
    <row r="108" spans="2:9" x14ac:dyDescent="0.2">
      <c r="B108" s="86">
        <f>-B13</f>
        <v>-12302</v>
      </c>
      <c r="D108" s="87" t="s">
        <v>730</v>
      </c>
      <c r="E108" s="88" t="s">
        <v>729</v>
      </c>
      <c r="F108" s="84"/>
      <c r="G108" s="87"/>
      <c r="H108" s="69" t="s">
        <v>728</v>
      </c>
      <c r="I108" s="89">
        <f>B92</f>
        <v>45728</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46708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45728</v>
      </c>
      <c r="C115" s="80"/>
      <c r="D115" s="80" t="s">
        <v>718</v>
      </c>
      <c r="E115" s="108"/>
      <c r="F115" s="93"/>
      <c r="G115" s="80" t="s">
        <v>718</v>
      </c>
      <c r="H115" s="80"/>
      <c r="I115" s="94">
        <f>I108</f>
        <v>45728</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46708</v>
      </c>
    </row>
    <row r="123" spans="2:9" ht="15" x14ac:dyDescent="0.2">
      <c r="B123" s="86">
        <f>B125+B128+B131+B134+B137+B142+B143+B144</f>
        <v>567974</v>
      </c>
      <c r="C123" s="81"/>
      <c r="D123" s="60"/>
      <c r="E123" s="87" t="s">
        <v>713</v>
      </c>
      <c r="F123" s="60"/>
      <c r="G123" s="60"/>
      <c r="H123" s="60"/>
      <c r="I123" s="89">
        <f>I128+I131+I134+I137+I142+I143+I144</f>
        <v>521266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177543</v>
      </c>
      <c r="E128" s="87" t="s">
        <v>709</v>
      </c>
      <c r="I128" s="89">
        <f>I129+I130</f>
        <v>-1575</v>
      </c>
    </row>
    <row r="129" spans="2:9" x14ac:dyDescent="0.2">
      <c r="B129" s="86">
        <v>42191</v>
      </c>
      <c r="E129" s="87" t="s">
        <v>708</v>
      </c>
      <c r="I129" s="89">
        <v>0</v>
      </c>
    </row>
    <row r="130" spans="2:9" x14ac:dyDescent="0.2">
      <c r="B130" s="86">
        <v>135352</v>
      </c>
      <c r="E130" s="87" t="s">
        <v>707</v>
      </c>
      <c r="I130" s="89">
        <v>-1575</v>
      </c>
    </row>
    <row r="131" spans="2:9" x14ac:dyDescent="0.2">
      <c r="B131" s="86">
        <f>B132+B133</f>
        <v>362276</v>
      </c>
      <c r="E131" s="87" t="s">
        <v>706</v>
      </c>
      <c r="I131" s="89">
        <f>I132+I133</f>
        <v>0</v>
      </c>
    </row>
    <row r="132" spans="2:9" x14ac:dyDescent="0.2">
      <c r="B132" s="86">
        <v>0</v>
      </c>
      <c r="E132" s="87" t="s">
        <v>705</v>
      </c>
      <c r="I132" s="89">
        <v>0</v>
      </c>
    </row>
    <row r="133" spans="2:9" x14ac:dyDescent="0.2">
      <c r="B133" s="86">
        <v>362276</v>
      </c>
      <c r="E133" s="87" t="s">
        <v>704</v>
      </c>
      <c r="I133" s="89">
        <v>0</v>
      </c>
    </row>
    <row r="134" spans="2:9" x14ac:dyDescent="0.2">
      <c r="B134" s="86">
        <f>B135+B136</f>
        <v>-3265</v>
      </c>
      <c r="E134" s="87" t="s">
        <v>703</v>
      </c>
      <c r="I134" s="89">
        <f>I135+I136</f>
        <v>0</v>
      </c>
    </row>
    <row r="135" spans="2:9" x14ac:dyDescent="0.2">
      <c r="B135" s="86">
        <v>0</v>
      </c>
      <c r="E135" s="87" t="s">
        <v>702</v>
      </c>
      <c r="I135" s="89">
        <v>0</v>
      </c>
    </row>
    <row r="136" spans="2:9" x14ac:dyDescent="0.2">
      <c r="B136" s="86">
        <v>-3265</v>
      </c>
      <c r="E136" s="87" t="s">
        <v>701</v>
      </c>
      <c r="I136" s="89">
        <v>0</v>
      </c>
    </row>
    <row r="137" spans="2:9" x14ac:dyDescent="0.2">
      <c r="B137" s="86">
        <f>B138+B141</f>
        <v>130123</v>
      </c>
      <c r="E137" s="109" t="s">
        <v>700</v>
      </c>
      <c r="I137" s="89">
        <f>I138+I141</f>
        <v>0</v>
      </c>
    </row>
    <row r="138" spans="2:9" x14ac:dyDescent="0.2">
      <c r="B138" s="86">
        <f>B139+B140</f>
        <v>-238651</v>
      </c>
      <c r="E138" s="109" t="s">
        <v>699</v>
      </c>
      <c r="I138" s="89">
        <f>I139+I140</f>
        <v>0</v>
      </c>
    </row>
    <row r="139" spans="2:9" x14ac:dyDescent="0.2">
      <c r="B139" s="86">
        <v>-238651</v>
      </c>
      <c r="E139" s="109" t="s">
        <v>698</v>
      </c>
      <c r="I139" s="89">
        <v>0</v>
      </c>
    </row>
    <row r="140" spans="2:9" x14ac:dyDescent="0.2">
      <c r="B140" s="86">
        <v>0</v>
      </c>
      <c r="E140" s="109" t="s">
        <v>697</v>
      </c>
      <c r="I140" s="89">
        <v>0</v>
      </c>
    </row>
    <row r="141" spans="2:9" x14ac:dyDescent="0.2">
      <c r="B141" s="86">
        <v>368774</v>
      </c>
      <c r="E141" s="109" t="s">
        <v>696</v>
      </c>
      <c r="I141" s="89">
        <v>0</v>
      </c>
    </row>
    <row r="142" spans="2:9" x14ac:dyDescent="0.2">
      <c r="B142" s="86">
        <v>775</v>
      </c>
      <c r="E142" s="87" t="s">
        <v>695</v>
      </c>
      <c r="I142" s="89">
        <v>535437</v>
      </c>
    </row>
    <row r="143" spans="2:9" x14ac:dyDescent="0.2">
      <c r="B143" s="86">
        <v>-9132</v>
      </c>
      <c r="C143" s="87" t="s">
        <v>694</v>
      </c>
      <c r="E143" s="87" t="s">
        <v>694</v>
      </c>
      <c r="I143" s="89">
        <v>0</v>
      </c>
    </row>
    <row r="144" spans="2:9" x14ac:dyDescent="0.2">
      <c r="B144" s="86">
        <f>B145+B146</f>
        <v>-90346</v>
      </c>
      <c r="C144" s="87" t="s">
        <v>693</v>
      </c>
      <c r="E144" s="87" t="s">
        <v>693</v>
      </c>
      <c r="I144" s="89">
        <f>I145+I146</f>
        <v>-12596</v>
      </c>
    </row>
    <row r="145" spans="2:9" x14ac:dyDescent="0.2">
      <c r="B145" s="86">
        <v>-20027</v>
      </c>
      <c r="C145" s="87" t="s">
        <v>692</v>
      </c>
      <c r="E145" s="87" t="s">
        <v>692</v>
      </c>
      <c r="I145" s="89">
        <v>805</v>
      </c>
    </row>
    <row r="146" spans="2:9" x14ac:dyDescent="0.2">
      <c r="B146" s="91">
        <v>-70319</v>
      </c>
      <c r="C146" s="110" t="s">
        <v>691</v>
      </c>
      <c r="D146" s="111"/>
      <c r="E146" s="110" t="s">
        <v>691</v>
      </c>
      <c r="F146" s="111"/>
      <c r="G146" s="111"/>
      <c r="H146" s="111"/>
      <c r="I146" s="94">
        <v>-13401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837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24087</v>
      </c>
      <c r="D11" s="83" t="s">
        <v>810</v>
      </c>
      <c r="E11" s="87" t="s">
        <v>809</v>
      </c>
      <c r="F11" s="84"/>
      <c r="G11" s="85" t="s">
        <v>808</v>
      </c>
      <c r="H11" s="88" t="s">
        <v>807</v>
      </c>
      <c r="I11" s="89">
        <f>I12+I13</f>
        <v>38320</v>
      </c>
    </row>
    <row r="12" spans="2:14" x14ac:dyDescent="0.2">
      <c r="B12" s="86">
        <f>I11-B11</f>
        <v>14233</v>
      </c>
      <c r="D12" s="87" t="s">
        <v>797</v>
      </c>
      <c r="E12" s="68" t="s">
        <v>796</v>
      </c>
      <c r="F12" s="84"/>
      <c r="G12" s="90" t="s">
        <v>806</v>
      </c>
      <c r="H12" s="85"/>
      <c r="I12" s="89">
        <v>37862</v>
      </c>
    </row>
    <row r="13" spans="2:14" x14ac:dyDescent="0.2">
      <c r="B13" s="86">
        <v>3845</v>
      </c>
      <c r="D13" s="83" t="s">
        <v>805</v>
      </c>
      <c r="E13" s="87" t="s">
        <v>729</v>
      </c>
      <c r="F13" s="84"/>
      <c r="G13" s="90" t="s">
        <v>804</v>
      </c>
      <c r="I13" s="89">
        <v>458</v>
      </c>
    </row>
    <row r="14" spans="2:14" x14ac:dyDescent="0.2">
      <c r="B14" s="86">
        <f>B12-B13</f>
        <v>10388</v>
      </c>
      <c r="D14" s="83" t="s">
        <v>803</v>
      </c>
      <c r="E14" s="68" t="s">
        <v>802</v>
      </c>
      <c r="F14" s="84"/>
      <c r="G14" s="90"/>
      <c r="H14" s="85"/>
      <c r="I14" s="89"/>
    </row>
    <row r="15" spans="2:14" ht="7.15" customHeight="1" x14ac:dyDescent="0.2">
      <c r="B15" s="86"/>
      <c r="F15" s="84"/>
      <c r="G15" s="85"/>
      <c r="H15" s="85"/>
      <c r="I15" s="89"/>
    </row>
    <row r="16" spans="2:14" x14ac:dyDescent="0.2">
      <c r="B16" s="91">
        <f>B11+B12</f>
        <v>38320</v>
      </c>
      <c r="C16" s="80"/>
      <c r="D16" s="92" t="s">
        <v>718</v>
      </c>
      <c r="E16" s="80"/>
      <c r="F16" s="93"/>
      <c r="G16" s="92" t="s">
        <v>718</v>
      </c>
      <c r="H16" s="80"/>
      <c r="I16" s="94">
        <f>I11</f>
        <v>38320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9056</v>
      </c>
      <c r="D26" s="83" t="s">
        <v>799</v>
      </c>
      <c r="E26" s="87" t="s">
        <v>798</v>
      </c>
      <c r="F26" s="84"/>
      <c r="G26" s="90" t="s">
        <v>797</v>
      </c>
      <c r="H26" s="70" t="s">
        <v>796</v>
      </c>
      <c r="I26" s="89">
        <f>+B12</f>
        <v>14233</v>
      </c>
    </row>
    <row r="27" spans="2:9" x14ac:dyDescent="0.2">
      <c r="B27" s="86">
        <v>6736</v>
      </c>
      <c r="D27" s="87" t="s">
        <v>795</v>
      </c>
      <c r="F27" s="84"/>
      <c r="G27" s="85"/>
      <c r="H27" s="85"/>
      <c r="I27" s="89"/>
    </row>
    <row r="28" spans="2:9" x14ac:dyDescent="0.2">
      <c r="B28" s="86">
        <f>B29+B30</f>
        <v>2320</v>
      </c>
      <c r="D28" s="87" t="s">
        <v>794</v>
      </c>
      <c r="F28" s="84"/>
      <c r="G28" s="85"/>
      <c r="H28" s="85"/>
      <c r="I28" s="89"/>
    </row>
    <row r="29" spans="2:9" x14ac:dyDescent="0.2">
      <c r="B29" s="86">
        <v>2301</v>
      </c>
      <c r="D29" s="87" t="s">
        <v>793</v>
      </c>
      <c r="F29" s="84"/>
      <c r="G29" s="85"/>
      <c r="H29" s="85"/>
      <c r="I29" s="89"/>
    </row>
    <row r="30" spans="2:9" x14ac:dyDescent="0.2">
      <c r="B30" s="86">
        <v>19</v>
      </c>
      <c r="D30" s="87" t="s">
        <v>792</v>
      </c>
      <c r="F30" s="84"/>
      <c r="G30" s="85"/>
      <c r="H30" s="85"/>
      <c r="I30" s="89"/>
    </row>
    <row r="31" spans="2:9" ht="12.75" customHeight="1" x14ac:dyDescent="0.2">
      <c r="B31" s="86">
        <v>462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4715</v>
      </c>
      <c r="D33" s="87" t="s">
        <v>786</v>
      </c>
      <c r="E33" s="68" t="s">
        <v>785</v>
      </c>
      <c r="F33" s="84"/>
      <c r="G33" s="85"/>
      <c r="H33" s="85"/>
      <c r="I33" s="89"/>
    </row>
    <row r="34" spans="2:9" x14ac:dyDescent="0.2">
      <c r="B34" s="86"/>
      <c r="F34" s="84"/>
      <c r="G34" s="85"/>
      <c r="H34" s="85"/>
      <c r="I34" s="89"/>
    </row>
    <row r="35" spans="2:9" x14ac:dyDescent="0.2">
      <c r="B35" s="91">
        <f>B26+B31+B32+B33</f>
        <v>14233</v>
      </c>
      <c r="C35" s="80"/>
      <c r="D35" s="92" t="s">
        <v>718</v>
      </c>
      <c r="E35" s="80"/>
      <c r="F35" s="93"/>
      <c r="G35" s="92" t="s">
        <v>718</v>
      </c>
      <c r="H35" s="80"/>
      <c r="I35" s="94">
        <f>I26</f>
        <v>14233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3830</v>
      </c>
      <c r="D42" s="83" t="s">
        <v>784</v>
      </c>
      <c r="E42" s="90" t="s">
        <v>783</v>
      </c>
      <c r="F42" s="84"/>
      <c r="G42" s="87" t="s">
        <v>786</v>
      </c>
      <c r="H42" s="68" t="s">
        <v>785</v>
      </c>
      <c r="I42" s="89">
        <f>+B33</f>
        <v>4715</v>
      </c>
    </row>
    <row r="43" spans="2:9" ht="15" x14ac:dyDescent="0.2">
      <c r="B43" s="86">
        <v>3830</v>
      </c>
      <c r="C43" s="60"/>
      <c r="D43" s="97" t="s">
        <v>782</v>
      </c>
      <c r="F43" s="64"/>
      <c r="G43" s="81" t="s">
        <v>784</v>
      </c>
      <c r="H43" s="98" t="s">
        <v>783</v>
      </c>
      <c r="I43" s="89">
        <f>I44+I45+I47+I48+I49</f>
        <v>2574</v>
      </c>
    </row>
    <row r="44" spans="2:9" x14ac:dyDescent="0.2">
      <c r="B44" s="86">
        <v>0</v>
      </c>
      <c r="D44" s="87" t="s">
        <v>781</v>
      </c>
      <c r="F44" s="84"/>
      <c r="G44" s="97" t="s">
        <v>782</v>
      </c>
      <c r="I44" s="89">
        <v>2574</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3459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7289</v>
      </c>
      <c r="C52" s="80"/>
      <c r="D52" s="80" t="s">
        <v>718</v>
      </c>
      <c r="E52" s="80"/>
      <c r="F52" s="93"/>
      <c r="G52" s="80" t="s">
        <v>718</v>
      </c>
      <c r="H52" s="80"/>
      <c r="I52" s="94">
        <f>I42+I43+I50</f>
        <v>7289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241</v>
      </c>
      <c r="D59" s="83" t="s">
        <v>774</v>
      </c>
      <c r="E59" s="88" t="s">
        <v>773</v>
      </c>
      <c r="F59" s="84"/>
      <c r="G59" s="90" t="s">
        <v>772</v>
      </c>
      <c r="H59" s="68" t="s">
        <v>771</v>
      </c>
      <c r="I59" s="89">
        <f>+B49</f>
        <v>3459</v>
      </c>
    </row>
    <row r="60" spans="2:9" x14ac:dyDescent="0.2">
      <c r="B60" s="86">
        <v>241</v>
      </c>
      <c r="D60" s="87" t="s">
        <v>770</v>
      </c>
      <c r="F60" s="84"/>
      <c r="G60" s="90" t="s">
        <v>769</v>
      </c>
      <c r="H60" s="87"/>
      <c r="I60" s="89">
        <f>I61+I62</f>
        <v>19</v>
      </c>
    </row>
    <row r="61" spans="2:9" x14ac:dyDescent="0.2">
      <c r="B61" s="86">
        <v>0</v>
      </c>
      <c r="D61" s="87" t="s">
        <v>768</v>
      </c>
      <c r="F61" s="84"/>
      <c r="G61" s="90" t="s">
        <v>767</v>
      </c>
      <c r="I61" s="89">
        <v>0</v>
      </c>
    </row>
    <row r="62" spans="2:9" x14ac:dyDescent="0.2">
      <c r="B62" s="86">
        <v>19</v>
      </c>
      <c r="D62" s="83" t="s">
        <v>766</v>
      </c>
      <c r="E62" s="87" t="s">
        <v>765</v>
      </c>
      <c r="F62" s="84"/>
      <c r="G62" s="90" t="s">
        <v>764</v>
      </c>
      <c r="I62" s="89">
        <v>19</v>
      </c>
    </row>
    <row r="63" spans="2:9" x14ac:dyDescent="0.2">
      <c r="B63" s="86"/>
      <c r="E63" s="87" t="s">
        <v>763</v>
      </c>
      <c r="F63" s="84"/>
      <c r="G63" s="85" t="s">
        <v>762</v>
      </c>
      <c r="H63" s="83" t="s">
        <v>761</v>
      </c>
      <c r="I63" s="89">
        <f>I64+I65+I66</f>
        <v>15</v>
      </c>
    </row>
    <row r="64" spans="2:9" x14ac:dyDescent="0.2">
      <c r="B64" s="86">
        <f>B65+B66+B67</f>
        <v>21</v>
      </c>
      <c r="D64" s="83" t="s">
        <v>762</v>
      </c>
      <c r="E64" s="83" t="s">
        <v>761</v>
      </c>
      <c r="F64" s="84"/>
      <c r="G64" s="87" t="s">
        <v>760</v>
      </c>
      <c r="I64" s="89">
        <v>0</v>
      </c>
    </row>
    <row r="65" spans="2:9" x14ac:dyDescent="0.2">
      <c r="B65" s="86">
        <v>21</v>
      </c>
      <c r="D65" s="87" t="s">
        <v>760</v>
      </c>
      <c r="F65" s="84"/>
      <c r="G65" s="90" t="s">
        <v>759</v>
      </c>
      <c r="I65" s="89">
        <v>15</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3212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3493</v>
      </c>
      <c r="C70" s="80"/>
      <c r="D70" s="80" t="s">
        <v>718</v>
      </c>
      <c r="E70" s="80"/>
      <c r="F70" s="93"/>
      <c r="G70" s="80" t="s">
        <v>718</v>
      </c>
      <c r="H70" s="80"/>
      <c r="I70" s="94">
        <f>I59+I60+I63</f>
        <v>3493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3212</v>
      </c>
    </row>
    <row r="78" spans="2:9" x14ac:dyDescent="0.2">
      <c r="B78" s="86"/>
      <c r="E78" s="87" t="s">
        <v>750</v>
      </c>
      <c r="F78" s="84"/>
      <c r="G78" s="90"/>
      <c r="H78" s="87"/>
      <c r="I78" s="89"/>
    </row>
    <row r="79" spans="2:9" x14ac:dyDescent="0.2">
      <c r="B79" s="86">
        <f>I82-B77</f>
        <v>3212</v>
      </c>
      <c r="D79" s="87" t="s">
        <v>745</v>
      </c>
      <c r="E79" s="70" t="s">
        <v>749</v>
      </c>
      <c r="F79" s="84"/>
      <c r="G79" s="85"/>
      <c r="H79" s="85"/>
      <c r="I79" s="89"/>
    </row>
    <row r="80" spans="2:9" x14ac:dyDescent="0.2">
      <c r="B80" s="86">
        <f>B79-B13</f>
        <v>-633</v>
      </c>
      <c r="D80" s="87" t="s">
        <v>748</v>
      </c>
      <c r="E80" s="68" t="s">
        <v>744</v>
      </c>
      <c r="F80" s="84"/>
      <c r="G80" s="85"/>
      <c r="H80" s="85"/>
      <c r="I80" s="89"/>
    </row>
    <row r="81" spans="2:9" x14ac:dyDescent="0.2">
      <c r="B81" s="86"/>
      <c r="F81" s="84"/>
      <c r="G81" s="85"/>
      <c r="H81" s="85"/>
      <c r="I81" s="89"/>
    </row>
    <row r="82" spans="2:9" x14ac:dyDescent="0.2">
      <c r="B82" s="91">
        <f>B77+B79</f>
        <v>3212</v>
      </c>
      <c r="C82" s="80"/>
      <c r="D82" s="80" t="s">
        <v>718</v>
      </c>
      <c r="E82" s="80"/>
      <c r="F82" s="93"/>
      <c r="G82" s="80" t="s">
        <v>718</v>
      </c>
      <c r="H82" s="80"/>
      <c r="I82" s="94">
        <f>I77</f>
        <v>3212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532</v>
      </c>
      <c r="D92" s="87" t="s">
        <v>732</v>
      </c>
      <c r="E92" s="68" t="s">
        <v>731</v>
      </c>
      <c r="F92" s="84"/>
      <c r="G92" s="87" t="s">
        <v>745</v>
      </c>
      <c r="H92" s="68" t="s">
        <v>744</v>
      </c>
      <c r="I92" s="89">
        <f>+B80</f>
        <v>-633</v>
      </c>
    </row>
    <row r="93" spans="2:9" x14ac:dyDescent="0.2">
      <c r="B93" s="86"/>
      <c r="E93" s="70" t="s">
        <v>728</v>
      </c>
      <c r="F93" s="84"/>
      <c r="G93" s="90" t="s">
        <v>743</v>
      </c>
      <c r="H93" s="83" t="s">
        <v>742</v>
      </c>
      <c r="I93" s="89">
        <f>I94+I95</f>
        <v>1165</v>
      </c>
    </row>
    <row r="94" spans="2:9" x14ac:dyDescent="0.2">
      <c r="B94" s="86"/>
      <c r="E94" s="87"/>
      <c r="F94" s="84"/>
      <c r="G94" s="90" t="s">
        <v>741</v>
      </c>
      <c r="I94" s="89">
        <v>1165</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532</v>
      </c>
      <c r="C99" s="80"/>
      <c r="D99" s="80" t="s">
        <v>718</v>
      </c>
      <c r="E99" s="80"/>
      <c r="F99" s="93"/>
      <c r="G99" s="80" t="s">
        <v>718</v>
      </c>
      <c r="H99" s="80"/>
      <c r="I99" s="94">
        <f>I92+I93+I96</f>
        <v>532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28258</v>
      </c>
      <c r="D106" s="87" t="s">
        <v>735</v>
      </c>
      <c r="E106" s="105" t="s">
        <v>734</v>
      </c>
      <c r="F106" s="84"/>
      <c r="G106" s="85"/>
      <c r="H106" s="85"/>
      <c r="I106" s="84"/>
    </row>
    <row r="107" spans="2:9" x14ac:dyDescent="0.2">
      <c r="B107" s="86">
        <v>27786</v>
      </c>
      <c r="D107" s="87" t="s">
        <v>733</v>
      </c>
      <c r="E107" s="87"/>
      <c r="F107" s="84"/>
      <c r="G107" s="87" t="s">
        <v>732</v>
      </c>
      <c r="H107" s="70" t="s">
        <v>731</v>
      </c>
      <c r="I107" s="89"/>
    </row>
    <row r="108" spans="2:9" x14ac:dyDescent="0.2">
      <c r="B108" s="86">
        <f>-B13</f>
        <v>-3845</v>
      </c>
      <c r="D108" s="87" t="s">
        <v>730</v>
      </c>
      <c r="E108" s="88" t="s">
        <v>729</v>
      </c>
      <c r="F108" s="84"/>
      <c r="G108" s="87"/>
      <c r="H108" s="69" t="s">
        <v>728</v>
      </c>
      <c r="I108" s="89">
        <f>B92</f>
        <v>532</v>
      </c>
    </row>
    <row r="109" spans="2:9" x14ac:dyDescent="0.2">
      <c r="B109" s="86">
        <v>472</v>
      </c>
      <c r="D109" s="97" t="s">
        <v>727</v>
      </c>
      <c r="E109" s="87" t="s">
        <v>726</v>
      </c>
      <c r="F109" s="84"/>
      <c r="H109" s="106"/>
      <c r="I109" s="107"/>
    </row>
    <row r="110" spans="2:9" x14ac:dyDescent="0.2">
      <c r="B110" s="86">
        <v>0</v>
      </c>
      <c r="D110" s="87" t="s">
        <v>725</v>
      </c>
      <c r="E110" s="87" t="s">
        <v>724</v>
      </c>
      <c r="F110" s="84"/>
      <c r="G110" s="95"/>
      <c r="I110" s="89"/>
    </row>
    <row r="111" spans="2:9" x14ac:dyDescent="0.2">
      <c r="B111" s="86">
        <v>-2463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-21418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532</v>
      </c>
      <c r="C115" s="80"/>
      <c r="D115" s="80" t="s">
        <v>718</v>
      </c>
      <c r="E115" s="108"/>
      <c r="F115" s="93"/>
      <c r="G115" s="80" t="s">
        <v>718</v>
      </c>
      <c r="H115" s="80"/>
      <c r="I115" s="94">
        <f>I108</f>
        <v>532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-21418</v>
      </c>
    </row>
    <row r="123" spans="2:9" ht="15" x14ac:dyDescent="0.2">
      <c r="B123" s="86">
        <f>B125+B128+B131+B134+B137+B142+B143+B144</f>
        <v>-24391</v>
      </c>
      <c r="C123" s="81"/>
      <c r="D123" s="60"/>
      <c r="E123" s="87" t="s">
        <v>713</v>
      </c>
      <c r="F123" s="60"/>
      <c r="G123" s="60"/>
      <c r="H123" s="60"/>
      <c r="I123" s="89">
        <f>I128+I131+I134+I137+I142+I143+I144</f>
        <v>-2973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-28368</v>
      </c>
      <c r="E128" s="87" t="s">
        <v>709</v>
      </c>
      <c r="I128" s="89">
        <f>I129+I130</f>
        <v>39</v>
      </c>
    </row>
    <row r="129" spans="2:9" x14ac:dyDescent="0.2">
      <c r="B129" s="86">
        <v>-11898</v>
      </c>
      <c r="E129" s="87" t="s">
        <v>708</v>
      </c>
      <c r="I129" s="89">
        <v>0</v>
      </c>
    </row>
    <row r="130" spans="2:9" x14ac:dyDescent="0.2">
      <c r="B130" s="86">
        <v>-16470</v>
      </c>
      <c r="E130" s="87" t="s">
        <v>707</v>
      </c>
      <c r="I130" s="89">
        <v>39</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4354</v>
      </c>
      <c r="E134" s="87" t="s">
        <v>703</v>
      </c>
      <c r="I134" s="89">
        <f>I135+I136</f>
        <v>-9664</v>
      </c>
    </row>
    <row r="135" spans="2:9" x14ac:dyDescent="0.2">
      <c r="B135" s="86">
        <v>1002</v>
      </c>
      <c r="E135" s="87" t="s">
        <v>702</v>
      </c>
      <c r="I135" s="89">
        <v>-6008</v>
      </c>
    </row>
    <row r="136" spans="2:9" x14ac:dyDescent="0.2">
      <c r="B136" s="86">
        <v>3352</v>
      </c>
      <c r="E136" s="87" t="s">
        <v>701</v>
      </c>
      <c r="I136" s="89">
        <v>-3656</v>
      </c>
    </row>
    <row r="137" spans="2:9" x14ac:dyDescent="0.2">
      <c r="B137" s="86">
        <f>B138+B141</f>
        <v>1840</v>
      </c>
      <c r="E137" s="109" t="s">
        <v>700</v>
      </c>
      <c r="I137" s="89">
        <f>I138+I141</f>
        <v>0</v>
      </c>
    </row>
    <row r="138" spans="2:9" x14ac:dyDescent="0.2">
      <c r="B138" s="86">
        <f>B139+B140</f>
        <v>1840</v>
      </c>
      <c r="E138" s="109" t="s">
        <v>699</v>
      </c>
      <c r="I138" s="89">
        <f>I139+I140</f>
        <v>0</v>
      </c>
    </row>
    <row r="139" spans="2:9" x14ac:dyDescent="0.2">
      <c r="B139" s="86">
        <v>1840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-2217</v>
      </c>
      <c r="C144" s="87" t="s">
        <v>693</v>
      </c>
      <c r="E144" s="87" t="s">
        <v>693</v>
      </c>
      <c r="I144" s="89">
        <f>I145+I146</f>
        <v>6652</v>
      </c>
    </row>
    <row r="145" spans="2:9" x14ac:dyDescent="0.2">
      <c r="B145" s="86">
        <v>3705</v>
      </c>
      <c r="C145" s="87" t="s">
        <v>692</v>
      </c>
      <c r="E145" s="87" t="s">
        <v>692</v>
      </c>
      <c r="I145" s="89">
        <v>-607</v>
      </c>
    </row>
    <row r="146" spans="2:9" x14ac:dyDescent="0.2">
      <c r="B146" s="91">
        <v>-5922</v>
      </c>
      <c r="C146" s="110" t="s">
        <v>691</v>
      </c>
      <c r="D146" s="111"/>
      <c r="E146" s="110" t="s">
        <v>691</v>
      </c>
      <c r="F146" s="111"/>
      <c r="G146" s="111"/>
      <c r="H146" s="111"/>
      <c r="I146" s="94">
        <v>7259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5" orientation="portrait" r:id="rId1"/>
  <headerFooter alignWithMargins="0"/>
  <rowBreaks count="1" manualBreakCount="1">
    <brk id="72" min="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840</v>
      </c>
      <c r="D3" s="117"/>
      <c r="E3" s="121"/>
      <c r="F3" s="117"/>
      <c r="G3" s="117"/>
      <c r="H3" s="117"/>
      <c r="I3" s="117"/>
      <c r="J3" s="117"/>
      <c r="K3" s="117"/>
      <c r="L3" s="117"/>
      <c r="M3" s="117"/>
      <c r="N3" s="122"/>
    </row>
    <row r="4" spans="2:14" s="120" customFormat="1" ht="15" customHeight="1" x14ac:dyDescent="0.25">
      <c r="B4" s="78" t="s">
        <v>839</v>
      </c>
      <c r="D4" s="117"/>
      <c r="E4" s="121"/>
      <c r="F4" s="117"/>
      <c r="G4" s="117"/>
      <c r="H4" s="117"/>
      <c r="I4" s="117"/>
      <c r="J4" s="117"/>
      <c r="K4" s="117"/>
      <c r="L4" s="117"/>
      <c r="M4" s="117"/>
      <c r="N4" s="122"/>
    </row>
    <row r="5" spans="2:14" s="123" customFormat="1" ht="15" customHeight="1" x14ac:dyDescent="0.2">
      <c r="B5" s="78" t="s">
        <v>838</v>
      </c>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2413108</v>
      </c>
      <c r="D11" s="83" t="s">
        <v>810</v>
      </c>
      <c r="E11" s="87" t="s">
        <v>809</v>
      </c>
      <c r="F11" s="84"/>
      <c r="G11" s="85" t="s">
        <v>808</v>
      </c>
      <c r="H11" s="88" t="s">
        <v>807</v>
      </c>
      <c r="I11" s="89">
        <f>I12+I13</f>
        <v>4930288</v>
      </c>
    </row>
    <row r="12" spans="2:14" x14ac:dyDescent="0.2">
      <c r="B12" s="86">
        <f>I11-B11</f>
        <v>2517180</v>
      </c>
      <c r="D12" s="87" t="s">
        <v>797</v>
      </c>
      <c r="E12" s="68" t="s">
        <v>796</v>
      </c>
      <c r="F12" s="84"/>
      <c r="G12" s="90" t="s">
        <v>806</v>
      </c>
      <c r="H12" s="85"/>
      <c r="I12" s="89">
        <v>4889245</v>
      </c>
    </row>
    <row r="13" spans="2:14" x14ac:dyDescent="0.2">
      <c r="B13" s="86">
        <v>596915</v>
      </c>
      <c r="D13" s="83" t="s">
        <v>805</v>
      </c>
      <c r="E13" s="87" t="s">
        <v>729</v>
      </c>
      <c r="F13" s="84"/>
      <c r="G13" s="90" t="s">
        <v>804</v>
      </c>
      <c r="I13" s="89">
        <v>41043</v>
      </c>
    </row>
    <row r="14" spans="2:14" x14ac:dyDescent="0.2">
      <c r="B14" s="86">
        <f>B12-B13</f>
        <v>1920265</v>
      </c>
      <c r="D14" s="83" t="s">
        <v>803</v>
      </c>
      <c r="E14" s="68" t="s">
        <v>802</v>
      </c>
      <c r="F14" s="84"/>
      <c r="G14" s="90"/>
      <c r="H14" s="85"/>
      <c r="I14" s="89"/>
    </row>
    <row r="15" spans="2:14" ht="7.15" customHeight="1" x14ac:dyDescent="0.2">
      <c r="B15" s="86"/>
      <c r="F15" s="84"/>
      <c r="G15" s="85"/>
      <c r="H15" s="85"/>
      <c r="I15" s="89"/>
    </row>
    <row r="16" spans="2:14" x14ac:dyDescent="0.2">
      <c r="B16" s="91">
        <f>B11+B12</f>
        <v>4930288</v>
      </c>
      <c r="C16" s="80"/>
      <c r="D16" s="92" t="s">
        <v>718</v>
      </c>
      <c r="E16" s="80"/>
      <c r="F16" s="93"/>
      <c r="G16" s="92" t="s">
        <v>718</v>
      </c>
      <c r="H16" s="80"/>
      <c r="I16" s="94">
        <f>I11</f>
        <v>4930288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1570650</v>
      </c>
      <c r="D26" s="83" t="s">
        <v>799</v>
      </c>
      <c r="E26" s="87" t="s">
        <v>798</v>
      </c>
      <c r="F26" s="84"/>
      <c r="G26" s="90" t="s">
        <v>797</v>
      </c>
      <c r="H26" s="70" t="s">
        <v>796</v>
      </c>
      <c r="I26" s="89">
        <f>+B12</f>
        <v>2517180</v>
      </c>
    </row>
    <row r="27" spans="2:9" x14ac:dyDescent="0.2">
      <c r="B27" s="86">
        <v>1098174</v>
      </c>
      <c r="D27" s="87" t="s">
        <v>795</v>
      </c>
      <c r="F27" s="84"/>
      <c r="G27" s="85"/>
      <c r="H27" s="85"/>
      <c r="I27" s="89"/>
    </row>
    <row r="28" spans="2:9" x14ac:dyDescent="0.2">
      <c r="B28" s="86">
        <f>B29+B30</f>
        <v>472476</v>
      </c>
      <c r="D28" s="87" t="s">
        <v>794</v>
      </c>
      <c r="F28" s="84"/>
      <c r="G28" s="85"/>
      <c r="H28" s="85"/>
      <c r="I28" s="89"/>
    </row>
    <row r="29" spans="2:9" x14ac:dyDescent="0.2">
      <c r="B29" s="86">
        <v>323559</v>
      </c>
      <c r="D29" s="87" t="s">
        <v>793</v>
      </c>
      <c r="F29" s="84"/>
      <c r="G29" s="85"/>
      <c r="H29" s="85"/>
      <c r="I29" s="89"/>
    </row>
    <row r="30" spans="2:9" x14ac:dyDescent="0.2">
      <c r="B30" s="86">
        <v>148917</v>
      </c>
      <c r="D30" s="87" t="s">
        <v>792</v>
      </c>
      <c r="F30" s="84"/>
      <c r="G30" s="85"/>
      <c r="H30" s="85"/>
      <c r="I30" s="89"/>
    </row>
    <row r="31" spans="2:9" ht="12.75" customHeight="1" x14ac:dyDescent="0.2">
      <c r="B31" s="86">
        <v>78498</v>
      </c>
      <c r="D31" s="83" t="s">
        <v>791</v>
      </c>
      <c r="E31" s="83" t="s">
        <v>790</v>
      </c>
      <c r="F31" s="84"/>
      <c r="G31" s="85"/>
      <c r="H31" s="85"/>
      <c r="I31" s="89"/>
    </row>
    <row r="32" spans="2:9" ht="12.75" customHeight="1" x14ac:dyDescent="0.2">
      <c r="B32" s="86">
        <v>-53305</v>
      </c>
      <c r="D32" s="83" t="s">
        <v>789</v>
      </c>
      <c r="E32" s="83" t="s">
        <v>788</v>
      </c>
      <c r="F32" s="84"/>
      <c r="G32" s="85"/>
      <c r="H32" s="85"/>
      <c r="I32" s="89"/>
    </row>
    <row r="33" spans="2:9" x14ac:dyDescent="0.2">
      <c r="B33" s="86">
        <f>I35-B26-B31-B32</f>
        <v>921337</v>
      </c>
      <c r="D33" s="87" t="s">
        <v>786</v>
      </c>
      <c r="E33" s="68" t="s">
        <v>785</v>
      </c>
      <c r="F33" s="84"/>
      <c r="G33" s="85"/>
      <c r="H33" s="85"/>
      <c r="I33" s="89"/>
    </row>
    <row r="34" spans="2:9" x14ac:dyDescent="0.2">
      <c r="B34" s="86"/>
      <c r="F34" s="84"/>
      <c r="G34" s="85"/>
      <c r="H34" s="85"/>
      <c r="I34" s="89"/>
    </row>
    <row r="35" spans="2:9" x14ac:dyDescent="0.2">
      <c r="B35" s="91">
        <f>B26+B31+B32+B33</f>
        <v>2517180</v>
      </c>
      <c r="C35" s="80"/>
      <c r="D35" s="92" t="s">
        <v>718</v>
      </c>
      <c r="E35" s="80"/>
      <c r="F35" s="93"/>
      <c r="G35" s="92" t="s">
        <v>718</v>
      </c>
      <c r="H35" s="80"/>
      <c r="I35" s="94">
        <f>I26</f>
        <v>2517180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468997</v>
      </c>
      <c r="D42" s="83" t="s">
        <v>784</v>
      </c>
      <c r="E42" s="90" t="s">
        <v>783</v>
      </c>
      <c r="F42" s="84"/>
      <c r="G42" s="87" t="s">
        <v>786</v>
      </c>
      <c r="H42" s="68" t="s">
        <v>785</v>
      </c>
      <c r="I42" s="89">
        <f>+B33</f>
        <v>921337</v>
      </c>
    </row>
    <row r="43" spans="2:9" ht="15" x14ac:dyDescent="0.2">
      <c r="B43" s="86">
        <v>241200</v>
      </c>
      <c r="C43" s="60"/>
      <c r="D43" s="97" t="s">
        <v>782</v>
      </c>
      <c r="F43" s="64"/>
      <c r="G43" s="81" t="s">
        <v>784</v>
      </c>
      <c r="H43" s="98" t="s">
        <v>783</v>
      </c>
      <c r="I43" s="89">
        <f>I44+I45+I47+I48+I49</f>
        <v>337697</v>
      </c>
    </row>
    <row r="44" spans="2:9" x14ac:dyDescent="0.2">
      <c r="B44" s="86">
        <v>227797</v>
      </c>
      <c r="D44" s="87" t="s">
        <v>781</v>
      </c>
      <c r="F44" s="84"/>
      <c r="G44" s="97" t="s">
        <v>782</v>
      </c>
      <c r="I44" s="89">
        <v>324681</v>
      </c>
    </row>
    <row r="45" spans="2:9" x14ac:dyDescent="0.2">
      <c r="B45" s="86">
        <v>0</v>
      </c>
      <c r="D45" s="87" t="s">
        <v>780</v>
      </c>
      <c r="E45" s="82"/>
      <c r="F45" s="84"/>
      <c r="G45" s="87" t="s">
        <v>781</v>
      </c>
      <c r="I45" s="89">
        <v>13016</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790037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1259034</v>
      </c>
      <c r="C52" s="80"/>
      <c r="D52" s="80" t="s">
        <v>718</v>
      </c>
      <c r="E52" s="80"/>
      <c r="F52" s="93"/>
      <c r="G52" s="80" t="s">
        <v>718</v>
      </c>
      <c r="H52" s="80"/>
      <c r="I52" s="94">
        <f>I42+I43+I50</f>
        <v>1259034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36042</v>
      </c>
      <c r="D59" s="83" t="s">
        <v>774</v>
      </c>
      <c r="E59" s="88" t="s">
        <v>773</v>
      </c>
      <c r="F59" s="84"/>
      <c r="G59" s="90" t="s">
        <v>772</v>
      </c>
      <c r="H59" s="68" t="s">
        <v>771</v>
      </c>
      <c r="I59" s="89">
        <f>+B49</f>
        <v>790037</v>
      </c>
    </row>
    <row r="60" spans="2:9" x14ac:dyDescent="0.2">
      <c r="B60" s="86">
        <v>36042</v>
      </c>
      <c r="D60" s="87" t="s">
        <v>770</v>
      </c>
      <c r="F60" s="84"/>
      <c r="G60" s="90" t="s">
        <v>769</v>
      </c>
      <c r="H60" s="87"/>
      <c r="I60" s="89">
        <f>I61+I62</f>
        <v>148917</v>
      </c>
    </row>
    <row r="61" spans="2:9" x14ac:dyDescent="0.2">
      <c r="B61" s="86">
        <v>0</v>
      </c>
      <c r="D61" s="87" t="s">
        <v>768</v>
      </c>
      <c r="F61" s="84"/>
      <c r="G61" s="90" t="s">
        <v>767</v>
      </c>
      <c r="I61" s="89">
        <v>0</v>
      </c>
    </row>
    <row r="62" spans="2:9" x14ac:dyDescent="0.2">
      <c r="B62" s="86">
        <v>148917</v>
      </c>
      <c r="D62" s="83" t="s">
        <v>766</v>
      </c>
      <c r="E62" s="87" t="s">
        <v>765</v>
      </c>
      <c r="F62" s="84"/>
      <c r="G62" s="90" t="s">
        <v>764</v>
      </c>
      <c r="I62" s="89">
        <v>148917</v>
      </c>
    </row>
    <row r="63" spans="2:9" x14ac:dyDescent="0.2">
      <c r="B63" s="86"/>
      <c r="E63" s="87" t="s">
        <v>763</v>
      </c>
      <c r="F63" s="84"/>
      <c r="G63" s="85" t="s">
        <v>762</v>
      </c>
      <c r="H63" s="83" t="s">
        <v>761</v>
      </c>
      <c r="I63" s="89">
        <f>I64+I65+I66</f>
        <v>1972</v>
      </c>
    </row>
    <row r="64" spans="2:9" x14ac:dyDescent="0.2">
      <c r="B64" s="86">
        <f>B65+B66+B67</f>
        <v>20739</v>
      </c>
      <c r="D64" s="83" t="s">
        <v>762</v>
      </c>
      <c r="E64" s="83" t="s">
        <v>761</v>
      </c>
      <c r="F64" s="84"/>
      <c r="G64" s="87" t="s">
        <v>760</v>
      </c>
      <c r="I64" s="89">
        <v>0</v>
      </c>
    </row>
    <row r="65" spans="2:9" x14ac:dyDescent="0.2">
      <c r="B65" s="86">
        <v>15625</v>
      </c>
      <c r="D65" s="87" t="s">
        <v>760</v>
      </c>
      <c r="F65" s="84"/>
      <c r="G65" s="90" t="s">
        <v>759</v>
      </c>
      <c r="I65" s="89">
        <v>854</v>
      </c>
    </row>
    <row r="66" spans="2:9" x14ac:dyDescent="0.2">
      <c r="B66" s="86">
        <v>0</v>
      </c>
      <c r="D66" s="87" t="s">
        <v>759</v>
      </c>
      <c r="F66" s="84"/>
      <c r="G66" s="90" t="s">
        <v>758</v>
      </c>
      <c r="I66" s="89">
        <v>1118</v>
      </c>
    </row>
    <row r="67" spans="2:9" x14ac:dyDescent="0.2">
      <c r="B67" s="86">
        <v>5114</v>
      </c>
      <c r="D67" s="87" t="s">
        <v>758</v>
      </c>
      <c r="F67" s="84"/>
      <c r="G67" s="85"/>
      <c r="H67" s="85"/>
      <c r="I67" s="89"/>
    </row>
    <row r="68" spans="2:9" x14ac:dyDescent="0.2">
      <c r="B68" s="86">
        <f>I70-B59-B62-B64</f>
        <v>735228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940926</v>
      </c>
      <c r="C70" s="80"/>
      <c r="D70" s="80" t="s">
        <v>718</v>
      </c>
      <c r="E70" s="80"/>
      <c r="F70" s="93"/>
      <c r="G70" s="80" t="s">
        <v>718</v>
      </c>
      <c r="H70" s="80"/>
      <c r="I70" s="94">
        <f>I59+I60+I63</f>
        <v>940926</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735228</v>
      </c>
    </row>
    <row r="78" spans="2:9" x14ac:dyDescent="0.2">
      <c r="B78" s="86"/>
      <c r="E78" s="87" t="s">
        <v>750</v>
      </c>
      <c r="F78" s="84"/>
      <c r="G78" s="90"/>
      <c r="H78" s="87"/>
      <c r="I78" s="89"/>
    </row>
    <row r="79" spans="2:9" x14ac:dyDescent="0.2">
      <c r="B79" s="86">
        <f>I82-B77</f>
        <v>735228</v>
      </c>
      <c r="D79" s="87" t="s">
        <v>745</v>
      </c>
      <c r="E79" s="70" t="s">
        <v>749</v>
      </c>
      <c r="F79" s="84"/>
      <c r="G79" s="85"/>
      <c r="H79" s="85"/>
      <c r="I79" s="89"/>
    </row>
    <row r="80" spans="2:9" x14ac:dyDescent="0.2">
      <c r="B80" s="86">
        <f>B79-B13</f>
        <v>138313</v>
      </c>
      <c r="D80" s="87" t="s">
        <v>748</v>
      </c>
      <c r="E80" s="68" t="s">
        <v>744</v>
      </c>
      <c r="F80" s="84"/>
      <c r="G80" s="85"/>
      <c r="H80" s="85"/>
      <c r="I80" s="89"/>
    </row>
    <row r="81" spans="2:9" x14ac:dyDescent="0.2">
      <c r="B81" s="86"/>
      <c r="F81" s="84"/>
      <c r="G81" s="85"/>
      <c r="H81" s="85"/>
      <c r="I81" s="89"/>
    </row>
    <row r="82" spans="2:9" x14ac:dyDescent="0.2">
      <c r="B82" s="91">
        <f>B77+B79</f>
        <v>735228</v>
      </c>
      <c r="C82" s="80"/>
      <c r="D82" s="80" t="s">
        <v>718</v>
      </c>
      <c r="E82" s="80"/>
      <c r="F82" s="93"/>
      <c r="G82" s="80" t="s">
        <v>718</v>
      </c>
      <c r="H82" s="80"/>
      <c r="I82" s="94">
        <f>I77</f>
        <v>735228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527297</v>
      </c>
      <c r="D92" s="87" t="s">
        <v>732</v>
      </c>
      <c r="E92" s="68" t="s">
        <v>731</v>
      </c>
      <c r="F92" s="84"/>
      <c r="G92" s="87" t="s">
        <v>745</v>
      </c>
      <c r="H92" s="68" t="s">
        <v>744</v>
      </c>
      <c r="I92" s="89">
        <f>+B80</f>
        <v>138313</v>
      </c>
    </row>
    <row r="93" spans="2:9" x14ac:dyDescent="0.2">
      <c r="B93" s="86"/>
      <c r="E93" s="70" t="s">
        <v>728</v>
      </c>
      <c r="F93" s="84"/>
      <c r="G93" s="90" t="s">
        <v>743</v>
      </c>
      <c r="H93" s="83" t="s">
        <v>742</v>
      </c>
      <c r="I93" s="89">
        <f>I94+I95</f>
        <v>420686</v>
      </c>
    </row>
    <row r="94" spans="2:9" x14ac:dyDescent="0.2">
      <c r="B94" s="86"/>
      <c r="E94" s="87"/>
      <c r="F94" s="84"/>
      <c r="G94" s="90" t="s">
        <v>741</v>
      </c>
      <c r="I94" s="89">
        <v>131292</v>
      </c>
    </row>
    <row r="95" spans="2:9" x14ac:dyDescent="0.2">
      <c r="B95" s="86"/>
      <c r="E95" s="87"/>
      <c r="F95" s="84"/>
      <c r="G95" s="90" t="s">
        <v>740</v>
      </c>
      <c r="I95" s="89">
        <v>289394</v>
      </c>
    </row>
    <row r="96" spans="2:9" x14ac:dyDescent="0.2">
      <c r="B96" s="86"/>
      <c r="D96" s="87"/>
      <c r="F96" s="84"/>
      <c r="G96" s="90" t="s">
        <v>739</v>
      </c>
      <c r="H96" s="83" t="s">
        <v>738</v>
      </c>
      <c r="I96" s="89">
        <f>I97</f>
        <v>-31702</v>
      </c>
    </row>
    <row r="97" spans="2:9" x14ac:dyDescent="0.2">
      <c r="B97" s="100"/>
      <c r="C97" s="101"/>
      <c r="D97" s="101"/>
      <c r="E97" s="87"/>
      <c r="F97" s="102"/>
      <c r="G97" s="90" t="s">
        <v>737</v>
      </c>
      <c r="H97" s="103"/>
      <c r="I97" s="89">
        <v>-31702</v>
      </c>
    </row>
    <row r="98" spans="2:9" x14ac:dyDescent="0.2">
      <c r="B98" s="86"/>
      <c r="F98" s="84"/>
      <c r="G98" s="85"/>
      <c r="H98" s="85"/>
      <c r="I98" s="89"/>
    </row>
    <row r="99" spans="2:9" x14ac:dyDescent="0.2">
      <c r="B99" s="91">
        <f>B92</f>
        <v>527297</v>
      </c>
      <c r="C99" s="80"/>
      <c r="D99" s="80" t="s">
        <v>718</v>
      </c>
      <c r="E99" s="80"/>
      <c r="F99" s="93"/>
      <c r="G99" s="80" t="s">
        <v>718</v>
      </c>
      <c r="H99" s="80"/>
      <c r="I99" s="94">
        <f>I92+I93+I96</f>
        <v>527297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715382</v>
      </c>
      <c r="D106" s="87" t="s">
        <v>735</v>
      </c>
      <c r="E106" s="105" t="s">
        <v>734</v>
      </c>
      <c r="F106" s="84"/>
      <c r="G106" s="85"/>
      <c r="H106" s="85"/>
      <c r="I106" s="84"/>
    </row>
    <row r="107" spans="2:9" x14ac:dyDescent="0.2">
      <c r="B107" s="86">
        <v>639261</v>
      </c>
      <c r="D107" s="87" t="s">
        <v>733</v>
      </c>
      <c r="E107" s="87"/>
      <c r="F107" s="84"/>
      <c r="G107" s="87" t="s">
        <v>732</v>
      </c>
      <c r="H107" s="70" t="s">
        <v>731</v>
      </c>
      <c r="I107" s="89"/>
    </row>
    <row r="108" spans="2:9" x14ac:dyDescent="0.2">
      <c r="B108" s="86">
        <f>-B13</f>
        <v>-596915</v>
      </c>
      <c r="D108" s="87" t="s">
        <v>730</v>
      </c>
      <c r="E108" s="88" t="s">
        <v>729</v>
      </c>
      <c r="F108" s="84"/>
      <c r="G108" s="87"/>
      <c r="H108" s="69" t="s">
        <v>728</v>
      </c>
      <c r="I108" s="89">
        <f>B92</f>
        <v>527297</v>
      </c>
    </row>
    <row r="109" spans="2:9" x14ac:dyDescent="0.2">
      <c r="B109" s="86">
        <v>76121</v>
      </c>
      <c r="D109" s="97" t="s">
        <v>727</v>
      </c>
      <c r="E109" s="87" t="s">
        <v>726</v>
      </c>
      <c r="F109" s="84"/>
      <c r="H109" s="106"/>
      <c r="I109" s="107"/>
    </row>
    <row r="110" spans="2:9" x14ac:dyDescent="0.2">
      <c r="B110" s="86">
        <v>0</v>
      </c>
      <c r="D110" s="87" t="s">
        <v>725</v>
      </c>
      <c r="E110" s="87" t="s">
        <v>724</v>
      </c>
      <c r="F110" s="84"/>
      <c r="G110" s="95"/>
      <c r="I110" s="89"/>
    </row>
    <row r="111" spans="2:9" x14ac:dyDescent="0.2">
      <c r="B111" s="86">
        <v>16513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392317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527297</v>
      </c>
      <c r="C115" s="80"/>
      <c r="D115" s="80" t="s">
        <v>718</v>
      </c>
      <c r="E115" s="108"/>
      <c r="F115" s="93"/>
      <c r="G115" s="80" t="s">
        <v>718</v>
      </c>
      <c r="H115" s="80"/>
      <c r="I115" s="94">
        <f>I108</f>
        <v>527297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392317</v>
      </c>
    </row>
    <row r="123" spans="2:9" ht="15" x14ac:dyDescent="0.2">
      <c r="B123" s="86">
        <f>B125+B128+B131+B134+B137+B142+B143+B144</f>
        <v>525064</v>
      </c>
      <c r="C123" s="81"/>
      <c r="D123" s="60"/>
      <c r="E123" s="87" t="s">
        <v>713</v>
      </c>
      <c r="F123" s="60"/>
      <c r="G123" s="60"/>
      <c r="H123" s="60"/>
      <c r="I123" s="89">
        <f>I128+I131+I134+I137+I142+I143+I144</f>
        <v>132747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154433</v>
      </c>
      <c r="E128" s="87" t="s">
        <v>709</v>
      </c>
      <c r="I128" s="89">
        <f>I129+I130</f>
        <v>-29694</v>
      </c>
    </row>
    <row r="129" spans="2:9" x14ac:dyDescent="0.2">
      <c r="B129" s="86">
        <v>334827</v>
      </c>
      <c r="E129" s="87" t="s">
        <v>708</v>
      </c>
      <c r="I129" s="89">
        <v>0</v>
      </c>
    </row>
    <row r="130" spans="2:9" x14ac:dyDescent="0.2">
      <c r="B130" s="86">
        <v>-180394</v>
      </c>
      <c r="E130" s="87" t="s">
        <v>707</v>
      </c>
      <c r="I130" s="89">
        <v>-29694</v>
      </c>
    </row>
    <row r="131" spans="2:9" x14ac:dyDescent="0.2">
      <c r="B131" s="86">
        <f>B132+B133</f>
        <v>435211</v>
      </c>
      <c r="E131" s="87" t="s">
        <v>706</v>
      </c>
      <c r="I131" s="89">
        <f>I132+I133</f>
        <v>0</v>
      </c>
    </row>
    <row r="132" spans="2:9" x14ac:dyDescent="0.2">
      <c r="B132" s="86">
        <v>-731</v>
      </c>
      <c r="E132" s="87" t="s">
        <v>705</v>
      </c>
      <c r="I132" s="89">
        <v>0</v>
      </c>
    </row>
    <row r="133" spans="2:9" x14ac:dyDescent="0.2">
      <c r="B133" s="86">
        <v>435942</v>
      </c>
      <c r="E133" s="87" t="s">
        <v>704</v>
      </c>
      <c r="I133" s="89">
        <v>0</v>
      </c>
    </row>
    <row r="134" spans="2:9" x14ac:dyDescent="0.2">
      <c r="B134" s="86">
        <f>B135+B136</f>
        <v>-135920</v>
      </c>
      <c r="E134" s="87" t="s">
        <v>703</v>
      </c>
      <c r="I134" s="89">
        <f>I135+I136</f>
        <v>138273</v>
      </c>
    </row>
    <row r="135" spans="2:9" x14ac:dyDescent="0.2">
      <c r="B135" s="86">
        <v>-180281</v>
      </c>
      <c r="E135" s="87" t="s">
        <v>702</v>
      </c>
      <c r="I135" s="89">
        <v>-38001</v>
      </c>
    </row>
    <row r="136" spans="2:9" x14ac:dyDescent="0.2">
      <c r="B136" s="86">
        <v>44361</v>
      </c>
      <c r="E136" s="87" t="s">
        <v>701</v>
      </c>
      <c r="I136" s="89">
        <v>176274</v>
      </c>
    </row>
    <row r="137" spans="2:9" x14ac:dyDescent="0.2">
      <c r="B137" s="86">
        <f>B138+B141</f>
        <v>-143148</v>
      </c>
      <c r="E137" s="109" t="s">
        <v>700</v>
      </c>
      <c r="I137" s="89">
        <f>I138+I141</f>
        <v>-9278</v>
      </c>
    </row>
    <row r="138" spans="2:9" x14ac:dyDescent="0.2">
      <c r="B138" s="86">
        <f>B139+B140</f>
        <v>-143148</v>
      </c>
      <c r="E138" s="109" t="s">
        <v>699</v>
      </c>
      <c r="I138" s="89">
        <f>I139+I140</f>
        <v>-9278</v>
      </c>
    </row>
    <row r="139" spans="2:9" x14ac:dyDescent="0.2">
      <c r="B139" s="86">
        <v>-143148</v>
      </c>
      <c r="E139" s="109" t="s">
        <v>698</v>
      </c>
      <c r="I139" s="89">
        <v>-9278</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-13544</v>
      </c>
      <c r="C143" s="87" t="s">
        <v>694</v>
      </c>
      <c r="E143" s="87" t="s">
        <v>694</v>
      </c>
      <c r="I143" s="89">
        <v>-28933</v>
      </c>
    </row>
    <row r="144" spans="2:9" x14ac:dyDescent="0.2">
      <c r="B144" s="86">
        <f>B145+B146</f>
        <v>228032</v>
      </c>
      <c r="C144" s="87" t="s">
        <v>693</v>
      </c>
      <c r="E144" s="87" t="s">
        <v>693</v>
      </c>
      <c r="I144" s="89">
        <f>I145+I146</f>
        <v>62379</v>
      </c>
    </row>
    <row r="145" spans="2:9" x14ac:dyDescent="0.2">
      <c r="B145" s="86">
        <v>270097</v>
      </c>
      <c r="C145" s="87" t="s">
        <v>692</v>
      </c>
      <c r="E145" s="87" t="s">
        <v>692</v>
      </c>
      <c r="I145" s="89">
        <v>-115775</v>
      </c>
    </row>
    <row r="146" spans="2:9" x14ac:dyDescent="0.2">
      <c r="B146" s="91">
        <v>-42065</v>
      </c>
      <c r="C146" s="110" t="s">
        <v>691</v>
      </c>
      <c r="D146" s="111"/>
      <c r="E146" s="110" t="s">
        <v>691</v>
      </c>
      <c r="F146" s="111"/>
      <c r="G146" s="111"/>
      <c r="H146" s="111"/>
      <c r="I146" s="94">
        <v>178154</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841</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136109</v>
      </c>
      <c r="D11" s="83" t="s">
        <v>810</v>
      </c>
      <c r="E11" s="87" t="s">
        <v>809</v>
      </c>
      <c r="F11" s="84"/>
      <c r="G11" s="85" t="s">
        <v>808</v>
      </c>
      <c r="H11" s="88" t="s">
        <v>807</v>
      </c>
      <c r="I11" s="89">
        <f>I12+I13</f>
        <v>276743</v>
      </c>
    </row>
    <row r="12" spans="2:14" x14ac:dyDescent="0.2">
      <c r="B12" s="86">
        <f>I11-B11</f>
        <v>140634</v>
      </c>
      <c r="D12" s="87" t="s">
        <v>797</v>
      </c>
      <c r="E12" s="68" t="s">
        <v>796</v>
      </c>
      <c r="F12" s="84"/>
      <c r="G12" s="90" t="s">
        <v>806</v>
      </c>
      <c r="H12" s="85"/>
      <c r="I12" s="89">
        <v>271552</v>
      </c>
    </row>
    <row r="13" spans="2:14" x14ac:dyDescent="0.2">
      <c r="B13" s="86">
        <v>68849</v>
      </c>
      <c r="D13" s="83" t="s">
        <v>805</v>
      </c>
      <c r="E13" s="87" t="s">
        <v>729</v>
      </c>
      <c r="F13" s="84"/>
      <c r="G13" s="90" t="s">
        <v>804</v>
      </c>
      <c r="I13" s="89">
        <v>5191</v>
      </c>
    </row>
    <row r="14" spans="2:14" x14ac:dyDescent="0.2">
      <c r="B14" s="86">
        <f>B12-B13</f>
        <v>71785</v>
      </c>
      <c r="D14" s="83" t="s">
        <v>803</v>
      </c>
      <c r="E14" s="68" t="s">
        <v>802</v>
      </c>
      <c r="F14" s="84"/>
      <c r="G14" s="90"/>
      <c r="H14" s="85"/>
      <c r="I14" s="89"/>
    </row>
    <row r="15" spans="2:14" ht="7.15" customHeight="1" x14ac:dyDescent="0.2">
      <c r="B15" s="86"/>
      <c r="F15" s="84"/>
      <c r="G15" s="85"/>
      <c r="H15" s="85"/>
      <c r="I15" s="89"/>
    </row>
    <row r="16" spans="2:14" x14ac:dyDescent="0.2">
      <c r="B16" s="91">
        <f>B11+B12</f>
        <v>276743</v>
      </c>
      <c r="C16" s="80"/>
      <c r="D16" s="92" t="s">
        <v>718</v>
      </c>
      <c r="E16" s="80"/>
      <c r="F16" s="93"/>
      <c r="G16" s="92" t="s">
        <v>718</v>
      </c>
      <c r="H16" s="80"/>
      <c r="I16" s="94">
        <f>I11</f>
        <v>276743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69475</v>
      </c>
      <c r="D26" s="83" t="s">
        <v>799</v>
      </c>
      <c r="E26" s="87" t="s">
        <v>798</v>
      </c>
      <c r="F26" s="84"/>
      <c r="G26" s="90" t="s">
        <v>797</v>
      </c>
      <c r="H26" s="70" t="s">
        <v>796</v>
      </c>
      <c r="I26" s="89">
        <f>+B12</f>
        <v>140634</v>
      </c>
    </row>
    <row r="27" spans="2:9" x14ac:dyDescent="0.2">
      <c r="B27" s="86">
        <v>53264</v>
      </c>
      <c r="D27" s="87" t="s">
        <v>795</v>
      </c>
      <c r="F27" s="84"/>
      <c r="G27" s="85"/>
      <c r="H27" s="85"/>
      <c r="I27" s="89"/>
    </row>
    <row r="28" spans="2:9" x14ac:dyDescent="0.2">
      <c r="B28" s="86">
        <f>B29+B30</f>
        <v>16211</v>
      </c>
      <c r="D28" s="87" t="s">
        <v>794</v>
      </c>
      <c r="F28" s="84"/>
      <c r="G28" s="85"/>
      <c r="H28" s="85"/>
      <c r="I28" s="89"/>
    </row>
    <row r="29" spans="2:9" x14ac:dyDescent="0.2">
      <c r="B29" s="86">
        <v>15390</v>
      </c>
      <c r="D29" s="87" t="s">
        <v>793</v>
      </c>
      <c r="F29" s="84"/>
      <c r="G29" s="85"/>
      <c r="H29" s="85"/>
      <c r="I29" s="89"/>
    </row>
    <row r="30" spans="2:9" x14ac:dyDescent="0.2">
      <c r="B30" s="86">
        <v>821</v>
      </c>
      <c r="D30" s="87" t="s">
        <v>792</v>
      </c>
      <c r="F30" s="84"/>
      <c r="G30" s="85"/>
      <c r="H30" s="85"/>
      <c r="I30" s="89"/>
    </row>
    <row r="31" spans="2:9" ht="12.75" customHeight="1" x14ac:dyDescent="0.2">
      <c r="B31" s="86">
        <v>11360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59799</v>
      </c>
      <c r="D33" s="87" t="s">
        <v>786</v>
      </c>
      <c r="E33" s="68" t="s">
        <v>785</v>
      </c>
      <c r="F33" s="84"/>
      <c r="G33" s="85"/>
      <c r="H33" s="85"/>
      <c r="I33" s="89"/>
    </row>
    <row r="34" spans="2:9" x14ac:dyDescent="0.2">
      <c r="B34" s="86"/>
      <c r="F34" s="84"/>
      <c r="G34" s="85"/>
      <c r="H34" s="85"/>
      <c r="I34" s="89"/>
    </row>
    <row r="35" spans="2:9" x14ac:dyDescent="0.2">
      <c r="B35" s="91">
        <f>B26+B31+B32+B33</f>
        <v>140634</v>
      </c>
      <c r="C35" s="80"/>
      <c r="D35" s="92" t="s">
        <v>718</v>
      </c>
      <c r="E35" s="80"/>
      <c r="F35" s="93"/>
      <c r="G35" s="92" t="s">
        <v>718</v>
      </c>
      <c r="H35" s="80"/>
      <c r="I35" s="94">
        <f>I26</f>
        <v>140634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61827</v>
      </c>
      <c r="D42" s="83" t="s">
        <v>784</v>
      </c>
      <c r="E42" s="90" t="s">
        <v>783</v>
      </c>
      <c r="F42" s="84"/>
      <c r="G42" s="87" t="s">
        <v>786</v>
      </c>
      <c r="H42" s="68" t="s">
        <v>785</v>
      </c>
      <c r="I42" s="89">
        <f>+B33</f>
        <v>59799</v>
      </c>
    </row>
    <row r="43" spans="2:9" ht="15" x14ac:dyDescent="0.2">
      <c r="B43" s="86">
        <v>57169</v>
      </c>
      <c r="C43" s="60"/>
      <c r="D43" s="97" t="s">
        <v>782</v>
      </c>
      <c r="F43" s="64"/>
      <c r="G43" s="81" t="s">
        <v>784</v>
      </c>
      <c r="H43" s="98" t="s">
        <v>783</v>
      </c>
      <c r="I43" s="89">
        <f>I44+I45+I47+I48+I49</f>
        <v>70518</v>
      </c>
    </row>
    <row r="44" spans="2:9" x14ac:dyDescent="0.2">
      <c r="B44" s="86">
        <v>4658</v>
      </c>
      <c r="D44" s="87" t="s">
        <v>781</v>
      </c>
      <c r="F44" s="84"/>
      <c r="G44" s="97" t="s">
        <v>782</v>
      </c>
      <c r="I44" s="89">
        <v>65917</v>
      </c>
    </row>
    <row r="45" spans="2:9" x14ac:dyDescent="0.2">
      <c r="B45" s="86">
        <v>0</v>
      </c>
      <c r="D45" s="87" t="s">
        <v>780</v>
      </c>
      <c r="E45" s="82"/>
      <c r="F45" s="84"/>
      <c r="G45" s="87" t="s">
        <v>781</v>
      </c>
      <c r="I45" s="89">
        <v>4601</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68490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130317</v>
      </c>
      <c r="C52" s="80"/>
      <c r="D52" s="80" t="s">
        <v>718</v>
      </c>
      <c r="E52" s="80"/>
      <c r="F52" s="93"/>
      <c r="G52" s="80" t="s">
        <v>718</v>
      </c>
      <c r="H52" s="80"/>
      <c r="I52" s="94">
        <f>I42+I43+I50</f>
        <v>130317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3855</v>
      </c>
      <c r="D59" s="83" t="s">
        <v>774</v>
      </c>
      <c r="E59" s="88" t="s">
        <v>773</v>
      </c>
      <c r="F59" s="84"/>
      <c r="G59" s="90" t="s">
        <v>772</v>
      </c>
      <c r="H59" s="68" t="s">
        <v>771</v>
      </c>
      <c r="I59" s="89">
        <f>+B49</f>
        <v>68490</v>
      </c>
    </row>
    <row r="60" spans="2:9" x14ac:dyDescent="0.2">
      <c r="B60" s="86">
        <v>3855</v>
      </c>
      <c r="D60" s="87" t="s">
        <v>770</v>
      </c>
      <c r="F60" s="84"/>
      <c r="G60" s="90" t="s">
        <v>769</v>
      </c>
      <c r="H60" s="87"/>
      <c r="I60" s="89">
        <f>I61+I62</f>
        <v>821</v>
      </c>
    </row>
    <row r="61" spans="2:9" x14ac:dyDescent="0.2">
      <c r="B61" s="86">
        <v>0</v>
      </c>
      <c r="D61" s="87" t="s">
        <v>768</v>
      </c>
      <c r="F61" s="84"/>
      <c r="G61" s="90" t="s">
        <v>767</v>
      </c>
      <c r="I61" s="89">
        <v>0</v>
      </c>
    </row>
    <row r="62" spans="2:9" x14ac:dyDescent="0.2">
      <c r="B62" s="86">
        <v>821</v>
      </c>
      <c r="D62" s="83" t="s">
        <v>766</v>
      </c>
      <c r="E62" s="87" t="s">
        <v>765</v>
      </c>
      <c r="F62" s="84"/>
      <c r="G62" s="90" t="s">
        <v>764</v>
      </c>
      <c r="I62" s="89">
        <v>821</v>
      </c>
    </row>
    <row r="63" spans="2:9" x14ac:dyDescent="0.2">
      <c r="B63" s="86"/>
      <c r="E63" s="87" t="s">
        <v>763</v>
      </c>
      <c r="F63" s="84"/>
      <c r="G63" s="85" t="s">
        <v>762</v>
      </c>
      <c r="H63" s="83" t="s">
        <v>761</v>
      </c>
      <c r="I63" s="89">
        <f>I64+I65+I66</f>
        <v>328</v>
      </c>
    </row>
    <row r="64" spans="2:9" x14ac:dyDescent="0.2">
      <c r="B64" s="86">
        <f>B65+B66+B67</f>
        <v>1218</v>
      </c>
      <c r="D64" s="83" t="s">
        <v>762</v>
      </c>
      <c r="E64" s="83" t="s">
        <v>761</v>
      </c>
      <c r="F64" s="84"/>
      <c r="G64" s="87" t="s">
        <v>760</v>
      </c>
      <c r="I64" s="89">
        <v>0</v>
      </c>
    </row>
    <row r="65" spans="2:9" x14ac:dyDescent="0.2">
      <c r="B65" s="86">
        <v>575</v>
      </c>
      <c r="D65" s="87" t="s">
        <v>760</v>
      </c>
      <c r="F65" s="84"/>
      <c r="G65" s="90" t="s">
        <v>759</v>
      </c>
      <c r="I65" s="89">
        <v>257</v>
      </c>
    </row>
    <row r="66" spans="2:9" x14ac:dyDescent="0.2">
      <c r="B66" s="86">
        <v>0</v>
      </c>
      <c r="D66" s="87" t="s">
        <v>759</v>
      </c>
      <c r="F66" s="84"/>
      <c r="G66" s="90" t="s">
        <v>758</v>
      </c>
      <c r="I66" s="89">
        <v>71</v>
      </c>
    </row>
    <row r="67" spans="2:9" x14ac:dyDescent="0.2">
      <c r="B67" s="86">
        <v>643</v>
      </c>
      <c r="D67" s="87" t="s">
        <v>758</v>
      </c>
      <c r="F67" s="84"/>
      <c r="G67" s="85"/>
      <c r="H67" s="85"/>
      <c r="I67" s="89"/>
    </row>
    <row r="68" spans="2:9" x14ac:dyDescent="0.2">
      <c r="B68" s="86">
        <f>I70-B59-B62-B64</f>
        <v>63745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69639</v>
      </c>
      <c r="C70" s="80"/>
      <c r="D70" s="80" t="s">
        <v>718</v>
      </c>
      <c r="E70" s="80"/>
      <c r="F70" s="93"/>
      <c r="G70" s="80" t="s">
        <v>718</v>
      </c>
      <c r="H70" s="80"/>
      <c r="I70" s="94">
        <f>I59+I60+I63</f>
        <v>69639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63745</v>
      </c>
    </row>
    <row r="78" spans="2:9" x14ac:dyDescent="0.2">
      <c r="B78" s="86"/>
      <c r="E78" s="87" t="s">
        <v>750</v>
      </c>
      <c r="F78" s="84"/>
      <c r="G78" s="90"/>
      <c r="H78" s="87"/>
      <c r="I78" s="89"/>
    </row>
    <row r="79" spans="2:9" x14ac:dyDescent="0.2">
      <c r="B79" s="86">
        <f>I82-B77</f>
        <v>63745</v>
      </c>
      <c r="D79" s="87" t="s">
        <v>745</v>
      </c>
      <c r="E79" s="70" t="s">
        <v>749</v>
      </c>
      <c r="F79" s="84"/>
      <c r="G79" s="85"/>
      <c r="H79" s="85"/>
      <c r="I79" s="89"/>
    </row>
    <row r="80" spans="2:9" x14ac:dyDescent="0.2">
      <c r="B80" s="86">
        <f>B79-B13</f>
        <v>-5104</v>
      </c>
      <c r="D80" s="87" t="s">
        <v>748</v>
      </c>
      <c r="E80" s="68" t="s">
        <v>744</v>
      </c>
      <c r="F80" s="84"/>
      <c r="G80" s="85"/>
      <c r="H80" s="85"/>
      <c r="I80" s="89"/>
    </row>
    <row r="81" spans="2:9" x14ac:dyDescent="0.2">
      <c r="B81" s="86"/>
      <c r="F81" s="84"/>
      <c r="G81" s="85"/>
      <c r="H81" s="85"/>
      <c r="I81" s="89"/>
    </row>
    <row r="82" spans="2:9" x14ac:dyDescent="0.2">
      <c r="B82" s="91">
        <f>B77+B79</f>
        <v>63745</v>
      </c>
      <c r="C82" s="80"/>
      <c r="D82" s="80" t="s">
        <v>718</v>
      </c>
      <c r="E82" s="80"/>
      <c r="F82" s="93"/>
      <c r="G82" s="80" t="s">
        <v>718</v>
      </c>
      <c r="H82" s="80"/>
      <c r="I82" s="94">
        <f>I77</f>
        <v>63745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129350</v>
      </c>
      <c r="D92" s="87" t="s">
        <v>732</v>
      </c>
      <c r="E92" s="68" t="s">
        <v>731</v>
      </c>
      <c r="F92" s="84"/>
      <c r="G92" s="87" t="s">
        <v>745</v>
      </c>
      <c r="H92" s="68" t="s">
        <v>744</v>
      </c>
      <c r="I92" s="89">
        <f>+B80</f>
        <v>-5104</v>
      </c>
    </row>
    <row r="93" spans="2:9" x14ac:dyDescent="0.2">
      <c r="B93" s="86"/>
      <c r="E93" s="70" t="s">
        <v>728</v>
      </c>
      <c r="F93" s="84"/>
      <c r="G93" s="90" t="s">
        <v>743</v>
      </c>
      <c r="H93" s="83" t="s">
        <v>742</v>
      </c>
      <c r="I93" s="89">
        <f>I94+I95</f>
        <v>134454</v>
      </c>
    </row>
    <row r="94" spans="2:9" x14ac:dyDescent="0.2">
      <c r="B94" s="86"/>
      <c r="E94" s="87"/>
      <c r="F94" s="84"/>
      <c r="G94" s="90" t="s">
        <v>741</v>
      </c>
      <c r="I94" s="89">
        <v>127177</v>
      </c>
    </row>
    <row r="95" spans="2:9" x14ac:dyDescent="0.2">
      <c r="B95" s="86"/>
      <c r="E95" s="87"/>
      <c r="F95" s="84"/>
      <c r="G95" s="90" t="s">
        <v>740</v>
      </c>
      <c r="I95" s="89">
        <v>7277</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129350</v>
      </c>
      <c r="C99" s="80"/>
      <c r="D99" s="80" t="s">
        <v>718</v>
      </c>
      <c r="E99" s="80"/>
      <c r="F99" s="93"/>
      <c r="G99" s="80" t="s">
        <v>718</v>
      </c>
      <c r="H99" s="80"/>
      <c r="I99" s="94">
        <f>I92+I93+I96</f>
        <v>129350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168686</v>
      </c>
      <c r="D106" s="87" t="s">
        <v>735</v>
      </c>
      <c r="E106" s="105" t="s">
        <v>734</v>
      </c>
      <c r="F106" s="84"/>
      <c r="G106" s="85"/>
      <c r="H106" s="85"/>
      <c r="I106" s="84"/>
    </row>
    <row r="107" spans="2:9" x14ac:dyDescent="0.2">
      <c r="B107" s="86">
        <v>178687</v>
      </c>
      <c r="D107" s="87" t="s">
        <v>733</v>
      </c>
      <c r="E107" s="87"/>
      <c r="F107" s="84"/>
      <c r="G107" s="87" t="s">
        <v>732</v>
      </c>
      <c r="H107" s="70" t="s">
        <v>731</v>
      </c>
      <c r="I107" s="89"/>
    </row>
    <row r="108" spans="2:9" x14ac:dyDescent="0.2">
      <c r="B108" s="86">
        <f>-B13</f>
        <v>-68849</v>
      </c>
      <c r="D108" s="87" t="s">
        <v>730</v>
      </c>
      <c r="E108" s="88" t="s">
        <v>729</v>
      </c>
      <c r="F108" s="84"/>
      <c r="G108" s="87"/>
      <c r="H108" s="69" t="s">
        <v>728</v>
      </c>
      <c r="I108" s="89">
        <f>B92</f>
        <v>129350</v>
      </c>
    </row>
    <row r="109" spans="2:9" x14ac:dyDescent="0.2">
      <c r="B109" s="86">
        <v>-10001</v>
      </c>
      <c r="D109" s="97" t="s">
        <v>727</v>
      </c>
      <c r="E109" s="87" t="s">
        <v>726</v>
      </c>
      <c r="F109" s="84"/>
      <c r="H109" s="106"/>
      <c r="I109" s="107"/>
    </row>
    <row r="110" spans="2:9" x14ac:dyDescent="0.2">
      <c r="B110" s="86">
        <v>0</v>
      </c>
      <c r="D110" s="87" t="s">
        <v>725</v>
      </c>
      <c r="E110" s="87" t="s">
        <v>724</v>
      </c>
      <c r="F110" s="84"/>
      <c r="G110" s="95"/>
      <c r="I110" s="89"/>
    </row>
    <row r="111" spans="2:9" x14ac:dyDescent="0.2">
      <c r="B111" s="86">
        <v>11291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18222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129350</v>
      </c>
      <c r="C115" s="80"/>
      <c r="D115" s="80" t="s">
        <v>718</v>
      </c>
      <c r="E115" s="108"/>
      <c r="F115" s="93"/>
      <c r="G115" s="80" t="s">
        <v>718</v>
      </c>
      <c r="H115" s="80"/>
      <c r="I115" s="94">
        <f>I108</f>
        <v>129350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18222</v>
      </c>
    </row>
    <row r="123" spans="2:9" ht="15" x14ac:dyDescent="0.2">
      <c r="B123" s="86">
        <f>B125+B128+B131+B134+B137+B142+B143+B144</f>
        <v>-151016</v>
      </c>
      <c r="C123" s="81"/>
      <c r="D123" s="60"/>
      <c r="E123" s="87" t="s">
        <v>713</v>
      </c>
      <c r="F123" s="60"/>
      <c r="G123" s="60"/>
      <c r="H123" s="60"/>
      <c r="I123" s="89">
        <f>I128+I131+I134+I137+I142+I143+I144</f>
        <v>-169238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-86778</v>
      </c>
      <c r="E128" s="87" t="s">
        <v>709</v>
      </c>
      <c r="I128" s="89">
        <f>I129+I130</f>
        <v>-802</v>
      </c>
    </row>
    <row r="129" spans="2:9" x14ac:dyDescent="0.2">
      <c r="B129" s="86">
        <v>-65581</v>
      </c>
      <c r="E129" s="87" t="s">
        <v>708</v>
      </c>
      <c r="I129" s="89">
        <v>0</v>
      </c>
    </row>
    <row r="130" spans="2:9" x14ac:dyDescent="0.2">
      <c r="B130" s="86">
        <v>-21197</v>
      </c>
      <c r="E130" s="87" t="s">
        <v>707</v>
      </c>
      <c r="I130" s="89">
        <v>-802</v>
      </c>
    </row>
    <row r="131" spans="2:9" x14ac:dyDescent="0.2">
      <c r="B131" s="86">
        <f>B132+B133</f>
        <v>-61782</v>
      </c>
      <c r="E131" s="87" t="s">
        <v>706</v>
      </c>
      <c r="I131" s="89">
        <f>I132+I133</f>
        <v>0</v>
      </c>
    </row>
    <row r="132" spans="2:9" x14ac:dyDescent="0.2">
      <c r="B132" s="86">
        <v>-10877</v>
      </c>
      <c r="E132" s="87" t="s">
        <v>705</v>
      </c>
      <c r="I132" s="89">
        <v>0</v>
      </c>
    </row>
    <row r="133" spans="2:9" x14ac:dyDescent="0.2">
      <c r="B133" s="86">
        <v>-50905</v>
      </c>
      <c r="E133" s="87" t="s">
        <v>704</v>
      </c>
      <c r="I133" s="89">
        <v>0</v>
      </c>
    </row>
    <row r="134" spans="2:9" x14ac:dyDescent="0.2">
      <c r="B134" s="86">
        <f>B135+B136</f>
        <v>-54415</v>
      </c>
      <c r="E134" s="87" t="s">
        <v>703</v>
      </c>
      <c r="I134" s="89">
        <f>I135+I136</f>
        <v>-107855</v>
      </c>
    </row>
    <row r="135" spans="2:9" x14ac:dyDescent="0.2">
      <c r="B135" s="86">
        <v>-4472</v>
      </c>
      <c r="E135" s="87" t="s">
        <v>702</v>
      </c>
      <c r="I135" s="89">
        <v>-58156</v>
      </c>
    </row>
    <row r="136" spans="2:9" x14ac:dyDescent="0.2">
      <c r="B136" s="86">
        <v>-49943</v>
      </c>
      <c r="E136" s="87" t="s">
        <v>701</v>
      </c>
      <c r="I136" s="89">
        <v>-49699</v>
      </c>
    </row>
    <row r="137" spans="2:9" x14ac:dyDescent="0.2">
      <c r="B137" s="86">
        <f>B138+B141</f>
        <v>-2</v>
      </c>
      <c r="E137" s="109" t="s">
        <v>700</v>
      </c>
      <c r="I137" s="89">
        <f>I138+I141</f>
        <v>-17520</v>
      </c>
    </row>
    <row r="138" spans="2:9" x14ac:dyDescent="0.2">
      <c r="B138" s="86">
        <f>B139+B140</f>
        <v>-2</v>
      </c>
      <c r="E138" s="109" t="s">
        <v>699</v>
      </c>
      <c r="I138" s="89">
        <f>I139+I140</f>
        <v>-17520</v>
      </c>
    </row>
    <row r="139" spans="2:9" x14ac:dyDescent="0.2">
      <c r="B139" s="86">
        <v>-2</v>
      </c>
      <c r="E139" s="109" t="s">
        <v>698</v>
      </c>
      <c r="I139" s="89">
        <v>-17520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-383</v>
      </c>
      <c r="C143" s="87" t="s">
        <v>694</v>
      </c>
      <c r="E143" s="87" t="s">
        <v>694</v>
      </c>
      <c r="I143" s="89">
        <v>-1608</v>
      </c>
    </row>
    <row r="144" spans="2:9" x14ac:dyDescent="0.2">
      <c r="B144" s="86">
        <f>B145+B146</f>
        <v>52344</v>
      </c>
      <c r="C144" s="87" t="s">
        <v>693</v>
      </c>
      <c r="E144" s="87" t="s">
        <v>693</v>
      </c>
      <c r="I144" s="89">
        <f>I145+I146</f>
        <v>-41453</v>
      </c>
    </row>
    <row r="145" spans="2:9" x14ac:dyDescent="0.2">
      <c r="B145" s="86">
        <v>100150</v>
      </c>
      <c r="C145" s="87" t="s">
        <v>692</v>
      </c>
      <c r="E145" s="87" t="s">
        <v>692</v>
      </c>
      <c r="I145" s="89">
        <v>-1010</v>
      </c>
    </row>
    <row r="146" spans="2:9" x14ac:dyDescent="0.2">
      <c r="B146" s="91">
        <v>-47806</v>
      </c>
      <c r="C146" s="110" t="s">
        <v>691</v>
      </c>
      <c r="D146" s="111"/>
      <c r="E146" s="110" t="s">
        <v>691</v>
      </c>
      <c r="F146" s="111"/>
      <c r="G146" s="111"/>
      <c r="H146" s="111"/>
      <c r="I146" s="94">
        <v>-40443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843</v>
      </c>
      <c r="D3" s="117"/>
      <c r="E3" s="121"/>
      <c r="F3" s="117"/>
      <c r="G3" s="117"/>
      <c r="H3" s="117"/>
      <c r="I3" s="117"/>
      <c r="J3" s="117"/>
      <c r="K3" s="117"/>
      <c r="L3" s="117"/>
      <c r="M3" s="117"/>
      <c r="N3" s="122"/>
    </row>
    <row r="4" spans="2:14" s="120" customFormat="1" ht="15" customHeight="1" x14ac:dyDescent="0.25">
      <c r="B4" s="78" t="s">
        <v>842</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6009082</v>
      </c>
      <c r="D11" s="83" t="s">
        <v>810</v>
      </c>
      <c r="E11" s="87" t="s">
        <v>809</v>
      </c>
      <c r="F11" s="84"/>
      <c r="G11" s="85" t="s">
        <v>808</v>
      </c>
      <c r="H11" s="88" t="s">
        <v>807</v>
      </c>
      <c r="I11" s="89">
        <f>I12+I13</f>
        <v>13995699</v>
      </c>
    </row>
    <row r="12" spans="2:14" x14ac:dyDescent="0.2">
      <c r="B12" s="86">
        <f>I11-B11</f>
        <v>7986617</v>
      </c>
      <c r="D12" s="87" t="s">
        <v>797</v>
      </c>
      <c r="E12" s="68" t="s">
        <v>796</v>
      </c>
      <c r="F12" s="84"/>
      <c r="G12" s="90" t="s">
        <v>806</v>
      </c>
      <c r="H12" s="85"/>
      <c r="I12" s="89">
        <v>13980056</v>
      </c>
    </row>
    <row r="13" spans="2:14" x14ac:dyDescent="0.2">
      <c r="B13" s="86">
        <v>2358805</v>
      </c>
      <c r="D13" s="83" t="s">
        <v>805</v>
      </c>
      <c r="E13" s="87" t="s">
        <v>729</v>
      </c>
      <c r="F13" s="84"/>
      <c r="G13" s="90" t="s">
        <v>804</v>
      </c>
      <c r="I13" s="89">
        <v>15643</v>
      </c>
    </row>
    <row r="14" spans="2:14" x14ac:dyDescent="0.2">
      <c r="B14" s="86">
        <f>B12-B13</f>
        <v>5627812</v>
      </c>
      <c r="D14" s="83" t="s">
        <v>803</v>
      </c>
      <c r="E14" s="68" t="s">
        <v>802</v>
      </c>
      <c r="F14" s="84"/>
      <c r="G14" s="90"/>
      <c r="H14" s="85"/>
      <c r="I14" s="89"/>
    </row>
    <row r="15" spans="2:14" ht="7.15" customHeight="1" x14ac:dyDescent="0.2">
      <c r="B15" s="86"/>
      <c r="F15" s="84"/>
      <c r="G15" s="85"/>
      <c r="H15" s="85"/>
      <c r="I15" s="89"/>
    </row>
    <row r="16" spans="2:14" x14ac:dyDescent="0.2">
      <c r="B16" s="91">
        <f>B11+B12</f>
        <v>13995699</v>
      </c>
      <c r="C16" s="80"/>
      <c r="D16" s="92" t="s">
        <v>718</v>
      </c>
      <c r="E16" s="80"/>
      <c r="F16" s="93"/>
      <c r="G16" s="92" t="s">
        <v>718</v>
      </c>
      <c r="H16" s="80"/>
      <c r="I16" s="94">
        <f>I11</f>
        <v>13995699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4794624</v>
      </c>
      <c r="D26" s="83" t="s">
        <v>799</v>
      </c>
      <c r="E26" s="87" t="s">
        <v>798</v>
      </c>
      <c r="F26" s="84"/>
      <c r="G26" s="90" t="s">
        <v>797</v>
      </c>
      <c r="H26" s="70" t="s">
        <v>796</v>
      </c>
      <c r="I26" s="89">
        <f>+B12</f>
        <v>7986617</v>
      </c>
    </row>
    <row r="27" spans="2:9" x14ac:dyDescent="0.2">
      <c r="B27" s="86">
        <v>3845726</v>
      </c>
      <c r="D27" s="87" t="s">
        <v>795</v>
      </c>
      <c r="F27" s="84"/>
      <c r="G27" s="85"/>
      <c r="H27" s="85"/>
      <c r="I27" s="89"/>
    </row>
    <row r="28" spans="2:9" x14ac:dyDescent="0.2">
      <c r="B28" s="86">
        <f>B29+B30</f>
        <v>948898</v>
      </c>
      <c r="D28" s="87" t="s">
        <v>794</v>
      </c>
      <c r="F28" s="84"/>
      <c r="G28" s="85"/>
      <c r="H28" s="85"/>
      <c r="I28" s="89"/>
    </row>
    <row r="29" spans="2:9" x14ac:dyDescent="0.2">
      <c r="B29" s="86">
        <v>942383</v>
      </c>
      <c r="D29" s="87" t="s">
        <v>793</v>
      </c>
      <c r="F29" s="84"/>
      <c r="G29" s="85"/>
      <c r="H29" s="85"/>
      <c r="I29" s="89"/>
    </row>
    <row r="30" spans="2:9" x14ac:dyDescent="0.2">
      <c r="B30" s="86">
        <v>6515</v>
      </c>
      <c r="D30" s="87" t="s">
        <v>792</v>
      </c>
      <c r="F30" s="84"/>
      <c r="G30" s="85"/>
      <c r="H30" s="85"/>
      <c r="I30" s="89"/>
    </row>
    <row r="31" spans="2:9" ht="12.75" customHeight="1" x14ac:dyDescent="0.2">
      <c r="B31" s="86">
        <v>204728</v>
      </c>
      <c r="D31" s="83" t="s">
        <v>791</v>
      </c>
      <c r="E31" s="83" t="s">
        <v>790</v>
      </c>
      <c r="F31" s="84"/>
      <c r="G31" s="85"/>
      <c r="H31" s="85"/>
      <c r="I31" s="89"/>
    </row>
    <row r="32" spans="2:9" ht="12.75" customHeight="1" x14ac:dyDescent="0.2">
      <c r="B32" s="86">
        <v>-112574</v>
      </c>
      <c r="D32" s="83" t="s">
        <v>789</v>
      </c>
      <c r="E32" s="83" t="s">
        <v>788</v>
      </c>
      <c r="F32" s="84"/>
      <c r="G32" s="85"/>
      <c r="H32" s="85"/>
      <c r="I32" s="89"/>
    </row>
    <row r="33" spans="2:9" x14ac:dyDescent="0.2">
      <c r="B33" s="86">
        <f>I35-B26-B31-B32</f>
        <v>3099839</v>
      </c>
      <c r="D33" s="87" t="s">
        <v>786</v>
      </c>
      <c r="E33" s="68" t="s">
        <v>785</v>
      </c>
      <c r="F33" s="84"/>
      <c r="G33" s="85"/>
      <c r="H33" s="85"/>
      <c r="I33" s="89"/>
    </row>
    <row r="34" spans="2:9" x14ac:dyDescent="0.2">
      <c r="B34" s="86"/>
      <c r="F34" s="84"/>
      <c r="G34" s="85"/>
      <c r="H34" s="85"/>
      <c r="I34" s="89"/>
    </row>
    <row r="35" spans="2:9" x14ac:dyDescent="0.2">
      <c r="B35" s="91">
        <f>B26+B31+B32+B33</f>
        <v>7986617</v>
      </c>
      <c r="C35" s="80"/>
      <c r="D35" s="92" t="s">
        <v>718</v>
      </c>
      <c r="E35" s="80"/>
      <c r="F35" s="93"/>
      <c r="G35" s="92" t="s">
        <v>718</v>
      </c>
      <c r="H35" s="80"/>
      <c r="I35" s="94">
        <f>I26</f>
        <v>7986617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949231</v>
      </c>
      <c r="D42" s="83" t="s">
        <v>784</v>
      </c>
      <c r="E42" s="90" t="s">
        <v>783</v>
      </c>
      <c r="F42" s="84"/>
      <c r="G42" s="87" t="s">
        <v>786</v>
      </c>
      <c r="H42" s="68" t="s">
        <v>785</v>
      </c>
      <c r="I42" s="89">
        <f>+B33</f>
        <v>3099839</v>
      </c>
    </row>
    <row r="43" spans="2:9" ht="15" x14ac:dyDescent="0.2">
      <c r="B43" s="86">
        <v>909563</v>
      </c>
      <c r="C43" s="60"/>
      <c r="D43" s="97" t="s">
        <v>782</v>
      </c>
      <c r="F43" s="64"/>
      <c r="G43" s="81" t="s">
        <v>784</v>
      </c>
      <c r="H43" s="98" t="s">
        <v>783</v>
      </c>
      <c r="I43" s="89">
        <f>I44+I45+I47+I48+I49</f>
        <v>95557</v>
      </c>
    </row>
    <row r="44" spans="2:9" x14ac:dyDescent="0.2">
      <c r="B44" s="86">
        <v>39668</v>
      </c>
      <c r="D44" s="87" t="s">
        <v>781</v>
      </c>
      <c r="F44" s="84"/>
      <c r="G44" s="97" t="s">
        <v>782</v>
      </c>
      <c r="I44" s="89">
        <v>70323</v>
      </c>
    </row>
    <row r="45" spans="2:9" x14ac:dyDescent="0.2">
      <c r="B45" s="86">
        <v>0</v>
      </c>
      <c r="D45" s="87" t="s">
        <v>780</v>
      </c>
      <c r="E45" s="82"/>
      <c r="F45" s="84"/>
      <c r="G45" s="87" t="s">
        <v>781</v>
      </c>
      <c r="I45" s="89">
        <v>25234</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2246165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3195396</v>
      </c>
      <c r="C52" s="80"/>
      <c r="D52" s="80" t="s">
        <v>718</v>
      </c>
      <c r="E52" s="80"/>
      <c r="F52" s="93"/>
      <c r="G52" s="80" t="s">
        <v>718</v>
      </c>
      <c r="H52" s="80"/>
      <c r="I52" s="94">
        <f>I42+I43+I50</f>
        <v>3195396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11240</v>
      </c>
      <c r="D59" s="83" t="s">
        <v>774</v>
      </c>
      <c r="E59" s="88" t="s">
        <v>773</v>
      </c>
      <c r="F59" s="84"/>
      <c r="G59" s="90" t="s">
        <v>772</v>
      </c>
      <c r="H59" s="68" t="s">
        <v>771</v>
      </c>
      <c r="I59" s="89">
        <f>+B49</f>
        <v>2246165</v>
      </c>
    </row>
    <row r="60" spans="2:9" x14ac:dyDescent="0.2">
      <c r="B60" s="86">
        <v>11240</v>
      </c>
      <c r="D60" s="87" t="s">
        <v>770</v>
      </c>
      <c r="F60" s="84"/>
      <c r="G60" s="90" t="s">
        <v>769</v>
      </c>
      <c r="H60" s="87"/>
      <c r="I60" s="89">
        <f>I61+I62</f>
        <v>6515</v>
      </c>
    </row>
    <row r="61" spans="2:9" x14ac:dyDescent="0.2">
      <c r="B61" s="86">
        <v>0</v>
      </c>
      <c r="D61" s="87" t="s">
        <v>768</v>
      </c>
      <c r="F61" s="84"/>
      <c r="G61" s="90" t="s">
        <v>767</v>
      </c>
      <c r="I61" s="89">
        <v>0</v>
      </c>
    </row>
    <row r="62" spans="2:9" x14ac:dyDescent="0.2">
      <c r="B62" s="86">
        <v>6515</v>
      </c>
      <c r="D62" s="83" t="s">
        <v>766</v>
      </c>
      <c r="E62" s="87" t="s">
        <v>765</v>
      </c>
      <c r="F62" s="84"/>
      <c r="G62" s="90" t="s">
        <v>764</v>
      </c>
      <c r="I62" s="89">
        <v>6515</v>
      </c>
    </row>
    <row r="63" spans="2:9" x14ac:dyDescent="0.2">
      <c r="B63" s="86"/>
      <c r="E63" s="87" t="s">
        <v>763</v>
      </c>
      <c r="F63" s="84"/>
      <c r="G63" s="85" t="s">
        <v>762</v>
      </c>
      <c r="H63" s="83" t="s">
        <v>761</v>
      </c>
      <c r="I63" s="89">
        <f>I64+I65+I66</f>
        <v>11792</v>
      </c>
    </row>
    <row r="64" spans="2:9" x14ac:dyDescent="0.2">
      <c r="B64" s="86">
        <f>B65+B66+B67</f>
        <v>41382</v>
      </c>
      <c r="D64" s="83" t="s">
        <v>762</v>
      </c>
      <c r="E64" s="83" t="s">
        <v>761</v>
      </c>
      <c r="F64" s="84"/>
      <c r="G64" s="87" t="s">
        <v>760</v>
      </c>
      <c r="I64" s="89">
        <v>0</v>
      </c>
    </row>
    <row r="65" spans="2:9" x14ac:dyDescent="0.2">
      <c r="B65" s="86">
        <v>24910</v>
      </c>
      <c r="D65" s="87" t="s">
        <v>760</v>
      </c>
      <c r="F65" s="84"/>
      <c r="G65" s="90" t="s">
        <v>759</v>
      </c>
      <c r="I65" s="89">
        <v>9754</v>
      </c>
    </row>
    <row r="66" spans="2:9" x14ac:dyDescent="0.2">
      <c r="B66" s="86">
        <v>0</v>
      </c>
      <c r="D66" s="87" t="s">
        <v>759</v>
      </c>
      <c r="F66" s="84"/>
      <c r="G66" s="90" t="s">
        <v>758</v>
      </c>
      <c r="I66" s="89">
        <v>2038</v>
      </c>
    </row>
    <row r="67" spans="2:9" x14ac:dyDescent="0.2">
      <c r="B67" s="86">
        <v>16472</v>
      </c>
      <c r="D67" s="87" t="s">
        <v>758</v>
      </c>
      <c r="F67" s="84"/>
      <c r="G67" s="85"/>
      <c r="H67" s="85"/>
      <c r="I67" s="89"/>
    </row>
    <row r="68" spans="2:9" x14ac:dyDescent="0.2">
      <c r="B68" s="86">
        <f>I70-B59-B62-B64</f>
        <v>2205335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2264472</v>
      </c>
      <c r="C70" s="80"/>
      <c r="D70" s="80" t="s">
        <v>718</v>
      </c>
      <c r="E70" s="80"/>
      <c r="F70" s="93"/>
      <c r="G70" s="80" t="s">
        <v>718</v>
      </c>
      <c r="H70" s="80"/>
      <c r="I70" s="94">
        <f>I59+I60+I63</f>
        <v>2264472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2205335</v>
      </c>
    </row>
    <row r="78" spans="2:9" x14ac:dyDescent="0.2">
      <c r="B78" s="86"/>
      <c r="E78" s="87" t="s">
        <v>750</v>
      </c>
      <c r="F78" s="84"/>
      <c r="G78" s="90"/>
      <c r="H78" s="87"/>
      <c r="I78" s="89"/>
    </row>
    <row r="79" spans="2:9" x14ac:dyDescent="0.2">
      <c r="B79" s="86">
        <f>I82-B77</f>
        <v>2205335</v>
      </c>
      <c r="D79" s="87" t="s">
        <v>745</v>
      </c>
      <c r="E79" s="70" t="s">
        <v>749</v>
      </c>
      <c r="F79" s="84"/>
      <c r="G79" s="85"/>
      <c r="H79" s="85"/>
      <c r="I79" s="89"/>
    </row>
    <row r="80" spans="2:9" x14ac:dyDescent="0.2">
      <c r="B80" s="86">
        <f>B79-B13</f>
        <v>-153470</v>
      </c>
      <c r="D80" s="87" t="s">
        <v>748</v>
      </c>
      <c r="E80" s="68" t="s">
        <v>744</v>
      </c>
      <c r="F80" s="84"/>
      <c r="G80" s="85"/>
      <c r="H80" s="85"/>
      <c r="I80" s="89"/>
    </row>
    <row r="81" spans="2:9" x14ac:dyDescent="0.2">
      <c r="B81" s="86"/>
      <c r="F81" s="84"/>
      <c r="G81" s="85"/>
      <c r="H81" s="85"/>
      <c r="I81" s="89"/>
    </row>
    <row r="82" spans="2:9" x14ac:dyDescent="0.2">
      <c r="B82" s="91">
        <f>B77+B79</f>
        <v>2205335</v>
      </c>
      <c r="C82" s="80"/>
      <c r="D82" s="80" t="s">
        <v>718</v>
      </c>
      <c r="E82" s="80"/>
      <c r="F82" s="93"/>
      <c r="G82" s="80" t="s">
        <v>718</v>
      </c>
      <c r="H82" s="80"/>
      <c r="I82" s="94">
        <f>I77</f>
        <v>2205335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337364</v>
      </c>
      <c r="D92" s="87" t="s">
        <v>732</v>
      </c>
      <c r="E92" s="68" t="s">
        <v>731</v>
      </c>
      <c r="F92" s="84"/>
      <c r="G92" s="87" t="s">
        <v>745</v>
      </c>
      <c r="H92" s="68" t="s">
        <v>744</v>
      </c>
      <c r="I92" s="89">
        <f>+B80</f>
        <v>-153470</v>
      </c>
    </row>
    <row r="93" spans="2:9" x14ac:dyDescent="0.2">
      <c r="B93" s="86"/>
      <c r="E93" s="70" t="s">
        <v>728</v>
      </c>
      <c r="F93" s="84"/>
      <c r="G93" s="90" t="s">
        <v>743</v>
      </c>
      <c r="H93" s="83" t="s">
        <v>742</v>
      </c>
      <c r="I93" s="89">
        <f>I94+I95</f>
        <v>554182</v>
      </c>
    </row>
    <row r="94" spans="2:9" x14ac:dyDescent="0.2">
      <c r="B94" s="86"/>
      <c r="E94" s="87"/>
      <c r="F94" s="84"/>
      <c r="G94" s="90" t="s">
        <v>741</v>
      </c>
      <c r="I94" s="89">
        <v>535334</v>
      </c>
    </row>
    <row r="95" spans="2:9" x14ac:dyDescent="0.2">
      <c r="B95" s="86"/>
      <c r="E95" s="87"/>
      <c r="F95" s="84"/>
      <c r="G95" s="90" t="s">
        <v>740</v>
      </c>
      <c r="I95" s="89">
        <v>18848</v>
      </c>
    </row>
    <row r="96" spans="2:9" x14ac:dyDescent="0.2">
      <c r="B96" s="86"/>
      <c r="D96" s="87"/>
      <c r="F96" s="84"/>
      <c r="G96" s="90" t="s">
        <v>739</v>
      </c>
      <c r="H96" s="83" t="s">
        <v>738</v>
      </c>
      <c r="I96" s="89">
        <f>I97</f>
        <v>-63348</v>
      </c>
    </row>
    <row r="97" spans="2:9" x14ac:dyDescent="0.2">
      <c r="B97" s="100"/>
      <c r="C97" s="101"/>
      <c r="D97" s="101"/>
      <c r="E97" s="87"/>
      <c r="F97" s="102"/>
      <c r="G97" s="90" t="s">
        <v>737</v>
      </c>
      <c r="H97" s="103"/>
      <c r="I97" s="89">
        <v>-63348</v>
      </c>
    </row>
    <row r="98" spans="2:9" x14ac:dyDescent="0.2">
      <c r="B98" s="86"/>
      <c r="F98" s="84"/>
      <c r="G98" s="85"/>
      <c r="H98" s="85"/>
      <c r="I98" s="89"/>
    </row>
    <row r="99" spans="2:9" x14ac:dyDescent="0.2">
      <c r="B99" s="91">
        <f>B92</f>
        <v>337364</v>
      </c>
      <c r="C99" s="80"/>
      <c r="D99" s="80" t="s">
        <v>718</v>
      </c>
      <c r="E99" s="80"/>
      <c r="F99" s="93"/>
      <c r="G99" s="80" t="s">
        <v>718</v>
      </c>
      <c r="H99" s="80"/>
      <c r="I99" s="94">
        <f>I92+I93+I96</f>
        <v>337364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2375116</v>
      </c>
      <c r="D106" s="87" t="s">
        <v>735</v>
      </c>
      <c r="E106" s="105" t="s">
        <v>734</v>
      </c>
      <c r="F106" s="84"/>
      <c r="G106" s="85"/>
      <c r="H106" s="85"/>
      <c r="I106" s="84"/>
    </row>
    <row r="107" spans="2:9" x14ac:dyDescent="0.2">
      <c r="B107" s="86">
        <v>2370706</v>
      </c>
      <c r="D107" s="87" t="s">
        <v>733</v>
      </c>
      <c r="E107" s="87"/>
      <c r="F107" s="84"/>
      <c r="G107" s="87" t="s">
        <v>732</v>
      </c>
      <c r="H107" s="70" t="s">
        <v>731</v>
      </c>
      <c r="I107" s="89"/>
    </row>
    <row r="108" spans="2:9" x14ac:dyDescent="0.2">
      <c r="B108" s="86">
        <f>-B13</f>
        <v>-2358805</v>
      </c>
      <c r="D108" s="87" t="s">
        <v>730</v>
      </c>
      <c r="E108" s="88" t="s">
        <v>729</v>
      </c>
      <c r="F108" s="84"/>
      <c r="G108" s="87"/>
      <c r="H108" s="69" t="s">
        <v>728</v>
      </c>
      <c r="I108" s="89">
        <f>B92</f>
        <v>337364</v>
      </c>
    </row>
    <row r="109" spans="2:9" x14ac:dyDescent="0.2">
      <c r="B109" s="86">
        <v>4410</v>
      </c>
      <c r="D109" s="97" t="s">
        <v>727</v>
      </c>
      <c r="E109" s="87" t="s">
        <v>726</v>
      </c>
      <c r="F109" s="84"/>
      <c r="H109" s="106"/>
      <c r="I109" s="107"/>
    </row>
    <row r="110" spans="2:9" x14ac:dyDescent="0.2">
      <c r="B110" s="86">
        <v>0</v>
      </c>
      <c r="D110" s="87" t="s">
        <v>725</v>
      </c>
      <c r="E110" s="87" t="s">
        <v>724</v>
      </c>
      <c r="F110" s="84"/>
      <c r="G110" s="95"/>
      <c r="I110" s="89"/>
    </row>
    <row r="111" spans="2:9" x14ac:dyDescent="0.2">
      <c r="B111" s="86">
        <v>140514</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180539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337364</v>
      </c>
      <c r="C115" s="80"/>
      <c r="D115" s="80" t="s">
        <v>718</v>
      </c>
      <c r="E115" s="108"/>
      <c r="F115" s="93"/>
      <c r="G115" s="80" t="s">
        <v>718</v>
      </c>
      <c r="H115" s="80"/>
      <c r="I115" s="94">
        <f>I108</f>
        <v>337364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180539</v>
      </c>
    </row>
    <row r="123" spans="2:9" ht="15" x14ac:dyDescent="0.2">
      <c r="B123" s="86">
        <f>B125+B128+B131+B134+B137+B142+B143+B144</f>
        <v>2592179</v>
      </c>
      <c r="C123" s="81"/>
      <c r="D123" s="60"/>
      <c r="E123" s="87" t="s">
        <v>713</v>
      </c>
      <c r="F123" s="60"/>
      <c r="G123" s="60"/>
      <c r="H123" s="60"/>
      <c r="I123" s="89">
        <f>I128+I131+I134+I137+I142+I143+I144</f>
        <v>2411640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1942835</v>
      </c>
      <c r="E128" s="87" t="s">
        <v>709</v>
      </c>
      <c r="I128" s="89">
        <f>I129+I130</f>
        <v>175737</v>
      </c>
    </row>
    <row r="129" spans="2:9" x14ac:dyDescent="0.2">
      <c r="B129" s="86">
        <v>1957826</v>
      </c>
      <c r="E129" s="87" t="s">
        <v>708</v>
      </c>
      <c r="I129" s="89">
        <v>0</v>
      </c>
    </row>
    <row r="130" spans="2:9" x14ac:dyDescent="0.2">
      <c r="B130" s="86">
        <v>-14991</v>
      </c>
      <c r="E130" s="87" t="s">
        <v>707</v>
      </c>
      <c r="I130" s="89">
        <v>175737</v>
      </c>
    </row>
    <row r="131" spans="2:9" x14ac:dyDescent="0.2">
      <c r="B131" s="86">
        <f>B132+B133</f>
        <v>20357</v>
      </c>
      <c r="E131" s="87" t="s">
        <v>706</v>
      </c>
      <c r="I131" s="89">
        <f>I132+I133</f>
        <v>1010101</v>
      </c>
    </row>
    <row r="132" spans="2:9" x14ac:dyDescent="0.2">
      <c r="B132" s="86">
        <v>20357</v>
      </c>
      <c r="E132" s="87" t="s">
        <v>705</v>
      </c>
      <c r="I132" s="89">
        <v>21000</v>
      </c>
    </row>
    <row r="133" spans="2:9" x14ac:dyDescent="0.2">
      <c r="B133" s="86">
        <v>0</v>
      </c>
      <c r="E133" s="87" t="s">
        <v>704</v>
      </c>
      <c r="I133" s="89">
        <v>989101</v>
      </c>
    </row>
    <row r="134" spans="2:9" x14ac:dyDescent="0.2">
      <c r="B134" s="86">
        <f>B135+B136</f>
        <v>177923</v>
      </c>
      <c r="E134" s="87" t="s">
        <v>703</v>
      </c>
      <c r="I134" s="89">
        <f>I135+I136</f>
        <v>122365</v>
      </c>
    </row>
    <row r="135" spans="2:9" x14ac:dyDescent="0.2">
      <c r="B135" s="86">
        <v>68357</v>
      </c>
      <c r="E135" s="87" t="s">
        <v>702</v>
      </c>
      <c r="I135" s="89">
        <v>-981956</v>
      </c>
    </row>
    <row r="136" spans="2:9" x14ac:dyDescent="0.2">
      <c r="B136" s="86">
        <v>109566</v>
      </c>
      <c r="E136" s="87" t="s">
        <v>701</v>
      </c>
      <c r="I136" s="89">
        <v>1104321</v>
      </c>
    </row>
    <row r="137" spans="2:9" x14ac:dyDescent="0.2">
      <c r="B137" s="86">
        <f>B138+B141</f>
        <v>298352</v>
      </c>
      <c r="E137" s="109" t="s">
        <v>700</v>
      </c>
      <c r="I137" s="89">
        <f>I138+I141</f>
        <v>293275</v>
      </c>
    </row>
    <row r="138" spans="2:9" x14ac:dyDescent="0.2">
      <c r="B138" s="86">
        <f>B139+B140</f>
        <v>298514</v>
      </c>
      <c r="E138" s="109" t="s">
        <v>699</v>
      </c>
      <c r="I138" s="89">
        <f>I139+I140</f>
        <v>293275</v>
      </c>
    </row>
    <row r="139" spans="2:9" x14ac:dyDescent="0.2">
      <c r="B139" s="86">
        <v>298514</v>
      </c>
      <c r="E139" s="109" t="s">
        <v>698</v>
      </c>
      <c r="I139" s="89">
        <v>293275</v>
      </c>
    </row>
    <row r="140" spans="2:9" x14ac:dyDescent="0.2">
      <c r="B140" s="86">
        <v>0</v>
      </c>
      <c r="E140" s="109" t="s">
        <v>697</v>
      </c>
      <c r="I140" s="89">
        <v>0</v>
      </c>
    </row>
    <row r="141" spans="2:9" x14ac:dyDescent="0.2">
      <c r="B141" s="86">
        <v>-162</v>
      </c>
      <c r="E141" s="109" t="s">
        <v>696</v>
      </c>
      <c r="I141" s="89">
        <v>0</v>
      </c>
    </row>
    <row r="142" spans="2:9" x14ac:dyDescent="0.2">
      <c r="B142" s="86">
        <v>0</v>
      </c>
      <c r="E142" s="87" t="s">
        <v>695</v>
      </c>
      <c r="I142" s="89">
        <v>0</v>
      </c>
    </row>
    <row r="143" spans="2:9" x14ac:dyDescent="0.2">
      <c r="B143" s="86">
        <v>4770</v>
      </c>
      <c r="C143" s="87" t="s">
        <v>694</v>
      </c>
      <c r="E143" s="87" t="s">
        <v>694</v>
      </c>
      <c r="I143" s="89">
        <v>-8633</v>
      </c>
    </row>
    <row r="144" spans="2:9" x14ac:dyDescent="0.2">
      <c r="B144" s="86">
        <f>B145+B146</f>
        <v>147942</v>
      </c>
      <c r="C144" s="87" t="s">
        <v>693</v>
      </c>
      <c r="E144" s="87" t="s">
        <v>693</v>
      </c>
      <c r="I144" s="89">
        <f>I145+I146</f>
        <v>818795</v>
      </c>
    </row>
    <row r="145" spans="2:9" x14ac:dyDescent="0.2">
      <c r="B145" s="86">
        <v>106559</v>
      </c>
      <c r="C145" s="87" t="s">
        <v>692</v>
      </c>
      <c r="E145" s="87" t="s">
        <v>692</v>
      </c>
      <c r="I145" s="89">
        <v>222421</v>
      </c>
    </row>
    <row r="146" spans="2:9" x14ac:dyDescent="0.2">
      <c r="B146" s="91">
        <v>41383</v>
      </c>
      <c r="C146" s="110" t="s">
        <v>691</v>
      </c>
      <c r="D146" s="111"/>
      <c r="E146" s="110" t="s">
        <v>691</v>
      </c>
      <c r="F146" s="111"/>
      <c r="G146" s="111"/>
      <c r="H146" s="111"/>
      <c r="I146" s="94">
        <v>596374</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72993</v>
      </c>
      <c r="D11" s="83" t="s">
        <v>810</v>
      </c>
      <c r="E11" s="87" t="s">
        <v>809</v>
      </c>
      <c r="F11" s="84"/>
      <c r="G11" s="85" t="s">
        <v>808</v>
      </c>
      <c r="H11" s="88" t="s">
        <v>807</v>
      </c>
      <c r="I11" s="89">
        <f>I12+I13</f>
        <v>188359</v>
      </c>
    </row>
    <row r="12" spans="2:14" x14ac:dyDescent="0.2">
      <c r="B12" s="86">
        <f>I11-B11</f>
        <v>115366</v>
      </c>
      <c r="D12" s="87" t="s">
        <v>797</v>
      </c>
      <c r="E12" s="68" t="s">
        <v>796</v>
      </c>
      <c r="F12" s="84"/>
      <c r="G12" s="90" t="s">
        <v>806</v>
      </c>
      <c r="H12" s="85"/>
      <c r="I12" s="89">
        <v>186230</v>
      </c>
    </row>
    <row r="13" spans="2:14" x14ac:dyDescent="0.2">
      <c r="B13" s="86">
        <v>19694</v>
      </c>
      <c r="D13" s="83" t="s">
        <v>805</v>
      </c>
      <c r="E13" s="87" t="s">
        <v>729</v>
      </c>
      <c r="F13" s="84"/>
      <c r="G13" s="90" t="s">
        <v>804</v>
      </c>
      <c r="I13" s="89">
        <v>2129</v>
      </c>
    </row>
    <row r="14" spans="2:14" x14ac:dyDescent="0.2">
      <c r="B14" s="86">
        <f>B12-B13</f>
        <v>95672</v>
      </c>
      <c r="D14" s="83" t="s">
        <v>803</v>
      </c>
      <c r="E14" s="68" t="s">
        <v>802</v>
      </c>
      <c r="F14" s="84"/>
      <c r="G14" s="90"/>
      <c r="H14" s="85"/>
      <c r="I14" s="89"/>
    </row>
    <row r="15" spans="2:14" ht="7.15" customHeight="1" x14ac:dyDescent="0.2">
      <c r="B15" s="86"/>
      <c r="F15" s="84"/>
      <c r="G15" s="85"/>
      <c r="H15" s="85"/>
      <c r="I15" s="89"/>
    </row>
    <row r="16" spans="2:14" x14ac:dyDescent="0.2">
      <c r="B16" s="91">
        <f>B11+B12</f>
        <v>188359</v>
      </c>
      <c r="C16" s="80"/>
      <c r="D16" s="92" t="s">
        <v>718</v>
      </c>
      <c r="E16" s="80"/>
      <c r="F16" s="93"/>
      <c r="G16" s="92" t="s">
        <v>718</v>
      </c>
      <c r="H16" s="80"/>
      <c r="I16" s="94">
        <f>I11</f>
        <v>188359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75301</v>
      </c>
      <c r="D26" s="83" t="s">
        <v>799</v>
      </c>
      <c r="E26" s="87" t="s">
        <v>798</v>
      </c>
      <c r="F26" s="84"/>
      <c r="G26" s="90" t="s">
        <v>797</v>
      </c>
      <c r="H26" s="70" t="s">
        <v>796</v>
      </c>
      <c r="I26" s="89">
        <f>+B12</f>
        <v>115366</v>
      </c>
    </row>
    <row r="27" spans="2:9" x14ac:dyDescent="0.2">
      <c r="B27" s="86">
        <v>58711</v>
      </c>
      <c r="D27" s="87" t="s">
        <v>795</v>
      </c>
      <c r="F27" s="84"/>
      <c r="G27" s="85"/>
      <c r="H27" s="85"/>
      <c r="I27" s="89"/>
    </row>
    <row r="28" spans="2:9" x14ac:dyDescent="0.2">
      <c r="B28" s="86">
        <f>B29+B30</f>
        <v>16590</v>
      </c>
      <c r="D28" s="87" t="s">
        <v>794</v>
      </c>
      <c r="F28" s="84"/>
      <c r="G28" s="85"/>
      <c r="H28" s="85"/>
      <c r="I28" s="89"/>
    </row>
    <row r="29" spans="2:9" x14ac:dyDescent="0.2">
      <c r="B29" s="86">
        <v>16388</v>
      </c>
      <c r="D29" s="87" t="s">
        <v>793</v>
      </c>
      <c r="F29" s="84"/>
      <c r="G29" s="85"/>
      <c r="H29" s="85"/>
      <c r="I29" s="89"/>
    </row>
    <row r="30" spans="2:9" x14ac:dyDescent="0.2">
      <c r="B30" s="86">
        <v>202</v>
      </c>
      <c r="D30" s="87" t="s">
        <v>792</v>
      </c>
      <c r="F30" s="84"/>
      <c r="G30" s="85"/>
      <c r="H30" s="85"/>
      <c r="I30" s="89"/>
    </row>
    <row r="31" spans="2:9" ht="12.75" customHeight="1" x14ac:dyDescent="0.2">
      <c r="B31" s="86">
        <v>1229</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38836</v>
      </c>
      <c r="D33" s="87" t="s">
        <v>786</v>
      </c>
      <c r="E33" s="68" t="s">
        <v>785</v>
      </c>
      <c r="F33" s="84"/>
      <c r="G33" s="85"/>
      <c r="H33" s="85"/>
      <c r="I33" s="89"/>
    </row>
    <row r="34" spans="2:9" x14ac:dyDescent="0.2">
      <c r="B34" s="86"/>
      <c r="F34" s="84"/>
      <c r="G34" s="85"/>
      <c r="H34" s="85"/>
      <c r="I34" s="89"/>
    </row>
    <row r="35" spans="2:9" x14ac:dyDescent="0.2">
      <c r="B35" s="91">
        <f>B26+B31+B32+B33</f>
        <v>115366</v>
      </c>
      <c r="C35" s="80"/>
      <c r="D35" s="92" t="s">
        <v>718</v>
      </c>
      <c r="E35" s="80"/>
      <c r="F35" s="93"/>
      <c r="G35" s="92" t="s">
        <v>718</v>
      </c>
      <c r="H35" s="80"/>
      <c r="I35" s="94">
        <f>I26</f>
        <v>115366</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23296</v>
      </c>
      <c r="D42" s="83" t="s">
        <v>784</v>
      </c>
      <c r="E42" s="90" t="s">
        <v>783</v>
      </c>
      <c r="F42" s="84"/>
      <c r="G42" s="87" t="s">
        <v>786</v>
      </c>
      <c r="H42" s="68" t="s">
        <v>785</v>
      </c>
      <c r="I42" s="89">
        <f>+B33</f>
        <v>38836</v>
      </c>
    </row>
    <row r="43" spans="2:9" ht="15" x14ac:dyDescent="0.2">
      <c r="B43" s="86">
        <v>336</v>
      </c>
      <c r="C43" s="60"/>
      <c r="D43" s="97" t="s">
        <v>782</v>
      </c>
      <c r="F43" s="64"/>
      <c r="G43" s="81" t="s">
        <v>784</v>
      </c>
      <c r="H43" s="98" t="s">
        <v>783</v>
      </c>
      <c r="I43" s="89">
        <f>I44+I45+I47+I48+I49</f>
        <v>5158</v>
      </c>
    </row>
    <row r="44" spans="2:9" x14ac:dyDescent="0.2">
      <c r="B44" s="86">
        <v>22960</v>
      </c>
      <c r="D44" s="87" t="s">
        <v>781</v>
      </c>
      <c r="F44" s="84"/>
      <c r="G44" s="97" t="s">
        <v>782</v>
      </c>
      <c r="I44" s="89">
        <v>445</v>
      </c>
    </row>
    <row r="45" spans="2:9" x14ac:dyDescent="0.2">
      <c r="B45" s="86">
        <v>0</v>
      </c>
      <c r="D45" s="87" t="s">
        <v>780</v>
      </c>
      <c r="E45" s="82"/>
      <c r="F45" s="84"/>
      <c r="G45" s="87" t="s">
        <v>781</v>
      </c>
      <c r="I45" s="89">
        <v>4713</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20698</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43994</v>
      </c>
      <c r="C52" s="80"/>
      <c r="D52" s="80" t="s">
        <v>718</v>
      </c>
      <c r="E52" s="80"/>
      <c r="F52" s="93"/>
      <c r="G52" s="80" t="s">
        <v>718</v>
      </c>
      <c r="H52" s="80"/>
      <c r="I52" s="94">
        <f>I42+I43+I50</f>
        <v>43994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3205</v>
      </c>
      <c r="D59" s="83" t="s">
        <v>774</v>
      </c>
      <c r="E59" s="88" t="s">
        <v>773</v>
      </c>
      <c r="F59" s="84"/>
      <c r="G59" s="90" t="s">
        <v>772</v>
      </c>
      <c r="H59" s="68" t="s">
        <v>771</v>
      </c>
      <c r="I59" s="89">
        <f>+B49</f>
        <v>20698</v>
      </c>
    </row>
    <row r="60" spans="2:9" x14ac:dyDescent="0.2">
      <c r="B60" s="86">
        <v>3205</v>
      </c>
      <c r="D60" s="87" t="s">
        <v>770</v>
      </c>
      <c r="F60" s="84"/>
      <c r="G60" s="90" t="s">
        <v>769</v>
      </c>
      <c r="H60" s="87"/>
      <c r="I60" s="89">
        <f>I61+I62</f>
        <v>202</v>
      </c>
    </row>
    <row r="61" spans="2:9" x14ac:dyDescent="0.2">
      <c r="B61" s="86">
        <v>0</v>
      </c>
      <c r="D61" s="87" t="s">
        <v>768</v>
      </c>
      <c r="F61" s="84"/>
      <c r="G61" s="90" t="s">
        <v>767</v>
      </c>
      <c r="I61" s="89">
        <v>0</v>
      </c>
    </row>
    <row r="62" spans="2:9" x14ac:dyDescent="0.2">
      <c r="B62" s="86">
        <v>202</v>
      </c>
      <c r="D62" s="83" t="s">
        <v>766</v>
      </c>
      <c r="E62" s="87" t="s">
        <v>765</v>
      </c>
      <c r="F62" s="84"/>
      <c r="G62" s="90" t="s">
        <v>764</v>
      </c>
      <c r="I62" s="89">
        <v>202</v>
      </c>
    </row>
    <row r="63" spans="2:9" x14ac:dyDescent="0.2">
      <c r="B63" s="86"/>
      <c r="E63" s="87" t="s">
        <v>763</v>
      </c>
      <c r="F63" s="84"/>
      <c r="G63" s="85" t="s">
        <v>762</v>
      </c>
      <c r="H63" s="83" t="s">
        <v>761</v>
      </c>
      <c r="I63" s="89">
        <f>I64+I65+I66</f>
        <v>1732</v>
      </c>
    </row>
    <row r="64" spans="2:9" x14ac:dyDescent="0.2">
      <c r="B64" s="86">
        <f>B65+B66+B67</f>
        <v>876</v>
      </c>
      <c r="D64" s="83" t="s">
        <v>762</v>
      </c>
      <c r="E64" s="83" t="s">
        <v>761</v>
      </c>
      <c r="F64" s="84"/>
      <c r="G64" s="87" t="s">
        <v>760</v>
      </c>
      <c r="I64" s="89">
        <v>0</v>
      </c>
    </row>
    <row r="65" spans="2:9" x14ac:dyDescent="0.2">
      <c r="B65" s="86">
        <v>263</v>
      </c>
      <c r="D65" s="87" t="s">
        <v>760</v>
      </c>
      <c r="F65" s="84"/>
      <c r="G65" s="90" t="s">
        <v>759</v>
      </c>
      <c r="I65" s="89">
        <v>543</v>
      </c>
    </row>
    <row r="66" spans="2:9" x14ac:dyDescent="0.2">
      <c r="B66" s="86">
        <v>0</v>
      </c>
      <c r="D66" s="87" t="s">
        <v>759</v>
      </c>
      <c r="F66" s="84"/>
      <c r="G66" s="90" t="s">
        <v>758</v>
      </c>
      <c r="I66" s="89">
        <v>1189</v>
      </c>
    </row>
    <row r="67" spans="2:9" x14ac:dyDescent="0.2">
      <c r="B67" s="86">
        <v>613</v>
      </c>
      <c r="D67" s="87" t="s">
        <v>758</v>
      </c>
      <c r="F67" s="84"/>
      <c r="G67" s="85"/>
      <c r="H67" s="85"/>
      <c r="I67" s="89"/>
    </row>
    <row r="68" spans="2:9" x14ac:dyDescent="0.2">
      <c r="B68" s="86">
        <f>I70-B59-B62-B64</f>
        <v>18349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22632</v>
      </c>
      <c r="C70" s="80"/>
      <c r="D70" s="80" t="s">
        <v>718</v>
      </c>
      <c r="E70" s="80"/>
      <c r="F70" s="93"/>
      <c r="G70" s="80" t="s">
        <v>718</v>
      </c>
      <c r="H70" s="80"/>
      <c r="I70" s="94">
        <f>I59+I60+I63</f>
        <v>22632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18349</v>
      </c>
    </row>
    <row r="78" spans="2:9" x14ac:dyDescent="0.2">
      <c r="B78" s="86"/>
      <c r="E78" s="87" t="s">
        <v>750</v>
      </c>
      <c r="F78" s="84"/>
      <c r="G78" s="90"/>
      <c r="H78" s="87"/>
      <c r="I78" s="89"/>
    </row>
    <row r="79" spans="2:9" x14ac:dyDescent="0.2">
      <c r="B79" s="86">
        <f>I82-B77</f>
        <v>18349</v>
      </c>
      <c r="D79" s="87" t="s">
        <v>745</v>
      </c>
      <c r="E79" s="70" t="s">
        <v>749</v>
      </c>
      <c r="F79" s="84"/>
      <c r="G79" s="85"/>
      <c r="H79" s="85"/>
      <c r="I79" s="89"/>
    </row>
    <row r="80" spans="2:9" x14ac:dyDescent="0.2">
      <c r="B80" s="86">
        <f>B79-B13</f>
        <v>-1345</v>
      </c>
      <c r="D80" s="87" t="s">
        <v>748</v>
      </c>
      <c r="E80" s="68" t="s">
        <v>744</v>
      </c>
      <c r="F80" s="84"/>
      <c r="G80" s="85"/>
      <c r="H80" s="85"/>
      <c r="I80" s="89"/>
    </row>
    <row r="81" spans="2:9" x14ac:dyDescent="0.2">
      <c r="B81" s="86"/>
      <c r="F81" s="84"/>
      <c r="G81" s="85"/>
      <c r="H81" s="85"/>
      <c r="I81" s="89"/>
    </row>
    <row r="82" spans="2:9" x14ac:dyDescent="0.2">
      <c r="B82" s="91">
        <f>B77+B79</f>
        <v>18349</v>
      </c>
      <c r="C82" s="80"/>
      <c r="D82" s="80" t="s">
        <v>718</v>
      </c>
      <c r="E82" s="80"/>
      <c r="F82" s="93"/>
      <c r="G82" s="80" t="s">
        <v>718</v>
      </c>
      <c r="H82" s="80"/>
      <c r="I82" s="94">
        <f>I77</f>
        <v>18349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-1746</v>
      </c>
      <c r="D92" s="87" t="s">
        <v>732</v>
      </c>
      <c r="E92" s="68" t="s">
        <v>731</v>
      </c>
      <c r="F92" s="84"/>
      <c r="G92" s="87" t="s">
        <v>745</v>
      </c>
      <c r="H92" s="68" t="s">
        <v>744</v>
      </c>
      <c r="I92" s="89">
        <f>+B80</f>
        <v>-1345</v>
      </c>
    </row>
    <row r="93" spans="2:9" x14ac:dyDescent="0.2">
      <c r="B93" s="86"/>
      <c r="E93" s="70" t="s">
        <v>728</v>
      </c>
      <c r="F93" s="84"/>
      <c r="G93" s="90" t="s">
        <v>743</v>
      </c>
      <c r="H93" s="83" t="s">
        <v>742</v>
      </c>
      <c r="I93" s="89">
        <f>I94+I95</f>
        <v>241</v>
      </c>
    </row>
    <row r="94" spans="2:9" x14ac:dyDescent="0.2">
      <c r="B94" s="86"/>
      <c r="E94" s="87"/>
      <c r="F94" s="84"/>
      <c r="G94" s="90" t="s">
        <v>741</v>
      </c>
      <c r="I94" s="89">
        <v>117</v>
      </c>
    </row>
    <row r="95" spans="2:9" x14ac:dyDescent="0.2">
      <c r="B95" s="86"/>
      <c r="E95" s="87"/>
      <c r="F95" s="84"/>
      <c r="G95" s="90" t="s">
        <v>740</v>
      </c>
      <c r="I95" s="89">
        <v>124</v>
      </c>
    </row>
    <row r="96" spans="2:9" x14ac:dyDescent="0.2">
      <c r="B96" s="86"/>
      <c r="D96" s="87"/>
      <c r="F96" s="84"/>
      <c r="G96" s="90" t="s">
        <v>739</v>
      </c>
      <c r="H96" s="83" t="s">
        <v>738</v>
      </c>
      <c r="I96" s="89">
        <f>I97</f>
        <v>-642</v>
      </c>
    </row>
    <row r="97" spans="2:9" x14ac:dyDescent="0.2">
      <c r="B97" s="100"/>
      <c r="C97" s="101"/>
      <c r="D97" s="101"/>
      <c r="E97" s="87"/>
      <c r="F97" s="102"/>
      <c r="G97" s="90" t="s">
        <v>737</v>
      </c>
      <c r="H97" s="103"/>
      <c r="I97" s="89">
        <v>-642</v>
      </c>
    </row>
    <row r="98" spans="2:9" x14ac:dyDescent="0.2">
      <c r="B98" s="86"/>
      <c r="F98" s="84"/>
      <c r="G98" s="85"/>
      <c r="H98" s="85"/>
      <c r="I98" s="89"/>
    </row>
    <row r="99" spans="2:9" x14ac:dyDescent="0.2">
      <c r="B99" s="91">
        <f>B92</f>
        <v>-1746</v>
      </c>
      <c r="C99" s="80"/>
      <c r="D99" s="80" t="s">
        <v>718</v>
      </c>
      <c r="E99" s="80"/>
      <c r="F99" s="93"/>
      <c r="G99" s="80" t="s">
        <v>718</v>
      </c>
      <c r="H99" s="80"/>
      <c r="I99" s="94">
        <f>I92+I93+I96</f>
        <v>-1746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14756</v>
      </c>
      <c r="D106" s="87" t="s">
        <v>735</v>
      </c>
      <c r="E106" s="105" t="s">
        <v>734</v>
      </c>
      <c r="F106" s="84"/>
      <c r="G106" s="85"/>
      <c r="H106" s="85"/>
      <c r="I106" s="84"/>
    </row>
    <row r="107" spans="2:9" x14ac:dyDescent="0.2">
      <c r="B107" s="86">
        <v>14869</v>
      </c>
      <c r="D107" s="87" t="s">
        <v>733</v>
      </c>
      <c r="E107" s="87"/>
      <c r="F107" s="84"/>
      <c r="G107" s="87" t="s">
        <v>732</v>
      </c>
      <c r="H107" s="70" t="s">
        <v>731</v>
      </c>
      <c r="I107" s="89"/>
    </row>
    <row r="108" spans="2:9" x14ac:dyDescent="0.2">
      <c r="B108" s="86">
        <f>-B13</f>
        <v>-19694</v>
      </c>
      <c r="D108" s="87" t="s">
        <v>730</v>
      </c>
      <c r="E108" s="88" t="s">
        <v>729</v>
      </c>
      <c r="F108" s="84"/>
      <c r="G108" s="87"/>
      <c r="H108" s="69" t="s">
        <v>728</v>
      </c>
      <c r="I108" s="89">
        <f>B92</f>
        <v>-1746</v>
      </c>
    </row>
    <row r="109" spans="2:9" x14ac:dyDescent="0.2">
      <c r="B109" s="86">
        <v>-113</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3192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-1746</v>
      </c>
      <c r="C115" s="80"/>
      <c r="D115" s="80" t="s">
        <v>718</v>
      </c>
      <c r="E115" s="108"/>
      <c r="F115" s="93"/>
      <c r="G115" s="80" t="s">
        <v>718</v>
      </c>
      <c r="H115" s="80"/>
      <c r="I115" s="94">
        <f>I108</f>
        <v>-1746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3192</v>
      </c>
    </row>
    <row r="123" spans="2:9" ht="15" x14ac:dyDescent="0.2">
      <c r="B123" s="86">
        <f>B125+B128+B131+B134+B137+B142+B143+B144</f>
        <v>-10842</v>
      </c>
      <c r="C123" s="81"/>
      <c r="D123" s="60"/>
      <c r="E123" s="87" t="s">
        <v>713</v>
      </c>
      <c r="F123" s="60"/>
      <c r="G123" s="60"/>
      <c r="H123" s="60"/>
      <c r="I123" s="89">
        <f>I128+I131+I134+I137+I142+I143+I144</f>
        <v>-14034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-4814</v>
      </c>
      <c r="E128" s="87" t="s">
        <v>709</v>
      </c>
      <c r="I128" s="89">
        <f>I129+I130</f>
        <v>-246</v>
      </c>
    </row>
    <row r="129" spans="2:9" x14ac:dyDescent="0.2">
      <c r="B129" s="86">
        <v>-3305</v>
      </c>
      <c r="E129" s="87" t="s">
        <v>708</v>
      </c>
      <c r="I129" s="89">
        <v>0</v>
      </c>
    </row>
    <row r="130" spans="2:9" x14ac:dyDescent="0.2">
      <c r="B130" s="86">
        <v>-1509</v>
      </c>
      <c r="E130" s="87" t="s">
        <v>707</v>
      </c>
      <c r="I130" s="89">
        <v>-246</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-1072</v>
      </c>
      <c r="E134" s="87" t="s">
        <v>703</v>
      </c>
      <c r="I134" s="89">
        <f>I135+I136</f>
        <v>-1487</v>
      </c>
    </row>
    <row r="135" spans="2:9" x14ac:dyDescent="0.2">
      <c r="B135" s="86">
        <v>-1821</v>
      </c>
      <c r="E135" s="87" t="s">
        <v>702</v>
      </c>
      <c r="I135" s="89">
        <v>-470</v>
      </c>
    </row>
    <row r="136" spans="2:9" x14ac:dyDescent="0.2">
      <c r="B136" s="86">
        <v>749</v>
      </c>
      <c r="E136" s="87" t="s">
        <v>701</v>
      </c>
      <c r="I136" s="89">
        <v>-1017</v>
      </c>
    </row>
    <row r="137" spans="2:9" x14ac:dyDescent="0.2">
      <c r="B137" s="86">
        <f>B138+B141</f>
        <v>3423</v>
      </c>
      <c r="E137" s="109" t="s">
        <v>700</v>
      </c>
      <c r="I137" s="89">
        <f>I138+I141</f>
        <v>-1004</v>
      </c>
    </row>
    <row r="138" spans="2:9" x14ac:dyDescent="0.2">
      <c r="B138" s="86">
        <f>B139+B140</f>
        <v>3423</v>
      </c>
      <c r="E138" s="109" t="s">
        <v>699</v>
      </c>
      <c r="I138" s="89">
        <f>I139+I140</f>
        <v>-1004</v>
      </c>
    </row>
    <row r="139" spans="2:9" x14ac:dyDescent="0.2">
      <c r="B139" s="86">
        <v>3423</v>
      </c>
      <c r="E139" s="109" t="s">
        <v>698</v>
      </c>
      <c r="I139" s="89">
        <v>-1004</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-8379</v>
      </c>
      <c r="C144" s="87" t="s">
        <v>693</v>
      </c>
      <c r="E144" s="87" t="s">
        <v>693</v>
      </c>
      <c r="I144" s="89">
        <f>I145+I146</f>
        <v>-11297</v>
      </c>
    </row>
    <row r="145" spans="2:9" x14ac:dyDescent="0.2">
      <c r="B145" s="86">
        <v>-6676</v>
      </c>
      <c r="C145" s="87" t="s">
        <v>692</v>
      </c>
      <c r="E145" s="87" t="s">
        <v>692</v>
      </c>
      <c r="I145" s="89">
        <v>-111</v>
      </c>
    </row>
    <row r="146" spans="2:9" x14ac:dyDescent="0.2">
      <c r="B146" s="91">
        <v>-1703</v>
      </c>
      <c r="C146" s="110" t="s">
        <v>691</v>
      </c>
      <c r="D146" s="111"/>
      <c r="E146" s="110" t="s">
        <v>691</v>
      </c>
      <c r="F146" s="111"/>
      <c r="G146" s="111"/>
      <c r="H146" s="111"/>
      <c r="I146" s="94">
        <v>-11186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445852</v>
      </c>
      <c r="D11" s="83" t="s">
        <v>810</v>
      </c>
      <c r="E11" s="87" t="s">
        <v>809</v>
      </c>
      <c r="F11" s="84"/>
      <c r="G11" s="85" t="s">
        <v>808</v>
      </c>
      <c r="H11" s="88" t="s">
        <v>807</v>
      </c>
      <c r="I11" s="89">
        <f>I12+I13</f>
        <v>1116621</v>
      </c>
    </row>
    <row r="12" spans="2:14" x14ac:dyDescent="0.2">
      <c r="B12" s="86">
        <f>I11-B11</f>
        <v>670769</v>
      </c>
      <c r="D12" s="87" t="s">
        <v>797</v>
      </c>
      <c r="E12" s="68" t="s">
        <v>796</v>
      </c>
      <c r="F12" s="84"/>
      <c r="G12" s="90" t="s">
        <v>806</v>
      </c>
      <c r="H12" s="85"/>
      <c r="I12" s="89">
        <v>1115966</v>
      </c>
    </row>
    <row r="13" spans="2:14" x14ac:dyDescent="0.2">
      <c r="B13" s="86">
        <v>54395</v>
      </c>
      <c r="D13" s="83" t="s">
        <v>805</v>
      </c>
      <c r="E13" s="87" t="s">
        <v>729</v>
      </c>
      <c r="F13" s="84"/>
      <c r="G13" s="90" t="s">
        <v>804</v>
      </c>
      <c r="I13" s="89">
        <v>655</v>
      </c>
    </row>
    <row r="14" spans="2:14" x14ac:dyDescent="0.2">
      <c r="B14" s="86">
        <f>B12-B13</f>
        <v>616374</v>
      </c>
      <c r="D14" s="83" t="s">
        <v>803</v>
      </c>
      <c r="E14" s="68" t="s">
        <v>802</v>
      </c>
      <c r="F14" s="84"/>
      <c r="G14" s="90"/>
      <c r="H14" s="85"/>
      <c r="I14" s="89"/>
    </row>
    <row r="15" spans="2:14" ht="7.15" customHeight="1" x14ac:dyDescent="0.2">
      <c r="B15" s="86"/>
      <c r="F15" s="84"/>
      <c r="G15" s="85"/>
      <c r="H15" s="85"/>
      <c r="I15" s="89"/>
    </row>
    <row r="16" spans="2:14" x14ac:dyDescent="0.2">
      <c r="B16" s="91">
        <f>B11+B12</f>
        <v>1116621</v>
      </c>
      <c r="C16" s="80"/>
      <c r="D16" s="92" t="s">
        <v>718</v>
      </c>
      <c r="E16" s="80"/>
      <c r="F16" s="93"/>
      <c r="G16" s="92" t="s">
        <v>718</v>
      </c>
      <c r="H16" s="80"/>
      <c r="I16" s="94">
        <f>I11</f>
        <v>1116621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330915</v>
      </c>
      <c r="D26" s="83" t="s">
        <v>799</v>
      </c>
      <c r="E26" s="87" t="s">
        <v>798</v>
      </c>
      <c r="F26" s="84"/>
      <c r="G26" s="90" t="s">
        <v>797</v>
      </c>
      <c r="H26" s="70" t="s">
        <v>796</v>
      </c>
      <c r="I26" s="89">
        <f>+B12</f>
        <v>670769</v>
      </c>
    </row>
    <row r="27" spans="2:9" x14ac:dyDescent="0.2">
      <c r="B27" s="86">
        <v>268508</v>
      </c>
      <c r="D27" s="87" t="s">
        <v>795</v>
      </c>
      <c r="F27" s="84"/>
      <c r="G27" s="85"/>
      <c r="H27" s="85"/>
      <c r="I27" s="89"/>
    </row>
    <row r="28" spans="2:9" x14ac:dyDescent="0.2">
      <c r="B28" s="86">
        <f>B29+B30</f>
        <v>62407</v>
      </c>
      <c r="D28" s="87" t="s">
        <v>794</v>
      </c>
      <c r="F28" s="84"/>
      <c r="G28" s="85"/>
      <c r="H28" s="85"/>
      <c r="I28" s="89"/>
    </row>
    <row r="29" spans="2:9" x14ac:dyDescent="0.2">
      <c r="B29" s="86">
        <v>61397</v>
      </c>
      <c r="D29" s="87" t="s">
        <v>793</v>
      </c>
      <c r="F29" s="84"/>
      <c r="G29" s="85"/>
      <c r="H29" s="85"/>
      <c r="I29" s="89"/>
    </row>
    <row r="30" spans="2:9" x14ac:dyDescent="0.2">
      <c r="B30" s="86">
        <v>1010</v>
      </c>
      <c r="D30" s="87" t="s">
        <v>792</v>
      </c>
      <c r="F30" s="84"/>
      <c r="G30" s="85"/>
      <c r="H30" s="85"/>
      <c r="I30" s="89"/>
    </row>
    <row r="31" spans="2:9" ht="12.75" customHeight="1" x14ac:dyDescent="0.2">
      <c r="B31" s="86">
        <v>8384</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331470</v>
      </c>
      <c r="D33" s="87" t="s">
        <v>786</v>
      </c>
      <c r="E33" s="68" t="s">
        <v>785</v>
      </c>
      <c r="F33" s="84"/>
      <c r="G33" s="85"/>
      <c r="H33" s="85"/>
      <c r="I33" s="89"/>
    </row>
    <row r="34" spans="2:9" x14ac:dyDescent="0.2">
      <c r="B34" s="86"/>
      <c r="F34" s="84"/>
      <c r="G34" s="85"/>
      <c r="H34" s="85"/>
      <c r="I34" s="89"/>
    </row>
    <row r="35" spans="2:9" x14ac:dyDescent="0.2">
      <c r="B35" s="91">
        <f>B26+B31+B32+B33</f>
        <v>670769</v>
      </c>
      <c r="C35" s="80"/>
      <c r="D35" s="92" t="s">
        <v>718</v>
      </c>
      <c r="E35" s="80"/>
      <c r="F35" s="93"/>
      <c r="G35" s="92" t="s">
        <v>718</v>
      </c>
      <c r="H35" s="80"/>
      <c r="I35" s="94">
        <f>I26</f>
        <v>670769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6316769</v>
      </c>
      <c r="D42" s="83" t="s">
        <v>784</v>
      </c>
      <c r="E42" s="90" t="s">
        <v>783</v>
      </c>
      <c r="F42" s="84"/>
      <c r="G42" s="87" t="s">
        <v>786</v>
      </c>
      <c r="H42" s="68" t="s">
        <v>785</v>
      </c>
      <c r="I42" s="89">
        <f>+B33</f>
        <v>331470</v>
      </c>
    </row>
    <row r="43" spans="2:9" ht="15" x14ac:dyDescent="0.2">
      <c r="B43" s="86">
        <v>2877547</v>
      </c>
      <c r="C43" s="60"/>
      <c r="D43" s="97" t="s">
        <v>782</v>
      </c>
      <c r="F43" s="64"/>
      <c r="G43" s="81" t="s">
        <v>784</v>
      </c>
      <c r="H43" s="98" t="s">
        <v>783</v>
      </c>
      <c r="I43" s="89">
        <f>I44+I45+I47+I48+I49</f>
        <v>7414744</v>
      </c>
    </row>
    <row r="44" spans="2:9" x14ac:dyDescent="0.2">
      <c r="B44" s="86">
        <v>3204406</v>
      </c>
      <c r="D44" s="87" t="s">
        <v>781</v>
      </c>
      <c r="F44" s="84"/>
      <c r="G44" s="97" t="s">
        <v>782</v>
      </c>
      <c r="I44" s="89">
        <v>7283152</v>
      </c>
    </row>
    <row r="45" spans="2:9" x14ac:dyDescent="0.2">
      <c r="B45" s="86">
        <v>0</v>
      </c>
      <c r="D45" s="87" t="s">
        <v>780</v>
      </c>
      <c r="E45" s="82"/>
      <c r="F45" s="84"/>
      <c r="G45" s="87" t="s">
        <v>781</v>
      </c>
      <c r="I45" s="89">
        <v>131592</v>
      </c>
    </row>
    <row r="46" spans="2:9" x14ac:dyDescent="0.2">
      <c r="B46" s="86"/>
      <c r="E46" s="99" t="s">
        <v>779</v>
      </c>
      <c r="F46" s="84"/>
      <c r="G46" s="87" t="s">
        <v>780</v>
      </c>
      <c r="H46" s="82"/>
      <c r="I46" s="89"/>
    </row>
    <row r="47" spans="2:9" x14ac:dyDescent="0.2">
      <c r="B47" s="86">
        <v>234816</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907002</v>
      </c>
      <c r="D49" s="87" t="s">
        <v>772</v>
      </c>
      <c r="E49" s="68" t="s">
        <v>771</v>
      </c>
      <c r="F49" s="84"/>
      <c r="G49" s="87" t="s">
        <v>777</v>
      </c>
      <c r="H49" s="87"/>
      <c r="I49" s="89">
        <v>0</v>
      </c>
    </row>
    <row r="50" spans="2:9" x14ac:dyDescent="0.2">
      <c r="B50" s="86"/>
      <c r="D50" s="87"/>
      <c r="E50" s="87"/>
      <c r="F50" s="84"/>
      <c r="G50" s="87" t="s">
        <v>776</v>
      </c>
      <c r="H50" s="87"/>
      <c r="I50" s="89">
        <v>-522443</v>
      </c>
    </row>
    <row r="51" spans="2:9" x14ac:dyDescent="0.2">
      <c r="B51" s="86"/>
      <c r="F51" s="84"/>
      <c r="G51" s="87"/>
      <c r="I51" s="89"/>
    </row>
    <row r="52" spans="2:9" x14ac:dyDescent="0.2">
      <c r="B52" s="91">
        <f>B42+B49</f>
        <v>7223771</v>
      </c>
      <c r="C52" s="80"/>
      <c r="D52" s="80" t="s">
        <v>718</v>
      </c>
      <c r="E52" s="80"/>
      <c r="F52" s="93"/>
      <c r="G52" s="80" t="s">
        <v>718</v>
      </c>
      <c r="H52" s="80"/>
      <c r="I52" s="94">
        <f>I42+I43+I50</f>
        <v>7223771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503757</v>
      </c>
      <c r="D59" s="83" t="s">
        <v>774</v>
      </c>
      <c r="E59" s="88" t="s">
        <v>773</v>
      </c>
      <c r="F59" s="84"/>
      <c r="G59" s="90" t="s">
        <v>772</v>
      </c>
      <c r="H59" s="68" t="s">
        <v>771</v>
      </c>
      <c r="I59" s="89">
        <f>+B49</f>
        <v>907002</v>
      </c>
    </row>
    <row r="60" spans="2:9" x14ac:dyDescent="0.2">
      <c r="B60" s="86">
        <v>503757</v>
      </c>
      <c r="D60" s="87" t="s">
        <v>770</v>
      </c>
      <c r="F60" s="84"/>
      <c r="G60" s="90" t="s">
        <v>769</v>
      </c>
      <c r="H60" s="87"/>
      <c r="I60" s="89">
        <f>I61+I62</f>
        <v>1010</v>
      </c>
    </row>
    <row r="61" spans="2:9" x14ac:dyDescent="0.2">
      <c r="B61" s="86">
        <v>0</v>
      </c>
      <c r="D61" s="87" t="s">
        <v>768</v>
      </c>
      <c r="F61" s="84"/>
      <c r="G61" s="90" t="s">
        <v>767</v>
      </c>
      <c r="I61" s="89">
        <v>0</v>
      </c>
    </row>
    <row r="62" spans="2:9" x14ac:dyDescent="0.2">
      <c r="B62" s="86">
        <v>1010</v>
      </c>
      <c r="D62" s="83" t="s">
        <v>766</v>
      </c>
      <c r="E62" s="87" t="s">
        <v>765</v>
      </c>
      <c r="F62" s="84"/>
      <c r="G62" s="90" t="s">
        <v>764</v>
      </c>
      <c r="I62" s="89">
        <v>1010</v>
      </c>
    </row>
    <row r="63" spans="2:9" x14ac:dyDescent="0.2">
      <c r="B63" s="86"/>
      <c r="E63" s="87" t="s">
        <v>763</v>
      </c>
      <c r="F63" s="84"/>
      <c r="G63" s="85" t="s">
        <v>762</v>
      </c>
      <c r="H63" s="83" t="s">
        <v>761</v>
      </c>
      <c r="I63" s="89">
        <f>I64+I65+I66</f>
        <v>928625</v>
      </c>
    </row>
    <row r="64" spans="2:9" x14ac:dyDescent="0.2">
      <c r="B64" s="86">
        <f>B65+B66+B67</f>
        <v>940533</v>
      </c>
      <c r="D64" s="83" t="s">
        <v>762</v>
      </c>
      <c r="E64" s="83" t="s">
        <v>761</v>
      </c>
      <c r="F64" s="84"/>
      <c r="G64" s="87" t="s">
        <v>760</v>
      </c>
      <c r="I64" s="89">
        <v>928625</v>
      </c>
    </row>
    <row r="65" spans="2:9" x14ac:dyDescent="0.2">
      <c r="B65" s="86">
        <v>49</v>
      </c>
      <c r="D65" s="87" t="s">
        <v>760</v>
      </c>
      <c r="F65" s="84"/>
      <c r="G65" s="90" t="s">
        <v>759</v>
      </c>
      <c r="I65" s="89">
        <v>0</v>
      </c>
    </row>
    <row r="66" spans="2:9" x14ac:dyDescent="0.2">
      <c r="B66" s="86">
        <v>928625</v>
      </c>
      <c r="D66" s="87" t="s">
        <v>759</v>
      </c>
      <c r="F66" s="84"/>
      <c r="G66" s="90" t="s">
        <v>758</v>
      </c>
      <c r="I66" s="89">
        <v>0</v>
      </c>
    </row>
    <row r="67" spans="2:9" x14ac:dyDescent="0.2">
      <c r="B67" s="86">
        <v>11859</v>
      </c>
      <c r="D67" s="87" t="s">
        <v>758</v>
      </c>
      <c r="F67" s="84"/>
      <c r="G67" s="85"/>
      <c r="H67" s="85"/>
      <c r="I67" s="89"/>
    </row>
    <row r="68" spans="2:9" x14ac:dyDescent="0.2">
      <c r="B68" s="86">
        <f>I70-B59-B62-B64</f>
        <v>391337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1836637</v>
      </c>
      <c r="C70" s="80"/>
      <c r="D70" s="80" t="s">
        <v>718</v>
      </c>
      <c r="E70" s="80"/>
      <c r="F70" s="93"/>
      <c r="G70" s="80" t="s">
        <v>718</v>
      </c>
      <c r="H70" s="80"/>
      <c r="I70" s="94">
        <f>I59+I60+I63</f>
        <v>1836637</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391337</v>
      </c>
    </row>
    <row r="78" spans="2:9" x14ac:dyDescent="0.2">
      <c r="B78" s="86"/>
      <c r="E78" s="87" t="s">
        <v>750</v>
      </c>
      <c r="F78" s="84"/>
      <c r="G78" s="90"/>
      <c r="H78" s="87"/>
      <c r="I78" s="89"/>
    </row>
    <row r="79" spans="2:9" x14ac:dyDescent="0.2">
      <c r="B79" s="86">
        <f>I82-B77</f>
        <v>391337</v>
      </c>
      <c r="D79" s="87" t="s">
        <v>745</v>
      </c>
      <c r="E79" s="70" t="s">
        <v>749</v>
      </c>
      <c r="F79" s="84"/>
      <c r="G79" s="85"/>
      <c r="H79" s="85"/>
      <c r="I79" s="89"/>
    </row>
    <row r="80" spans="2:9" x14ac:dyDescent="0.2">
      <c r="B80" s="86">
        <f>B79-B13</f>
        <v>336942</v>
      </c>
      <c r="D80" s="87" t="s">
        <v>748</v>
      </c>
      <c r="E80" s="68" t="s">
        <v>744</v>
      </c>
      <c r="F80" s="84"/>
      <c r="G80" s="85"/>
      <c r="H80" s="85"/>
      <c r="I80" s="89"/>
    </row>
    <row r="81" spans="2:9" x14ac:dyDescent="0.2">
      <c r="B81" s="86"/>
      <c r="F81" s="84"/>
      <c r="G81" s="85"/>
      <c r="H81" s="85"/>
      <c r="I81" s="89"/>
    </row>
    <row r="82" spans="2:9" x14ac:dyDescent="0.2">
      <c r="B82" s="91">
        <f>B77+B79</f>
        <v>391337</v>
      </c>
      <c r="C82" s="80"/>
      <c r="D82" s="80" t="s">
        <v>718</v>
      </c>
      <c r="E82" s="80"/>
      <c r="F82" s="93"/>
      <c r="G82" s="80" t="s">
        <v>718</v>
      </c>
      <c r="H82" s="80"/>
      <c r="I82" s="94">
        <f>I77</f>
        <v>391337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383872</v>
      </c>
      <c r="D92" s="87" t="s">
        <v>732</v>
      </c>
      <c r="E92" s="68" t="s">
        <v>731</v>
      </c>
      <c r="F92" s="84"/>
      <c r="G92" s="87" t="s">
        <v>745</v>
      </c>
      <c r="H92" s="68" t="s">
        <v>744</v>
      </c>
      <c r="I92" s="89">
        <f>+B80</f>
        <v>336942</v>
      </c>
    </row>
    <row r="93" spans="2:9" x14ac:dyDescent="0.2">
      <c r="B93" s="86"/>
      <c r="E93" s="70" t="s">
        <v>728</v>
      </c>
      <c r="F93" s="84"/>
      <c r="G93" s="90" t="s">
        <v>743</v>
      </c>
      <c r="H93" s="83" t="s">
        <v>742</v>
      </c>
      <c r="I93" s="89">
        <f>I94+I95</f>
        <v>47084</v>
      </c>
    </row>
    <row r="94" spans="2:9" x14ac:dyDescent="0.2">
      <c r="B94" s="86"/>
      <c r="E94" s="87"/>
      <c r="F94" s="84"/>
      <c r="G94" s="90" t="s">
        <v>741</v>
      </c>
      <c r="I94" s="89">
        <v>9000</v>
      </c>
    </row>
    <row r="95" spans="2:9" x14ac:dyDescent="0.2">
      <c r="B95" s="86"/>
      <c r="E95" s="87"/>
      <c r="F95" s="84"/>
      <c r="G95" s="90" t="s">
        <v>740</v>
      </c>
      <c r="I95" s="89">
        <v>38084</v>
      </c>
    </row>
    <row r="96" spans="2:9" x14ac:dyDescent="0.2">
      <c r="B96" s="86"/>
      <c r="D96" s="87"/>
      <c r="F96" s="84"/>
      <c r="G96" s="90" t="s">
        <v>739</v>
      </c>
      <c r="H96" s="83" t="s">
        <v>738</v>
      </c>
      <c r="I96" s="89">
        <f>I97</f>
        <v>-154</v>
      </c>
    </row>
    <row r="97" spans="2:9" x14ac:dyDescent="0.2">
      <c r="B97" s="100"/>
      <c r="C97" s="101"/>
      <c r="D97" s="101"/>
      <c r="E97" s="87"/>
      <c r="F97" s="102"/>
      <c r="G97" s="90" t="s">
        <v>737</v>
      </c>
      <c r="H97" s="103"/>
      <c r="I97" s="89">
        <v>-154</v>
      </c>
    </row>
    <row r="98" spans="2:9" x14ac:dyDescent="0.2">
      <c r="B98" s="86"/>
      <c r="F98" s="84"/>
      <c r="G98" s="85"/>
      <c r="H98" s="85"/>
      <c r="I98" s="89"/>
    </row>
    <row r="99" spans="2:9" x14ac:dyDescent="0.2">
      <c r="B99" s="91">
        <f>B92</f>
        <v>383872</v>
      </c>
      <c r="C99" s="80"/>
      <c r="D99" s="80" t="s">
        <v>718</v>
      </c>
      <c r="E99" s="80"/>
      <c r="F99" s="93"/>
      <c r="G99" s="80" t="s">
        <v>718</v>
      </c>
      <c r="H99" s="80"/>
      <c r="I99" s="94">
        <f>I92+I93+I96</f>
        <v>383872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72674</v>
      </c>
      <c r="D106" s="87" t="s">
        <v>735</v>
      </c>
      <c r="E106" s="105" t="s">
        <v>734</v>
      </c>
      <c r="F106" s="84"/>
      <c r="G106" s="85"/>
      <c r="H106" s="85"/>
      <c r="I106" s="84"/>
    </row>
    <row r="107" spans="2:9" x14ac:dyDescent="0.2">
      <c r="B107" s="86">
        <v>72674</v>
      </c>
      <c r="D107" s="87" t="s">
        <v>733</v>
      </c>
      <c r="E107" s="87"/>
      <c r="F107" s="84"/>
      <c r="G107" s="87" t="s">
        <v>732</v>
      </c>
      <c r="H107" s="70" t="s">
        <v>731</v>
      </c>
      <c r="I107" s="89"/>
    </row>
    <row r="108" spans="2:9" x14ac:dyDescent="0.2">
      <c r="B108" s="86">
        <f>-B13</f>
        <v>-54395</v>
      </c>
      <c r="D108" s="87" t="s">
        <v>730</v>
      </c>
      <c r="E108" s="88" t="s">
        <v>729</v>
      </c>
      <c r="F108" s="84"/>
      <c r="G108" s="87"/>
      <c r="H108" s="69" t="s">
        <v>728</v>
      </c>
      <c r="I108" s="89">
        <f>B92</f>
        <v>383872</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25</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365568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383872</v>
      </c>
      <c r="C115" s="80"/>
      <c r="D115" s="80" t="s">
        <v>718</v>
      </c>
      <c r="E115" s="108"/>
      <c r="F115" s="93"/>
      <c r="G115" s="80" t="s">
        <v>718</v>
      </c>
      <c r="H115" s="80"/>
      <c r="I115" s="94">
        <f>I108</f>
        <v>383872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365568</v>
      </c>
    </row>
    <row r="123" spans="2:9" ht="15" x14ac:dyDescent="0.2">
      <c r="B123" s="86">
        <f>B125+B128+B131+B134+B137+B142+B143+B144</f>
        <v>-64914944</v>
      </c>
      <c r="C123" s="81"/>
      <c r="D123" s="60"/>
      <c r="E123" s="87" t="s">
        <v>713</v>
      </c>
      <c r="F123" s="60"/>
      <c r="G123" s="60"/>
      <c r="H123" s="60"/>
      <c r="I123" s="89">
        <f>I128+I131+I134+I137+I142+I143+I144</f>
        <v>-65280512</v>
      </c>
    </row>
    <row r="124" spans="2:9" ht="13.15" customHeight="1" x14ac:dyDescent="0.2">
      <c r="B124" s="61"/>
      <c r="C124" s="81"/>
      <c r="D124" s="60"/>
      <c r="E124" s="87"/>
      <c r="F124" s="60"/>
      <c r="G124" s="60"/>
      <c r="H124" s="60"/>
      <c r="I124" s="59"/>
    </row>
    <row r="125" spans="2:9" ht="13.15" customHeight="1" x14ac:dyDescent="0.2">
      <c r="B125" s="86">
        <f>B126+B127</f>
        <v>-91000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-91000</v>
      </c>
      <c r="C127" s="60"/>
      <c r="D127" s="60"/>
      <c r="E127" s="87" t="s">
        <v>710</v>
      </c>
      <c r="F127" s="60"/>
      <c r="G127" s="60"/>
      <c r="H127" s="60"/>
      <c r="I127" s="59"/>
    </row>
    <row r="128" spans="2:9" x14ac:dyDescent="0.2">
      <c r="B128" s="86">
        <f>B129+B130</f>
        <v>-53465493</v>
      </c>
      <c r="E128" s="87" t="s">
        <v>709</v>
      </c>
      <c r="I128" s="89">
        <f>I129+I130</f>
        <v>-56887651</v>
      </c>
    </row>
    <row r="129" spans="2:9" x14ac:dyDescent="0.2">
      <c r="B129" s="86">
        <v>112026</v>
      </c>
      <c r="E129" s="87" t="s">
        <v>708</v>
      </c>
      <c r="I129" s="89">
        <v>14127000</v>
      </c>
    </row>
    <row r="130" spans="2:9" x14ac:dyDescent="0.2">
      <c r="B130" s="86">
        <v>-53577519</v>
      </c>
      <c r="E130" s="87" t="s">
        <v>707</v>
      </c>
      <c r="I130" s="89">
        <v>-71014651</v>
      </c>
    </row>
    <row r="131" spans="2:9" x14ac:dyDescent="0.2">
      <c r="B131" s="86">
        <f>B132+B133</f>
        <v>-1579575</v>
      </c>
      <c r="E131" s="87" t="s">
        <v>706</v>
      </c>
      <c r="I131" s="89">
        <f>I132+I133</f>
        <v>-8559419</v>
      </c>
    </row>
    <row r="132" spans="2:9" x14ac:dyDescent="0.2">
      <c r="B132" s="86">
        <v>-3234887</v>
      </c>
      <c r="E132" s="87" t="s">
        <v>705</v>
      </c>
      <c r="I132" s="89">
        <v>-335000</v>
      </c>
    </row>
    <row r="133" spans="2:9" x14ac:dyDescent="0.2">
      <c r="B133" s="86">
        <v>1655312</v>
      </c>
      <c r="E133" s="87" t="s">
        <v>704</v>
      </c>
      <c r="I133" s="89">
        <v>-8224419</v>
      </c>
    </row>
    <row r="134" spans="2:9" x14ac:dyDescent="0.2">
      <c r="B134" s="86">
        <f>B135+B136</f>
        <v>-7566404</v>
      </c>
      <c r="E134" s="87" t="s">
        <v>703</v>
      </c>
      <c r="I134" s="89">
        <f>I135+I136</f>
        <v>-312605</v>
      </c>
    </row>
    <row r="135" spans="2:9" x14ac:dyDescent="0.2">
      <c r="B135" s="86">
        <v>193162</v>
      </c>
      <c r="E135" s="87" t="s">
        <v>702</v>
      </c>
      <c r="I135" s="89">
        <v>0</v>
      </c>
    </row>
    <row r="136" spans="2:9" x14ac:dyDescent="0.2">
      <c r="B136" s="86">
        <v>-7759566</v>
      </c>
      <c r="E136" s="87" t="s">
        <v>701</v>
      </c>
      <c r="I136" s="89">
        <v>-312605</v>
      </c>
    </row>
    <row r="137" spans="2:9" x14ac:dyDescent="0.2">
      <c r="B137" s="86">
        <f>B138+B141</f>
        <v>462376</v>
      </c>
      <c r="E137" s="109" t="s">
        <v>700</v>
      </c>
      <c r="I137" s="89">
        <f>I138+I141</f>
        <v>271000</v>
      </c>
    </row>
    <row r="138" spans="2:9" x14ac:dyDescent="0.2">
      <c r="B138" s="86">
        <f>B139+B140</f>
        <v>93602</v>
      </c>
      <c r="E138" s="109" t="s">
        <v>699</v>
      </c>
      <c r="I138" s="89">
        <f>I139+I140</f>
        <v>271000</v>
      </c>
    </row>
    <row r="139" spans="2:9" x14ac:dyDescent="0.2">
      <c r="B139" s="86">
        <v>-141398</v>
      </c>
      <c r="E139" s="109" t="s">
        <v>698</v>
      </c>
      <c r="I139" s="89">
        <v>0</v>
      </c>
    </row>
    <row r="140" spans="2:9" x14ac:dyDescent="0.2">
      <c r="B140" s="86">
        <v>235000</v>
      </c>
      <c r="E140" s="109" t="s">
        <v>697</v>
      </c>
      <c r="I140" s="89">
        <v>271000</v>
      </c>
    </row>
    <row r="141" spans="2:9" x14ac:dyDescent="0.2">
      <c r="B141" s="86">
        <v>368774</v>
      </c>
      <c r="E141" s="109" t="s">
        <v>696</v>
      </c>
      <c r="I141" s="89">
        <v>0</v>
      </c>
    </row>
    <row r="142" spans="2:9" x14ac:dyDescent="0.2">
      <c r="B142" s="86">
        <v>775</v>
      </c>
      <c r="E142" s="87" t="s">
        <v>695</v>
      </c>
      <c r="I142" s="89">
        <v>535437</v>
      </c>
    </row>
    <row r="143" spans="2:9" x14ac:dyDescent="0.2">
      <c r="B143" s="86">
        <v>-587</v>
      </c>
      <c r="C143" s="87" t="s">
        <v>694</v>
      </c>
      <c r="E143" s="87" t="s">
        <v>694</v>
      </c>
      <c r="I143" s="89">
        <v>8602</v>
      </c>
    </row>
    <row r="144" spans="2:9" x14ac:dyDescent="0.2">
      <c r="B144" s="86">
        <f>B145+B146</f>
        <v>-2675036</v>
      </c>
      <c r="C144" s="87" t="s">
        <v>693</v>
      </c>
      <c r="E144" s="87" t="s">
        <v>693</v>
      </c>
      <c r="I144" s="89">
        <f>I145+I146</f>
        <v>-335876</v>
      </c>
    </row>
    <row r="145" spans="2:9" x14ac:dyDescent="0.2">
      <c r="B145" s="86">
        <v>32740</v>
      </c>
      <c r="C145" s="87" t="s">
        <v>692</v>
      </c>
      <c r="E145" s="87" t="s">
        <v>692</v>
      </c>
      <c r="I145" s="89">
        <v>14840</v>
      </c>
    </row>
    <row r="146" spans="2:9" x14ac:dyDescent="0.2">
      <c r="B146" s="91">
        <v>-2707776</v>
      </c>
      <c r="C146" s="110" t="s">
        <v>691</v>
      </c>
      <c r="D146" s="111"/>
      <c r="E146" s="110" t="s">
        <v>691</v>
      </c>
      <c r="F146" s="111"/>
      <c r="G146" s="111"/>
      <c r="H146" s="111"/>
      <c r="I146" s="94">
        <v>-350716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103930</v>
      </c>
      <c r="D11" s="83" t="s">
        <v>810</v>
      </c>
      <c r="E11" s="87" t="s">
        <v>809</v>
      </c>
      <c r="F11" s="84"/>
      <c r="G11" s="85" t="s">
        <v>808</v>
      </c>
      <c r="H11" s="88" t="s">
        <v>807</v>
      </c>
      <c r="I11" s="89">
        <f>I12+I13</f>
        <v>275958</v>
      </c>
    </row>
    <row r="12" spans="2:14" x14ac:dyDescent="0.2">
      <c r="B12" s="86">
        <f>I11-B11</f>
        <v>172028</v>
      </c>
      <c r="D12" s="87" t="s">
        <v>797</v>
      </c>
      <c r="E12" s="68" t="s">
        <v>796</v>
      </c>
      <c r="F12" s="84"/>
      <c r="G12" s="90" t="s">
        <v>806</v>
      </c>
      <c r="H12" s="85"/>
      <c r="I12" s="89">
        <v>275934</v>
      </c>
    </row>
    <row r="13" spans="2:14" x14ac:dyDescent="0.2">
      <c r="B13" s="86">
        <v>59271</v>
      </c>
      <c r="D13" s="83" t="s">
        <v>805</v>
      </c>
      <c r="E13" s="87" t="s">
        <v>729</v>
      </c>
      <c r="F13" s="84"/>
      <c r="G13" s="90" t="s">
        <v>804</v>
      </c>
      <c r="I13" s="89">
        <v>24</v>
      </c>
    </row>
    <row r="14" spans="2:14" x14ac:dyDescent="0.2">
      <c r="B14" s="86">
        <f>B12-B13</f>
        <v>112757</v>
      </c>
      <c r="D14" s="83" t="s">
        <v>803</v>
      </c>
      <c r="E14" s="68" t="s">
        <v>802</v>
      </c>
      <c r="F14" s="84"/>
      <c r="G14" s="90"/>
      <c r="H14" s="85"/>
      <c r="I14" s="89"/>
    </row>
    <row r="15" spans="2:14" ht="7.15" customHeight="1" x14ac:dyDescent="0.2">
      <c r="B15" s="86"/>
      <c r="F15" s="84"/>
      <c r="G15" s="85"/>
      <c r="H15" s="85"/>
      <c r="I15" s="89"/>
    </row>
    <row r="16" spans="2:14" x14ac:dyDescent="0.2">
      <c r="B16" s="91">
        <f>B11+B12</f>
        <v>275958</v>
      </c>
      <c r="C16" s="80"/>
      <c r="D16" s="92" t="s">
        <v>718</v>
      </c>
      <c r="E16" s="80"/>
      <c r="F16" s="93"/>
      <c r="G16" s="92" t="s">
        <v>718</v>
      </c>
      <c r="H16" s="80"/>
      <c r="I16" s="94">
        <f>I11</f>
        <v>275958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56422</v>
      </c>
      <c r="D26" s="83" t="s">
        <v>799</v>
      </c>
      <c r="E26" s="87" t="s">
        <v>798</v>
      </c>
      <c r="F26" s="84"/>
      <c r="G26" s="90" t="s">
        <v>797</v>
      </c>
      <c r="H26" s="70" t="s">
        <v>796</v>
      </c>
      <c r="I26" s="89">
        <f>+B12</f>
        <v>172028</v>
      </c>
    </row>
    <row r="27" spans="2:9" x14ac:dyDescent="0.2">
      <c r="B27" s="86">
        <v>42720</v>
      </c>
      <c r="D27" s="87" t="s">
        <v>795</v>
      </c>
      <c r="F27" s="84"/>
      <c r="G27" s="85"/>
      <c r="H27" s="85"/>
      <c r="I27" s="89"/>
    </row>
    <row r="28" spans="2:9" x14ac:dyDescent="0.2">
      <c r="B28" s="86">
        <f>B29+B30</f>
        <v>13702</v>
      </c>
      <c r="D28" s="87" t="s">
        <v>794</v>
      </c>
      <c r="F28" s="84"/>
      <c r="G28" s="85"/>
      <c r="H28" s="85"/>
      <c r="I28" s="89"/>
    </row>
    <row r="29" spans="2:9" x14ac:dyDescent="0.2">
      <c r="B29" s="86">
        <v>11277</v>
      </c>
      <c r="D29" s="87" t="s">
        <v>793</v>
      </c>
      <c r="F29" s="84"/>
      <c r="G29" s="85"/>
      <c r="H29" s="85"/>
      <c r="I29" s="89"/>
    </row>
    <row r="30" spans="2:9" x14ac:dyDescent="0.2">
      <c r="B30" s="86">
        <v>2425</v>
      </c>
      <c r="D30" s="87" t="s">
        <v>792</v>
      </c>
      <c r="F30" s="84"/>
      <c r="G30" s="85"/>
      <c r="H30" s="85"/>
      <c r="I30" s="89"/>
    </row>
    <row r="31" spans="2:9" ht="12.75" customHeight="1" x14ac:dyDescent="0.2">
      <c r="B31" s="86">
        <v>19730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95876</v>
      </c>
      <c r="D33" s="87" t="s">
        <v>786</v>
      </c>
      <c r="E33" s="68" t="s">
        <v>785</v>
      </c>
      <c r="F33" s="84"/>
      <c r="G33" s="85"/>
      <c r="H33" s="85"/>
      <c r="I33" s="89"/>
    </row>
    <row r="34" spans="2:9" x14ac:dyDescent="0.2">
      <c r="B34" s="86"/>
      <c r="F34" s="84"/>
      <c r="G34" s="85"/>
      <c r="H34" s="85"/>
      <c r="I34" s="89"/>
    </row>
    <row r="35" spans="2:9" x14ac:dyDescent="0.2">
      <c r="B35" s="91">
        <f>B26+B31+B32+B33</f>
        <v>172028</v>
      </c>
      <c r="C35" s="80"/>
      <c r="D35" s="92" t="s">
        <v>718</v>
      </c>
      <c r="E35" s="80"/>
      <c r="F35" s="93"/>
      <c r="G35" s="92" t="s">
        <v>718</v>
      </c>
      <c r="H35" s="80"/>
      <c r="I35" s="94">
        <f>I26</f>
        <v>172028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29809</v>
      </c>
      <c r="D42" s="83" t="s">
        <v>784</v>
      </c>
      <c r="E42" s="90" t="s">
        <v>783</v>
      </c>
      <c r="F42" s="84"/>
      <c r="G42" s="87" t="s">
        <v>786</v>
      </c>
      <c r="H42" s="68" t="s">
        <v>785</v>
      </c>
      <c r="I42" s="89">
        <f>+B33</f>
        <v>95876</v>
      </c>
    </row>
    <row r="43" spans="2:9" ht="15" x14ac:dyDescent="0.2">
      <c r="B43" s="86">
        <v>20029</v>
      </c>
      <c r="C43" s="60"/>
      <c r="D43" s="97" t="s">
        <v>782</v>
      </c>
      <c r="F43" s="64"/>
      <c r="G43" s="81" t="s">
        <v>784</v>
      </c>
      <c r="H43" s="98" t="s">
        <v>783</v>
      </c>
      <c r="I43" s="89">
        <f>I44+I45+I47+I48+I49</f>
        <v>3609</v>
      </c>
    </row>
    <row r="44" spans="2:9" x14ac:dyDescent="0.2">
      <c r="B44" s="86">
        <v>9780</v>
      </c>
      <c r="D44" s="87" t="s">
        <v>781</v>
      </c>
      <c r="F44" s="84"/>
      <c r="G44" s="97" t="s">
        <v>782</v>
      </c>
      <c r="I44" s="89">
        <v>3477</v>
      </c>
    </row>
    <row r="45" spans="2:9" x14ac:dyDescent="0.2">
      <c r="B45" s="86">
        <v>0</v>
      </c>
      <c r="D45" s="87" t="s">
        <v>780</v>
      </c>
      <c r="E45" s="82"/>
      <c r="F45" s="84"/>
      <c r="G45" s="87" t="s">
        <v>781</v>
      </c>
      <c r="I45" s="89">
        <v>132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69676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99485</v>
      </c>
      <c r="C52" s="80"/>
      <c r="D52" s="80" t="s">
        <v>718</v>
      </c>
      <c r="E52" s="80"/>
      <c r="F52" s="93"/>
      <c r="G52" s="80" t="s">
        <v>718</v>
      </c>
      <c r="H52" s="80"/>
      <c r="I52" s="94">
        <f>I42+I43+I50</f>
        <v>99485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6196</v>
      </c>
      <c r="D59" s="83" t="s">
        <v>774</v>
      </c>
      <c r="E59" s="88" t="s">
        <v>773</v>
      </c>
      <c r="F59" s="84"/>
      <c r="G59" s="90" t="s">
        <v>772</v>
      </c>
      <c r="H59" s="68" t="s">
        <v>771</v>
      </c>
      <c r="I59" s="89">
        <f>+B49</f>
        <v>69676</v>
      </c>
    </row>
    <row r="60" spans="2:9" x14ac:dyDescent="0.2">
      <c r="B60" s="86">
        <v>6196</v>
      </c>
      <c r="D60" s="87" t="s">
        <v>770</v>
      </c>
      <c r="F60" s="84"/>
      <c r="G60" s="90" t="s">
        <v>769</v>
      </c>
      <c r="H60" s="87"/>
      <c r="I60" s="89">
        <f>I61+I62</f>
        <v>2425</v>
      </c>
    </row>
    <row r="61" spans="2:9" x14ac:dyDescent="0.2">
      <c r="B61" s="86">
        <v>0</v>
      </c>
      <c r="D61" s="87" t="s">
        <v>768</v>
      </c>
      <c r="F61" s="84"/>
      <c r="G61" s="90" t="s">
        <v>767</v>
      </c>
      <c r="I61" s="89">
        <v>0</v>
      </c>
    </row>
    <row r="62" spans="2:9" x14ac:dyDescent="0.2">
      <c r="B62" s="86">
        <v>2425</v>
      </c>
      <c r="D62" s="83" t="s">
        <v>766</v>
      </c>
      <c r="E62" s="87" t="s">
        <v>765</v>
      </c>
      <c r="F62" s="84"/>
      <c r="G62" s="90" t="s">
        <v>764</v>
      </c>
      <c r="I62" s="89">
        <v>2425</v>
      </c>
    </row>
    <row r="63" spans="2:9" x14ac:dyDescent="0.2">
      <c r="B63" s="86"/>
      <c r="E63" s="87" t="s">
        <v>763</v>
      </c>
      <c r="F63" s="84"/>
      <c r="G63" s="85" t="s">
        <v>762</v>
      </c>
      <c r="H63" s="83" t="s">
        <v>761</v>
      </c>
      <c r="I63" s="89">
        <f>I64+I65+I66</f>
        <v>1239</v>
      </c>
    </row>
    <row r="64" spans="2:9" x14ac:dyDescent="0.2">
      <c r="B64" s="86">
        <f>B65+B66+B67</f>
        <v>2480</v>
      </c>
      <c r="D64" s="83" t="s">
        <v>762</v>
      </c>
      <c r="E64" s="83" t="s">
        <v>761</v>
      </c>
      <c r="F64" s="84"/>
      <c r="G64" s="87" t="s">
        <v>760</v>
      </c>
      <c r="I64" s="89">
        <v>0</v>
      </c>
    </row>
    <row r="65" spans="2:9" x14ac:dyDescent="0.2">
      <c r="B65" s="86">
        <v>531</v>
      </c>
      <c r="D65" s="87" t="s">
        <v>760</v>
      </c>
      <c r="F65" s="84"/>
      <c r="G65" s="90" t="s">
        <v>759</v>
      </c>
      <c r="I65" s="89">
        <v>148</v>
      </c>
    </row>
    <row r="66" spans="2:9" x14ac:dyDescent="0.2">
      <c r="B66" s="86">
        <v>0</v>
      </c>
      <c r="D66" s="87" t="s">
        <v>759</v>
      </c>
      <c r="F66" s="84"/>
      <c r="G66" s="90" t="s">
        <v>758</v>
      </c>
      <c r="I66" s="89">
        <v>1091</v>
      </c>
    </row>
    <row r="67" spans="2:9" x14ac:dyDescent="0.2">
      <c r="B67" s="86">
        <v>1949</v>
      </c>
      <c r="D67" s="87" t="s">
        <v>758</v>
      </c>
      <c r="F67" s="84"/>
      <c r="G67" s="85"/>
      <c r="H67" s="85"/>
      <c r="I67" s="89"/>
    </row>
    <row r="68" spans="2:9" x14ac:dyDescent="0.2">
      <c r="B68" s="86">
        <f>I70-B59-B62-B64</f>
        <v>62239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73340</v>
      </c>
      <c r="C70" s="80"/>
      <c r="D70" s="80" t="s">
        <v>718</v>
      </c>
      <c r="E70" s="80"/>
      <c r="F70" s="93"/>
      <c r="G70" s="80" t="s">
        <v>718</v>
      </c>
      <c r="H70" s="80"/>
      <c r="I70" s="94">
        <f>I59+I60+I63</f>
        <v>73340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62239</v>
      </c>
    </row>
    <row r="78" spans="2:9" x14ac:dyDescent="0.2">
      <c r="B78" s="86"/>
      <c r="E78" s="87" t="s">
        <v>750</v>
      </c>
      <c r="F78" s="84"/>
      <c r="G78" s="90"/>
      <c r="H78" s="87"/>
      <c r="I78" s="89"/>
    </row>
    <row r="79" spans="2:9" x14ac:dyDescent="0.2">
      <c r="B79" s="86">
        <f>I82-B77</f>
        <v>62239</v>
      </c>
      <c r="D79" s="87" t="s">
        <v>745</v>
      </c>
      <c r="E79" s="70" t="s">
        <v>749</v>
      </c>
      <c r="F79" s="84"/>
      <c r="G79" s="85"/>
      <c r="H79" s="85"/>
      <c r="I79" s="89"/>
    </row>
    <row r="80" spans="2:9" x14ac:dyDescent="0.2">
      <c r="B80" s="86">
        <f>B79-B13</f>
        <v>2968</v>
      </c>
      <c r="D80" s="87" t="s">
        <v>748</v>
      </c>
      <c r="E80" s="68" t="s">
        <v>744</v>
      </c>
      <c r="F80" s="84"/>
      <c r="G80" s="85"/>
      <c r="H80" s="85"/>
      <c r="I80" s="89"/>
    </row>
    <row r="81" spans="2:9" x14ac:dyDescent="0.2">
      <c r="B81" s="86"/>
      <c r="F81" s="84"/>
      <c r="G81" s="85"/>
      <c r="H81" s="85"/>
      <c r="I81" s="89"/>
    </row>
    <row r="82" spans="2:9" x14ac:dyDescent="0.2">
      <c r="B82" s="91">
        <f>B77+B79</f>
        <v>62239</v>
      </c>
      <c r="C82" s="80"/>
      <c r="D82" s="80" t="s">
        <v>718</v>
      </c>
      <c r="E82" s="80"/>
      <c r="F82" s="93"/>
      <c r="G82" s="80" t="s">
        <v>718</v>
      </c>
      <c r="H82" s="80"/>
      <c r="I82" s="94">
        <f>I77</f>
        <v>62239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18134</v>
      </c>
      <c r="D92" s="87" t="s">
        <v>732</v>
      </c>
      <c r="E92" s="68" t="s">
        <v>731</v>
      </c>
      <c r="F92" s="84"/>
      <c r="G92" s="87" t="s">
        <v>745</v>
      </c>
      <c r="H92" s="68" t="s">
        <v>744</v>
      </c>
      <c r="I92" s="89">
        <f>+B80</f>
        <v>2968</v>
      </c>
    </row>
    <row r="93" spans="2:9" x14ac:dyDescent="0.2">
      <c r="B93" s="86"/>
      <c r="E93" s="70" t="s">
        <v>728</v>
      </c>
      <c r="F93" s="84"/>
      <c r="G93" s="90" t="s">
        <v>743</v>
      </c>
      <c r="H93" s="83" t="s">
        <v>742</v>
      </c>
      <c r="I93" s="89">
        <f>I94+I95</f>
        <v>16477</v>
      </c>
    </row>
    <row r="94" spans="2:9" x14ac:dyDescent="0.2">
      <c r="B94" s="86"/>
      <c r="E94" s="87"/>
      <c r="F94" s="84"/>
      <c r="G94" s="90" t="s">
        <v>741</v>
      </c>
      <c r="I94" s="89">
        <v>12948</v>
      </c>
    </row>
    <row r="95" spans="2:9" x14ac:dyDescent="0.2">
      <c r="B95" s="86"/>
      <c r="E95" s="87"/>
      <c r="F95" s="84"/>
      <c r="G95" s="90" t="s">
        <v>740</v>
      </c>
      <c r="I95" s="89">
        <v>3529</v>
      </c>
    </row>
    <row r="96" spans="2:9" x14ac:dyDescent="0.2">
      <c r="B96" s="86"/>
      <c r="D96" s="87"/>
      <c r="F96" s="84"/>
      <c r="G96" s="90" t="s">
        <v>739</v>
      </c>
      <c r="H96" s="83" t="s">
        <v>738</v>
      </c>
      <c r="I96" s="89">
        <f>I97</f>
        <v>-1311</v>
      </c>
    </row>
    <row r="97" spans="2:9" x14ac:dyDescent="0.2">
      <c r="B97" s="100"/>
      <c r="C97" s="101"/>
      <c r="D97" s="101"/>
      <c r="E97" s="87"/>
      <c r="F97" s="102"/>
      <c r="G97" s="90" t="s">
        <v>737</v>
      </c>
      <c r="H97" s="103"/>
      <c r="I97" s="89">
        <v>-1311</v>
      </c>
    </row>
    <row r="98" spans="2:9" x14ac:dyDescent="0.2">
      <c r="B98" s="86"/>
      <c r="F98" s="84"/>
      <c r="G98" s="85"/>
      <c r="H98" s="85"/>
      <c r="I98" s="89"/>
    </row>
    <row r="99" spans="2:9" x14ac:dyDescent="0.2">
      <c r="B99" s="91">
        <f>B92</f>
        <v>18134</v>
      </c>
      <c r="C99" s="80"/>
      <c r="D99" s="80" t="s">
        <v>718</v>
      </c>
      <c r="E99" s="80"/>
      <c r="F99" s="93"/>
      <c r="G99" s="80" t="s">
        <v>718</v>
      </c>
      <c r="H99" s="80"/>
      <c r="I99" s="94">
        <f>I92+I93+I96</f>
        <v>18134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-86960</v>
      </c>
      <c r="D106" s="87" t="s">
        <v>735</v>
      </c>
      <c r="E106" s="105" t="s">
        <v>734</v>
      </c>
      <c r="F106" s="84"/>
      <c r="G106" s="85"/>
      <c r="H106" s="85"/>
      <c r="I106" s="84"/>
    </row>
    <row r="107" spans="2:9" x14ac:dyDescent="0.2">
      <c r="B107" s="86">
        <v>-95262</v>
      </c>
      <c r="D107" s="87" t="s">
        <v>733</v>
      </c>
      <c r="E107" s="87"/>
      <c r="F107" s="84"/>
      <c r="G107" s="87" t="s">
        <v>732</v>
      </c>
      <c r="H107" s="70" t="s">
        <v>731</v>
      </c>
      <c r="I107" s="89"/>
    </row>
    <row r="108" spans="2:9" x14ac:dyDescent="0.2">
      <c r="B108" s="86">
        <f>-B13</f>
        <v>-59271</v>
      </c>
      <c r="D108" s="87" t="s">
        <v>730</v>
      </c>
      <c r="E108" s="88" t="s">
        <v>729</v>
      </c>
      <c r="F108" s="84"/>
      <c r="G108" s="87"/>
      <c r="H108" s="69" t="s">
        <v>728</v>
      </c>
      <c r="I108" s="89">
        <f>B92</f>
        <v>18134</v>
      </c>
    </row>
    <row r="109" spans="2:9" x14ac:dyDescent="0.2">
      <c r="B109" s="86">
        <v>8302</v>
      </c>
      <c r="D109" s="97" t="s">
        <v>727</v>
      </c>
      <c r="E109" s="87" t="s">
        <v>726</v>
      </c>
      <c r="F109" s="84"/>
      <c r="H109" s="106"/>
      <c r="I109" s="107"/>
    </row>
    <row r="110" spans="2:9" x14ac:dyDescent="0.2">
      <c r="B110" s="86">
        <v>0</v>
      </c>
      <c r="D110" s="87" t="s">
        <v>725</v>
      </c>
      <c r="E110" s="87" t="s">
        <v>724</v>
      </c>
      <c r="F110" s="84"/>
      <c r="G110" s="95"/>
      <c r="I110" s="89"/>
    </row>
    <row r="111" spans="2:9" x14ac:dyDescent="0.2">
      <c r="B111" s="86">
        <v>-1177</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165542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18134</v>
      </c>
      <c r="C115" s="80"/>
      <c r="D115" s="80" t="s">
        <v>718</v>
      </c>
      <c r="E115" s="108"/>
      <c r="F115" s="93"/>
      <c r="G115" s="80" t="s">
        <v>718</v>
      </c>
      <c r="H115" s="80"/>
      <c r="I115" s="94">
        <f>I108</f>
        <v>18134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165542</v>
      </c>
    </row>
    <row r="123" spans="2:9" ht="15" x14ac:dyDescent="0.2">
      <c r="B123" s="86">
        <f>B125+B128+B131+B134+B137+B142+B143+B144</f>
        <v>34710</v>
      </c>
      <c r="C123" s="81"/>
      <c r="D123" s="60"/>
      <c r="E123" s="87" t="s">
        <v>713</v>
      </c>
      <c r="F123" s="60"/>
      <c r="G123" s="60"/>
      <c r="H123" s="60"/>
      <c r="I123" s="89">
        <f>I128+I131+I134+I137+I142+I143+I144</f>
        <v>-130832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21725</v>
      </c>
      <c r="E128" s="87" t="s">
        <v>709</v>
      </c>
      <c r="I128" s="89">
        <f>I129+I130</f>
        <v>978</v>
      </c>
    </row>
    <row r="129" spans="2:9" x14ac:dyDescent="0.2">
      <c r="B129" s="86">
        <v>-3985</v>
      </c>
      <c r="E129" s="87" t="s">
        <v>708</v>
      </c>
      <c r="I129" s="89">
        <v>0</v>
      </c>
    </row>
    <row r="130" spans="2:9" x14ac:dyDescent="0.2">
      <c r="B130" s="86">
        <v>25710</v>
      </c>
      <c r="E130" s="87" t="s">
        <v>707</v>
      </c>
      <c r="I130" s="89">
        <v>978</v>
      </c>
    </row>
    <row r="131" spans="2:9" x14ac:dyDescent="0.2">
      <c r="B131" s="86">
        <f>B132+B133</f>
        <v>642</v>
      </c>
      <c r="E131" s="87" t="s">
        <v>706</v>
      </c>
      <c r="I131" s="89">
        <f>I132+I133</f>
        <v>-20</v>
      </c>
    </row>
    <row r="132" spans="2:9" x14ac:dyDescent="0.2">
      <c r="B132" s="86">
        <v>392</v>
      </c>
      <c r="E132" s="87" t="s">
        <v>705</v>
      </c>
      <c r="I132" s="89">
        <v>-20</v>
      </c>
    </row>
    <row r="133" spans="2:9" x14ac:dyDescent="0.2">
      <c r="B133" s="86">
        <v>250</v>
      </c>
      <c r="E133" s="87" t="s">
        <v>704</v>
      </c>
      <c r="I133" s="89">
        <v>0</v>
      </c>
    </row>
    <row r="134" spans="2:9" x14ac:dyDescent="0.2">
      <c r="B134" s="86">
        <f>B135+B136</f>
        <v>22551</v>
      </c>
      <c r="E134" s="87" t="s">
        <v>703</v>
      </c>
      <c r="I134" s="89">
        <f>I135+I136</f>
        <v>-88131</v>
      </c>
    </row>
    <row r="135" spans="2:9" x14ac:dyDescent="0.2">
      <c r="B135" s="86">
        <v>23182</v>
      </c>
      <c r="E135" s="87" t="s">
        <v>702</v>
      </c>
      <c r="I135" s="89">
        <v>24687</v>
      </c>
    </row>
    <row r="136" spans="2:9" x14ac:dyDescent="0.2">
      <c r="B136" s="86">
        <v>-631</v>
      </c>
      <c r="E136" s="87" t="s">
        <v>701</v>
      </c>
      <c r="I136" s="89">
        <v>-112818</v>
      </c>
    </row>
    <row r="137" spans="2:9" x14ac:dyDescent="0.2">
      <c r="B137" s="86">
        <f>B138+B141</f>
        <v>-14787</v>
      </c>
      <c r="E137" s="109" t="s">
        <v>700</v>
      </c>
      <c r="I137" s="89">
        <f>I138+I141</f>
        <v>2809</v>
      </c>
    </row>
    <row r="138" spans="2:9" x14ac:dyDescent="0.2">
      <c r="B138" s="86">
        <f>B139+B140</f>
        <v>-14787</v>
      </c>
      <c r="E138" s="109" t="s">
        <v>699</v>
      </c>
      <c r="I138" s="89">
        <f>I139+I140</f>
        <v>2809</v>
      </c>
    </row>
    <row r="139" spans="2:9" x14ac:dyDescent="0.2">
      <c r="B139" s="86">
        <v>-14787</v>
      </c>
      <c r="E139" s="109" t="s">
        <v>698</v>
      </c>
      <c r="I139" s="89">
        <v>2779</v>
      </c>
    </row>
    <row r="140" spans="2:9" x14ac:dyDescent="0.2">
      <c r="B140" s="86">
        <v>0</v>
      </c>
      <c r="E140" s="109" t="s">
        <v>697</v>
      </c>
      <c r="I140" s="89">
        <v>30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2498</v>
      </c>
    </row>
    <row r="144" spans="2:9" x14ac:dyDescent="0.2">
      <c r="B144" s="86">
        <f>B145+B146</f>
        <v>4579</v>
      </c>
      <c r="C144" s="87" t="s">
        <v>693</v>
      </c>
      <c r="E144" s="87" t="s">
        <v>693</v>
      </c>
      <c r="I144" s="89">
        <f>I145+I146</f>
        <v>-48966</v>
      </c>
    </row>
    <row r="145" spans="2:9" x14ac:dyDescent="0.2">
      <c r="B145" s="86">
        <v>42045</v>
      </c>
      <c r="C145" s="87" t="s">
        <v>692</v>
      </c>
      <c r="E145" s="87" t="s">
        <v>692</v>
      </c>
      <c r="I145" s="89">
        <v>-1219</v>
      </c>
    </row>
    <row r="146" spans="2:9" x14ac:dyDescent="0.2">
      <c r="B146" s="91">
        <v>-37466</v>
      </c>
      <c r="C146" s="110" t="s">
        <v>691</v>
      </c>
      <c r="D146" s="111"/>
      <c r="E146" s="110" t="s">
        <v>691</v>
      </c>
      <c r="F146" s="111"/>
      <c r="G146" s="111"/>
      <c r="H146" s="111"/>
      <c r="I146" s="94">
        <v>-47747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813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10789891</v>
      </c>
      <c r="D11" s="83" t="s">
        <v>810</v>
      </c>
      <c r="E11" s="87" t="s">
        <v>809</v>
      </c>
      <c r="F11" s="84"/>
      <c r="G11" s="85" t="s">
        <v>808</v>
      </c>
      <c r="H11" s="88" t="s">
        <v>807</v>
      </c>
      <c r="I11" s="89">
        <f>I12+I13</f>
        <v>25400794</v>
      </c>
    </row>
    <row r="12" spans="2:14" x14ac:dyDescent="0.2">
      <c r="B12" s="86">
        <f>I11-B11</f>
        <v>14610903</v>
      </c>
      <c r="D12" s="87" t="s">
        <v>797</v>
      </c>
      <c r="E12" s="68" t="s">
        <v>796</v>
      </c>
      <c r="F12" s="84"/>
      <c r="G12" s="90" t="s">
        <v>806</v>
      </c>
      <c r="H12" s="85"/>
      <c r="I12" s="89">
        <v>25323866</v>
      </c>
    </row>
    <row r="13" spans="2:14" x14ac:dyDescent="0.2">
      <c r="B13" s="86">
        <v>3354242</v>
      </c>
      <c r="D13" s="83" t="s">
        <v>805</v>
      </c>
      <c r="E13" s="87" t="s">
        <v>729</v>
      </c>
      <c r="F13" s="84"/>
      <c r="G13" s="90" t="s">
        <v>804</v>
      </c>
      <c r="I13" s="89">
        <v>76928</v>
      </c>
    </row>
    <row r="14" spans="2:14" x14ac:dyDescent="0.2">
      <c r="B14" s="86">
        <f>B12-B13</f>
        <v>11256661</v>
      </c>
      <c r="D14" s="83" t="s">
        <v>803</v>
      </c>
      <c r="E14" s="68" t="s">
        <v>802</v>
      </c>
      <c r="F14" s="84"/>
      <c r="G14" s="90"/>
      <c r="H14" s="85"/>
      <c r="I14" s="89"/>
    </row>
    <row r="15" spans="2:14" ht="7.15" customHeight="1" x14ac:dyDescent="0.2">
      <c r="B15" s="86"/>
      <c r="F15" s="84"/>
      <c r="G15" s="85"/>
      <c r="H15" s="85"/>
      <c r="I15" s="89"/>
    </row>
    <row r="16" spans="2:14" x14ac:dyDescent="0.2">
      <c r="B16" s="91">
        <f>B11+B12</f>
        <v>25400794</v>
      </c>
      <c r="C16" s="80"/>
      <c r="D16" s="92" t="s">
        <v>718</v>
      </c>
      <c r="E16" s="80"/>
      <c r="F16" s="93"/>
      <c r="G16" s="92" t="s">
        <v>718</v>
      </c>
      <c r="H16" s="80"/>
      <c r="I16" s="94">
        <f>I11</f>
        <v>25400794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7669834</v>
      </c>
      <c r="D26" s="83" t="s">
        <v>799</v>
      </c>
      <c r="E26" s="87" t="s">
        <v>798</v>
      </c>
      <c r="F26" s="84"/>
      <c r="G26" s="90" t="s">
        <v>797</v>
      </c>
      <c r="H26" s="70" t="s">
        <v>796</v>
      </c>
      <c r="I26" s="89">
        <f>+B12</f>
        <v>14610903</v>
      </c>
    </row>
    <row r="27" spans="2:9" x14ac:dyDescent="0.2">
      <c r="B27" s="86">
        <v>5978030</v>
      </c>
      <c r="D27" s="87" t="s">
        <v>795</v>
      </c>
      <c r="F27" s="84"/>
      <c r="G27" s="85"/>
      <c r="H27" s="85"/>
      <c r="I27" s="89"/>
    </row>
    <row r="28" spans="2:9" x14ac:dyDescent="0.2">
      <c r="B28" s="86">
        <f>B29+B30</f>
        <v>1691804</v>
      </c>
      <c r="D28" s="87" t="s">
        <v>794</v>
      </c>
      <c r="F28" s="84"/>
      <c r="G28" s="85"/>
      <c r="H28" s="85"/>
      <c r="I28" s="89"/>
    </row>
    <row r="29" spans="2:9" x14ac:dyDescent="0.2">
      <c r="B29" s="86">
        <v>1526780</v>
      </c>
      <c r="D29" s="87" t="s">
        <v>793</v>
      </c>
      <c r="F29" s="84"/>
      <c r="G29" s="85"/>
      <c r="H29" s="85"/>
      <c r="I29" s="89"/>
    </row>
    <row r="30" spans="2:9" x14ac:dyDescent="0.2">
      <c r="B30" s="86">
        <v>165024</v>
      </c>
      <c r="D30" s="87" t="s">
        <v>792</v>
      </c>
      <c r="F30" s="84"/>
      <c r="G30" s="85"/>
      <c r="H30" s="85"/>
      <c r="I30" s="89"/>
    </row>
    <row r="31" spans="2:9" ht="12.75" customHeight="1" x14ac:dyDescent="0.2">
      <c r="B31" s="86">
        <v>417535</v>
      </c>
      <c r="D31" s="83" t="s">
        <v>791</v>
      </c>
      <c r="E31" s="83" t="s">
        <v>790</v>
      </c>
      <c r="F31" s="84"/>
      <c r="G31" s="85"/>
      <c r="H31" s="85"/>
      <c r="I31" s="89"/>
    </row>
    <row r="32" spans="2:9" ht="12.75" customHeight="1" x14ac:dyDescent="0.2">
      <c r="B32" s="86">
        <v>-165997</v>
      </c>
      <c r="D32" s="83" t="s">
        <v>789</v>
      </c>
      <c r="E32" s="83" t="s">
        <v>788</v>
      </c>
      <c r="F32" s="84"/>
      <c r="G32" s="85"/>
      <c r="H32" s="85"/>
      <c r="I32" s="89"/>
    </row>
    <row r="33" spans="2:9" x14ac:dyDescent="0.2">
      <c r="B33" s="86">
        <f>I35-B26-B31-B32</f>
        <v>6689531</v>
      </c>
      <c r="D33" s="87" t="s">
        <v>786</v>
      </c>
      <c r="E33" s="68" t="s">
        <v>785</v>
      </c>
      <c r="F33" s="84"/>
      <c r="G33" s="85"/>
      <c r="H33" s="85"/>
      <c r="I33" s="89"/>
    </row>
    <row r="34" spans="2:9" x14ac:dyDescent="0.2">
      <c r="B34" s="86"/>
      <c r="F34" s="84"/>
      <c r="G34" s="85"/>
      <c r="H34" s="85"/>
      <c r="I34" s="89"/>
    </row>
    <row r="35" spans="2:9" x14ac:dyDescent="0.2">
      <c r="B35" s="91">
        <f>B26+B31+B32+B33</f>
        <v>14610903</v>
      </c>
      <c r="C35" s="80"/>
      <c r="D35" s="92" t="s">
        <v>718</v>
      </c>
      <c r="E35" s="80"/>
      <c r="F35" s="93"/>
      <c r="G35" s="92" t="s">
        <v>718</v>
      </c>
      <c r="H35" s="80"/>
      <c r="I35" s="94">
        <f>I26</f>
        <v>14610903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9158621</v>
      </c>
      <c r="D42" s="83" t="s">
        <v>784</v>
      </c>
      <c r="E42" s="90" t="s">
        <v>783</v>
      </c>
      <c r="F42" s="84"/>
      <c r="G42" s="87" t="s">
        <v>786</v>
      </c>
      <c r="H42" s="68" t="s">
        <v>785</v>
      </c>
      <c r="I42" s="89">
        <f>+B33</f>
        <v>6689531</v>
      </c>
    </row>
    <row r="43" spans="2:9" ht="15" x14ac:dyDescent="0.2">
      <c r="B43" s="86">
        <v>4138407</v>
      </c>
      <c r="C43" s="60"/>
      <c r="D43" s="97" t="s">
        <v>782</v>
      </c>
      <c r="F43" s="64"/>
      <c r="G43" s="81" t="s">
        <v>784</v>
      </c>
      <c r="H43" s="98" t="s">
        <v>783</v>
      </c>
      <c r="I43" s="89">
        <f>I44+I45+I47+I48+I49</f>
        <v>8076229</v>
      </c>
    </row>
    <row r="44" spans="2:9" x14ac:dyDescent="0.2">
      <c r="B44" s="86">
        <v>4785398</v>
      </c>
      <c r="D44" s="87" t="s">
        <v>781</v>
      </c>
      <c r="F44" s="84"/>
      <c r="G44" s="97" t="s">
        <v>782</v>
      </c>
      <c r="I44" s="89">
        <v>7783001</v>
      </c>
    </row>
    <row r="45" spans="2:9" x14ac:dyDescent="0.2">
      <c r="B45" s="86">
        <v>0</v>
      </c>
      <c r="D45" s="87" t="s">
        <v>780</v>
      </c>
      <c r="E45" s="82"/>
      <c r="F45" s="84"/>
      <c r="G45" s="87" t="s">
        <v>781</v>
      </c>
      <c r="I45" s="89">
        <v>293228</v>
      </c>
    </row>
    <row r="46" spans="2:9" x14ac:dyDescent="0.2">
      <c r="B46" s="86"/>
      <c r="E46" s="99" t="s">
        <v>779</v>
      </c>
      <c r="F46" s="84"/>
      <c r="G46" s="87" t="s">
        <v>780</v>
      </c>
      <c r="H46" s="82"/>
      <c r="I46" s="89"/>
    </row>
    <row r="47" spans="2:9" x14ac:dyDescent="0.2">
      <c r="B47" s="86">
        <v>234816</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5084696</v>
      </c>
      <c r="D49" s="87" t="s">
        <v>772</v>
      </c>
      <c r="E49" s="68" t="s">
        <v>771</v>
      </c>
      <c r="F49" s="84"/>
      <c r="G49" s="87" t="s">
        <v>777</v>
      </c>
      <c r="H49" s="87"/>
      <c r="I49" s="89">
        <v>0</v>
      </c>
    </row>
    <row r="50" spans="2:9" x14ac:dyDescent="0.2">
      <c r="B50" s="86"/>
      <c r="D50" s="87"/>
      <c r="E50" s="87"/>
      <c r="F50" s="84"/>
      <c r="G50" s="87" t="s">
        <v>776</v>
      </c>
      <c r="H50" s="87"/>
      <c r="I50" s="89">
        <v>-522443</v>
      </c>
    </row>
    <row r="51" spans="2:9" x14ac:dyDescent="0.2">
      <c r="B51" s="86"/>
      <c r="F51" s="84"/>
      <c r="G51" s="87"/>
      <c r="I51" s="89"/>
    </row>
    <row r="52" spans="2:9" x14ac:dyDescent="0.2">
      <c r="B52" s="91">
        <f>B42+B49</f>
        <v>14243317</v>
      </c>
      <c r="C52" s="80"/>
      <c r="D52" s="80" t="s">
        <v>718</v>
      </c>
      <c r="E52" s="80"/>
      <c r="F52" s="93"/>
      <c r="G52" s="80" t="s">
        <v>718</v>
      </c>
      <c r="H52" s="80"/>
      <c r="I52" s="94">
        <f>I42+I43+I50</f>
        <v>14243317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1311087</v>
      </c>
      <c r="D59" s="83" t="s">
        <v>774</v>
      </c>
      <c r="E59" s="88" t="s">
        <v>773</v>
      </c>
      <c r="F59" s="84"/>
      <c r="G59" s="90" t="s">
        <v>772</v>
      </c>
      <c r="H59" s="68" t="s">
        <v>771</v>
      </c>
      <c r="I59" s="89">
        <f>+B49</f>
        <v>5084696</v>
      </c>
    </row>
    <row r="60" spans="2:9" x14ac:dyDescent="0.2">
      <c r="B60" s="86">
        <v>1311087</v>
      </c>
      <c r="D60" s="87" t="s">
        <v>770</v>
      </c>
      <c r="F60" s="84"/>
      <c r="G60" s="90" t="s">
        <v>769</v>
      </c>
      <c r="H60" s="87"/>
      <c r="I60" s="89">
        <f>I61+I62</f>
        <v>165024</v>
      </c>
    </row>
    <row r="61" spans="2:9" x14ac:dyDescent="0.2">
      <c r="B61" s="86">
        <v>0</v>
      </c>
      <c r="D61" s="87" t="s">
        <v>768</v>
      </c>
      <c r="F61" s="84"/>
      <c r="G61" s="90" t="s">
        <v>767</v>
      </c>
      <c r="I61" s="89">
        <v>0</v>
      </c>
    </row>
    <row r="62" spans="2:9" x14ac:dyDescent="0.2">
      <c r="B62" s="86">
        <v>165024</v>
      </c>
      <c r="D62" s="83" t="s">
        <v>766</v>
      </c>
      <c r="E62" s="87" t="s">
        <v>765</v>
      </c>
      <c r="F62" s="84"/>
      <c r="G62" s="90" t="s">
        <v>764</v>
      </c>
      <c r="I62" s="89">
        <v>165024</v>
      </c>
    </row>
    <row r="63" spans="2:9" x14ac:dyDescent="0.2">
      <c r="B63" s="86"/>
      <c r="E63" s="87" t="s">
        <v>763</v>
      </c>
      <c r="F63" s="84"/>
      <c r="G63" s="85" t="s">
        <v>762</v>
      </c>
      <c r="H63" s="83" t="s">
        <v>761</v>
      </c>
      <c r="I63" s="89">
        <f>I64+I65+I66</f>
        <v>966541</v>
      </c>
    </row>
    <row r="64" spans="2:9" x14ac:dyDescent="0.2">
      <c r="B64" s="86">
        <f>B65+B66+B67</f>
        <v>1029199</v>
      </c>
      <c r="D64" s="83" t="s">
        <v>762</v>
      </c>
      <c r="E64" s="83" t="s">
        <v>761</v>
      </c>
      <c r="F64" s="84"/>
      <c r="G64" s="87" t="s">
        <v>760</v>
      </c>
      <c r="I64" s="89">
        <v>928625</v>
      </c>
    </row>
    <row r="65" spans="2:9" x14ac:dyDescent="0.2">
      <c r="B65" s="86">
        <v>44487</v>
      </c>
      <c r="D65" s="87" t="s">
        <v>760</v>
      </c>
      <c r="F65" s="84"/>
      <c r="G65" s="90" t="s">
        <v>759</v>
      </c>
      <c r="I65" s="89">
        <v>12050</v>
      </c>
    </row>
    <row r="66" spans="2:9" x14ac:dyDescent="0.2">
      <c r="B66" s="86">
        <v>928625</v>
      </c>
      <c r="D66" s="87" t="s">
        <v>759</v>
      </c>
      <c r="F66" s="84"/>
      <c r="G66" s="90" t="s">
        <v>758</v>
      </c>
      <c r="I66" s="89">
        <v>25866</v>
      </c>
    </row>
    <row r="67" spans="2:9" x14ac:dyDescent="0.2">
      <c r="B67" s="86">
        <v>56087</v>
      </c>
      <c r="D67" s="87" t="s">
        <v>758</v>
      </c>
      <c r="F67" s="84"/>
      <c r="G67" s="85"/>
      <c r="H67" s="85"/>
      <c r="I67" s="89"/>
    </row>
    <row r="68" spans="2:9" x14ac:dyDescent="0.2">
      <c r="B68" s="86">
        <f>I70-B59-B62-B64</f>
        <v>3710951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6216261</v>
      </c>
      <c r="C70" s="80"/>
      <c r="D70" s="80" t="s">
        <v>718</v>
      </c>
      <c r="E70" s="80"/>
      <c r="F70" s="93"/>
      <c r="G70" s="80" t="s">
        <v>718</v>
      </c>
      <c r="H70" s="80"/>
      <c r="I70" s="94">
        <f>I59+I60+I63</f>
        <v>6216261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3710951</v>
      </c>
    </row>
    <row r="78" spans="2:9" x14ac:dyDescent="0.2">
      <c r="B78" s="86"/>
      <c r="E78" s="87" t="s">
        <v>750</v>
      </c>
      <c r="F78" s="84"/>
      <c r="G78" s="90"/>
      <c r="H78" s="87"/>
      <c r="I78" s="89"/>
    </row>
    <row r="79" spans="2:9" x14ac:dyDescent="0.2">
      <c r="B79" s="86">
        <f>I82-B77</f>
        <v>3710951</v>
      </c>
      <c r="D79" s="87" t="s">
        <v>745</v>
      </c>
      <c r="E79" s="70" t="s">
        <v>749</v>
      </c>
      <c r="F79" s="84"/>
      <c r="G79" s="85"/>
      <c r="H79" s="85"/>
      <c r="I79" s="89"/>
    </row>
    <row r="80" spans="2:9" x14ac:dyDescent="0.2">
      <c r="B80" s="86">
        <f>B79-B13</f>
        <v>356709</v>
      </c>
      <c r="D80" s="87" t="s">
        <v>748</v>
      </c>
      <c r="E80" s="68" t="s">
        <v>744</v>
      </c>
      <c r="F80" s="84"/>
      <c r="G80" s="85"/>
      <c r="H80" s="85"/>
      <c r="I80" s="89"/>
    </row>
    <row r="81" spans="2:9" x14ac:dyDescent="0.2">
      <c r="B81" s="86"/>
      <c r="F81" s="84"/>
      <c r="G81" s="85"/>
      <c r="H81" s="85"/>
      <c r="I81" s="89"/>
    </row>
    <row r="82" spans="2:9" x14ac:dyDescent="0.2">
      <c r="B82" s="91">
        <f>B77+B79</f>
        <v>3710951</v>
      </c>
      <c r="C82" s="80"/>
      <c r="D82" s="80" t="s">
        <v>718</v>
      </c>
      <c r="E82" s="80"/>
      <c r="F82" s="93"/>
      <c r="G82" s="80" t="s">
        <v>718</v>
      </c>
      <c r="H82" s="80"/>
      <c r="I82" s="94">
        <f>I77</f>
        <v>3710951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1555592</v>
      </c>
      <c r="D92" s="87" t="s">
        <v>732</v>
      </c>
      <c r="E92" s="68" t="s">
        <v>731</v>
      </c>
      <c r="F92" s="84"/>
      <c r="G92" s="87" t="s">
        <v>745</v>
      </c>
      <c r="H92" s="68" t="s">
        <v>744</v>
      </c>
      <c r="I92" s="89">
        <f>+B80</f>
        <v>356709</v>
      </c>
    </row>
    <row r="93" spans="2:9" x14ac:dyDescent="0.2">
      <c r="B93" s="86"/>
      <c r="E93" s="70" t="s">
        <v>728</v>
      </c>
      <c r="F93" s="84"/>
      <c r="G93" s="90" t="s">
        <v>743</v>
      </c>
      <c r="H93" s="83" t="s">
        <v>742</v>
      </c>
      <c r="I93" s="89">
        <f>I94+I95</f>
        <v>1291662</v>
      </c>
    </row>
    <row r="94" spans="2:9" x14ac:dyDescent="0.2">
      <c r="B94" s="86"/>
      <c r="E94" s="87"/>
      <c r="F94" s="84"/>
      <c r="G94" s="90" t="s">
        <v>741</v>
      </c>
      <c r="I94" s="89">
        <v>1047056</v>
      </c>
    </row>
    <row r="95" spans="2:9" x14ac:dyDescent="0.2">
      <c r="B95" s="86"/>
      <c r="E95" s="87"/>
      <c r="F95" s="84"/>
      <c r="G95" s="90" t="s">
        <v>740</v>
      </c>
      <c r="I95" s="89">
        <v>244606</v>
      </c>
    </row>
    <row r="96" spans="2:9" x14ac:dyDescent="0.2">
      <c r="B96" s="86"/>
      <c r="D96" s="87"/>
      <c r="F96" s="84"/>
      <c r="G96" s="90" t="s">
        <v>739</v>
      </c>
      <c r="H96" s="83" t="s">
        <v>738</v>
      </c>
      <c r="I96" s="89">
        <f>I97</f>
        <v>-92779</v>
      </c>
    </row>
    <row r="97" spans="2:9" x14ac:dyDescent="0.2">
      <c r="B97" s="100"/>
      <c r="C97" s="101"/>
      <c r="D97" s="101"/>
      <c r="E97" s="87"/>
      <c r="F97" s="102"/>
      <c r="G97" s="90" t="s">
        <v>737</v>
      </c>
      <c r="H97" s="103"/>
      <c r="I97" s="89">
        <v>-92779</v>
      </c>
    </row>
    <row r="98" spans="2:9" x14ac:dyDescent="0.2">
      <c r="B98" s="86"/>
      <c r="F98" s="84"/>
      <c r="G98" s="85"/>
      <c r="H98" s="85"/>
      <c r="I98" s="89"/>
    </row>
    <row r="99" spans="2:9" x14ac:dyDescent="0.2">
      <c r="B99" s="91">
        <f>B92</f>
        <v>1555592</v>
      </c>
      <c r="C99" s="80"/>
      <c r="D99" s="80" t="s">
        <v>718</v>
      </c>
      <c r="E99" s="80"/>
      <c r="F99" s="93"/>
      <c r="G99" s="80" t="s">
        <v>718</v>
      </c>
      <c r="H99" s="80"/>
      <c r="I99" s="94">
        <f>I92+I93+I96</f>
        <v>1555592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3570888</v>
      </c>
      <c r="D106" s="87" t="s">
        <v>735</v>
      </c>
      <c r="E106" s="105" t="s">
        <v>734</v>
      </c>
      <c r="F106" s="84"/>
      <c r="G106" s="85"/>
      <c r="H106" s="85"/>
      <c r="I106" s="84"/>
    </row>
    <row r="107" spans="2:9" x14ac:dyDescent="0.2">
      <c r="B107" s="86">
        <v>3473987</v>
      </c>
      <c r="D107" s="87" t="s">
        <v>733</v>
      </c>
      <c r="E107" s="87"/>
      <c r="F107" s="84"/>
      <c r="G107" s="87" t="s">
        <v>732</v>
      </c>
      <c r="H107" s="70" t="s">
        <v>731</v>
      </c>
      <c r="I107" s="89"/>
    </row>
    <row r="108" spans="2:9" x14ac:dyDescent="0.2">
      <c r="B108" s="86">
        <f>-B13</f>
        <v>-3354242</v>
      </c>
      <c r="D108" s="87" t="s">
        <v>730</v>
      </c>
      <c r="E108" s="88" t="s">
        <v>729</v>
      </c>
      <c r="F108" s="84"/>
      <c r="G108" s="87"/>
      <c r="H108" s="69" t="s">
        <v>728</v>
      </c>
      <c r="I108" s="89">
        <f>B92</f>
        <v>1555592</v>
      </c>
    </row>
    <row r="109" spans="2:9" x14ac:dyDescent="0.2">
      <c r="B109" s="86">
        <v>96901</v>
      </c>
      <c r="D109" s="97" t="s">
        <v>727</v>
      </c>
      <c r="E109" s="87" t="s">
        <v>726</v>
      </c>
      <c r="F109" s="84"/>
      <c r="H109" s="106"/>
      <c r="I109" s="107"/>
    </row>
    <row r="110" spans="2:9" x14ac:dyDescent="0.2">
      <c r="B110" s="86">
        <v>0</v>
      </c>
      <c r="D110" s="87" t="s">
        <v>725</v>
      </c>
      <c r="E110" s="87" t="s">
        <v>724</v>
      </c>
      <c r="F110" s="84"/>
      <c r="G110" s="95"/>
      <c r="I110" s="89"/>
    </row>
    <row r="111" spans="2:9" x14ac:dyDescent="0.2">
      <c r="B111" s="86">
        <v>159808</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1179138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1555592</v>
      </c>
      <c r="C115" s="80"/>
      <c r="D115" s="80" t="s">
        <v>718</v>
      </c>
      <c r="E115" s="108"/>
      <c r="F115" s="93"/>
      <c r="G115" s="80" t="s">
        <v>718</v>
      </c>
      <c r="H115" s="80"/>
      <c r="I115" s="94">
        <f>I108</f>
        <v>1555592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1179138</v>
      </c>
    </row>
    <row r="123" spans="2:9" ht="15" x14ac:dyDescent="0.2">
      <c r="B123" s="86">
        <f>B125+B128+B131+B134+B137+B142+B143+B144</f>
        <v>-61911047</v>
      </c>
      <c r="C123" s="81"/>
      <c r="D123" s="60"/>
      <c r="E123" s="87" t="s">
        <v>713</v>
      </c>
      <c r="F123" s="60"/>
      <c r="G123" s="60"/>
      <c r="H123" s="60"/>
      <c r="I123" s="89">
        <f>I128+I131+I134+I137+I142+I143+I144</f>
        <v>-63090185</v>
      </c>
    </row>
    <row r="124" spans="2:9" ht="13.15" customHeight="1" x14ac:dyDescent="0.2">
      <c r="B124" s="61"/>
      <c r="C124" s="81"/>
      <c r="D124" s="60"/>
      <c r="E124" s="87"/>
      <c r="F124" s="60"/>
      <c r="G124" s="60"/>
      <c r="H124" s="60"/>
      <c r="I124" s="59"/>
    </row>
    <row r="125" spans="2:9" ht="13.15" customHeight="1" x14ac:dyDescent="0.2">
      <c r="B125" s="86">
        <f>B126+B127</f>
        <v>-91000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-91000</v>
      </c>
      <c r="C127" s="60"/>
      <c r="D127" s="60"/>
      <c r="E127" s="87" t="s">
        <v>710</v>
      </c>
      <c r="F127" s="60"/>
      <c r="G127" s="60"/>
      <c r="H127" s="60"/>
      <c r="I127" s="59"/>
    </row>
    <row r="128" spans="2:9" x14ac:dyDescent="0.2">
      <c r="B128" s="86">
        <f>B129+B130</f>
        <v>-51439225</v>
      </c>
      <c r="E128" s="87" t="s">
        <v>709</v>
      </c>
      <c r="I128" s="89">
        <f>I129+I130</f>
        <v>-56729704</v>
      </c>
    </row>
    <row r="129" spans="2:9" x14ac:dyDescent="0.2">
      <c r="B129" s="86">
        <v>2598311</v>
      </c>
      <c r="E129" s="87" t="s">
        <v>708</v>
      </c>
      <c r="I129" s="89">
        <v>14127000</v>
      </c>
    </row>
    <row r="130" spans="2:9" x14ac:dyDescent="0.2">
      <c r="B130" s="86">
        <v>-54037536</v>
      </c>
      <c r="E130" s="87" t="s">
        <v>707</v>
      </c>
      <c r="I130" s="89">
        <v>-70856704</v>
      </c>
    </row>
    <row r="131" spans="2:9" x14ac:dyDescent="0.2">
      <c r="B131" s="86">
        <f>B132+B133</f>
        <v>-1389816</v>
      </c>
      <c r="E131" s="87" t="s">
        <v>706</v>
      </c>
      <c r="I131" s="89">
        <f>I132+I133</f>
        <v>-7549300</v>
      </c>
    </row>
    <row r="132" spans="2:9" x14ac:dyDescent="0.2">
      <c r="B132" s="86">
        <v>-3434084</v>
      </c>
      <c r="E132" s="87" t="s">
        <v>705</v>
      </c>
      <c r="I132" s="89">
        <v>-223869</v>
      </c>
    </row>
    <row r="133" spans="2:9" x14ac:dyDescent="0.2">
      <c r="B133" s="86">
        <v>2044268</v>
      </c>
      <c r="E133" s="87" t="s">
        <v>704</v>
      </c>
      <c r="I133" s="89">
        <v>-7325431</v>
      </c>
    </row>
    <row r="134" spans="2:9" x14ac:dyDescent="0.2">
      <c r="B134" s="86">
        <f>B135+B136</f>
        <v>-7504340</v>
      </c>
      <c r="E134" s="87" t="s">
        <v>703</v>
      </c>
      <c r="I134" s="89">
        <f>I135+I136</f>
        <v>-135338</v>
      </c>
    </row>
    <row r="135" spans="2:9" x14ac:dyDescent="0.2">
      <c r="B135" s="86">
        <v>160671</v>
      </c>
      <c r="E135" s="87" t="s">
        <v>702</v>
      </c>
      <c r="I135" s="89">
        <v>-993110</v>
      </c>
    </row>
    <row r="136" spans="2:9" x14ac:dyDescent="0.2">
      <c r="B136" s="86">
        <v>-7665011</v>
      </c>
      <c r="E136" s="87" t="s">
        <v>701</v>
      </c>
      <c r="I136" s="89">
        <v>857772</v>
      </c>
    </row>
    <row r="137" spans="2:9" x14ac:dyDescent="0.2">
      <c r="B137" s="86">
        <f>B138+B141</f>
        <v>593956</v>
      </c>
      <c r="E137" s="109" t="s">
        <v>700</v>
      </c>
      <c r="I137" s="89">
        <f>I138+I141</f>
        <v>170386</v>
      </c>
    </row>
    <row r="138" spans="2:9" x14ac:dyDescent="0.2">
      <c r="B138" s="86">
        <f>B139+B140</f>
        <v>235519</v>
      </c>
      <c r="E138" s="109" t="s">
        <v>699</v>
      </c>
      <c r="I138" s="89">
        <f>I139+I140</f>
        <v>170386</v>
      </c>
    </row>
    <row r="139" spans="2:9" x14ac:dyDescent="0.2">
      <c r="B139" s="86">
        <v>519</v>
      </c>
      <c r="E139" s="109" t="s">
        <v>698</v>
      </c>
      <c r="I139" s="89">
        <v>-100644</v>
      </c>
    </row>
    <row r="140" spans="2:9" x14ac:dyDescent="0.2">
      <c r="B140" s="86">
        <v>235000</v>
      </c>
      <c r="E140" s="109" t="s">
        <v>697</v>
      </c>
      <c r="I140" s="89">
        <v>271030</v>
      </c>
    </row>
    <row r="141" spans="2:9" x14ac:dyDescent="0.2">
      <c r="B141" s="86">
        <v>358437</v>
      </c>
      <c r="E141" s="109" t="s">
        <v>696</v>
      </c>
      <c r="I141" s="89">
        <v>0</v>
      </c>
    </row>
    <row r="142" spans="2:9" x14ac:dyDescent="0.2">
      <c r="B142" s="86">
        <v>775</v>
      </c>
      <c r="E142" s="87" t="s">
        <v>695</v>
      </c>
      <c r="I142" s="89">
        <v>535437</v>
      </c>
    </row>
    <row r="143" spans="2:9" x14ac:dyDescent="0.2">
      <c r="B143" s="86">
        <v>-9598</v>
      </c>
      <c r="C143" s="87" t="s">
        <v>694</v>
      </c>
      <c r="E143" s="87" t="s">
        <v>694</v>
      </c>
      <c r="I143" s="89">
        <v>-28324</v>
      </c>
    </row>
    <row r="144" spans="2:9" x14ac:dyDescent="0.2">
      <c r="B144" s="86">
        <f>B145+B146</f>
        <v>-2071799</v>
      </c>
      <c r="C144" s="87" t="s">
        <v>693</v>
      </c>
      <c r="E144" s="87" t="s">
        <v>693</v>
      </c>
      <c r="I144" s="89">
        <f>I145+I146</f>
        <v>646658</v>
      </c>
    </row>
    <row r="145" spans="2:9" x14ac:dyDescent="0.2">
      <c r="B145" s="86">
        <v>788376</v>
      </c>
      <c r="C145" s="87" t="s">
        <v>692</v>
      </c>
      <c r="E145" s="87" t="s">
        <v>692</v>
      </c>
      <c r="I145" s="89">
        <v>48926</v>
      </c>
    </row>
    <row r="146" spans="2:9" x14ac:dyDescent="0.2">
      <c r="B146" s="91">
        <v>-2860175</v>
      </c>
      <c r="C146" s="110" t="s">
        <v>691</v>
      </c>
      <c r="D146" s="111"/>
      <c r="E146" s="110" t="s">
        <v>691</v>
      </c>
      <c r="F146" s="111"/>
      <c r="G146" s="111"/>
      <c r="H146" s="111"/>
      <c r="I146" s="94">
        <v>597732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rstPageNumber="46" fitToHeight="4" orientation="portrait" useFirstPageNumber="1" r:id="rId1"/>
  <headerFooter alignWithMargins="0"/>
  <rowBreaks count="1" manualBreakCount="1">
    <brk id="72" min="1"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848</v>
      </c>
      <c r="D3" s="117"/>
      <c r="E3" s="121"/>
      <c r="F3" s="117"/>
      <c r="G3" s="117"/>
      <c r="H3" s="117"/>
      <c r="I3" s="117"/>
      <c r="J3" s="117"/>
      <c r="K3" s="117"/>
      <c r="L3" s="117"/>
      <c r="M3" s="117"/>
      <c r="N3" s="122"/>
    </row>
    <row r="4" spans="2:14" s="120" customFormat="1" ht="15" customHeight="1" x14ac:dyDescent="0.25">
      <c r="B4" s="78" t="s">
        <v>847</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497085</v>
      </c>
      <c r="D11" s="83" t="s">
        <v>810</v>
      </c>
      <c r="E11" s="87" t="s">
        <v>809</v>
      </c>
      <c r="F11" s="84"/>
      <c r="G11" s="85" t="s">
        <v>808</v>
      </c>
      <c r="H11" s="88" t="s">
        <v>807</v>
      </c>
      <c r="I11" s="89">
        <f>I12+I13</f>
        <v>1012239</v>
      </c>
    </row>
    <row r="12" spans="2:14" x14ac:dyDescent="0.2">
      <c r="B12" s="86">
        <f>I11-B11</f>
        <v>515154</v>
      </c>
      <c r="D12" s="87" t="s">
        <v>797</v>
      </c>
      <c r="E12" s="68" t="s">
        <v>796</v>
      </c>
      <c r="F12" s="84"/>
      <c r="G12" s="90" t="s">
        <v>806</v>
      </c>
      <c r="H12" s="85"/>
      <c r="I12" s="89">
        <v>1001251</v>
      </c>
    </row>
    <row r="13" spans="2:14" x14ac:dyDescent="0.2">
      <c r="B13" s="86">
        <v>130569</v>
      </c>
      <c r="D13" s="83" t="s">
        <v>805</v>
      </c>
      <c r="E13" s="87" t="s">
        <v>729</v>
      </c>
      <c r="F13" s="84"/>
      <c r="G13" s="90" t="s">
        <v>804</v>
      </c>
      <c r="I13" s="89">
        <v>10988</v>
      </c>
    </row>
    <row r="14" spans="2:14" x14ac:dyDescent="0.2">
      <c r="B14" s="86">
        <f>B12-B13</f>
        <v>384585</v>
      </c>
      <c r="D14" s="83" t="s">
        <v>803</v>
      </c>
      <c r="E14" s="68" t="s">
        <v>802</v>
      </c>
      <c r="F14" s="84"/>
      <c r="G14" s="90"/>
      <c r="H14" s="85"/>
      <c r="I14" s="89"/>
    </row>
    <row r="15" spans="2:14" ht="7.15" customHeight="1" x14ac:dyDescent="0.2">
      <c r="B15" s="86"/>
      <c r="F15" s="84"/>
      <c r="G15" s="85"/>
      <c r="H15" s="85"/>
      <c r="I15" s="89"/>
    </row>
    <row r="16" spans="2:14" x14ac:dyDescent="0.2">
      <c r="B16" s="91">
        <f>B11+B12</f>
        <v>1012239</v>
      </c>
      <c r="C16" s="80"/>
      <c r="D16" s="92" t="s">
        <v>718</v>
      </c>
      <c r="E16" s="80"/>
      <c r="F16" s="93"/>
      <c r="G16" s="92" t="s">
        <v>718</v>
      </c>
      <c r="H16" s="80"/>
      <c r="I16" s="94">
        <f>I11</f>
        <v>1012239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443529</v>
      </c>
      <c r="D26" s="83" t="s">
        <v>799</v>
      </c>
      <c r="E26" s="87" t="s">
        <v>798</v>
      </c>
      <c r="F26" s="84"/>
      <c r="G26" s="90" t="s">
        <v>797</v>
      </c>
      <c r="H26" s="70" t="s">
        <v>796</v>
      </c>
      <c r="I26" s="89">
        <f>+B12</f>
        <v>515154</v>
      </c>
    </row>
    <row r="27" spans="2:9" x14ac:dyDescent="0.2">
      <c r="B27" s="86">
        <v>353313</v>
      </c>
      <c r="D27" s="87" t="s">
        <v>795</v>
      </c>
      <c r="F27" s="84"/>
      <c r="G27" s="85"/>
      <c r="H27" s="85"/>
      <c r="I27" s="89"/>
    </row>
    <row r="28" spans="2:9" x14ac:dyDescent="0.2">
      <c r="B28" s="86">
        <f>B29+B30</f>
        <v>90216</v>
      </c>
      <c r="D28" s="87" t="s">
        <v>794</v>
      </c>
      <c r="F28" s="84"/>
      <c r="G28" s="85"/>
      <c r="H28" s="85"/>
      <c r="I28" s="89"/>
    </row>
    <row r="29" spans="2:9" x14ac:dyDescent="0.2">
      <c r="B29" s="86">
        <v>85869</v>
      </c>
      <c r="D29" s="87" t="s">
        <v>793</v>
      </c>
      <c r="F29" s="84"/>
      <c r="G29" s="85"/>
      <c r="H29" s="85"/>
      <c r="I29" s="89"/>
    </row>
    <row r="30" spans="2:9" x14ac:dyDescent="0.2">
      <c r="B30" s="86">
        <v>4347</v>
      </c>
      <c r="D30" s="87" t="s">
        <v>792</v>
      </c>
      <c r="F30" s="84"/>
      <c r="G30" s="85"/>
      <c r="H30" s="85"/>
      <c r="I30" s="89"/>
    </row>
    <row r="31" spans="2:9" ht="12.75" customHeight="1" x14ac:dyDescent="0.2">
      <c r="B31" s="86">
        <v>12674</v>
      </c>
      <c r="D31" s="83" t="s">
        <v>791</v>
      </c>
      <c r="E31" s="83" t="s">
        <v>790</v>
      </c>
      <c r="F31" s="84"/>
      <c r="G31" s="85"/>
      <c r="H31" s="85"/>
      <c r="I31" s="89"/>
    </row>
    <row r="32" spans="2:9" ht="12.75" customHeight="1" x14ac:dyDescent="0.2">
      <c r="B32" s="86">
        <v>-118</v>
      </c>
      <c r="D32" s="83" t="s">
        <v>789</v>
      </c>
      <c r="E32" s="83" t="s">
        <v>788</v>
      </c>
      <c r="F32" s="84"/>
      <c r="G32" s="85"/>
      <c r="H32" s="85"/>
      <c r="I32" s="89"/>
    </row>
    <row r="33" spans="2:9" x14ac:dyDescent="0.2">
      <c r="B33" s="86">
        <f>I35-B26-B31-B32</f>
        <v>59069</v>
      </c>
      <c r="D33" s="87" t="s">
        <v>786</v>
      </c>
      <c r="E33" s="68" t="s">
        <v>785</v>
      </c>
      <c r="F33" s="84"/>
      <c r="G33" s="85"/>
      <c r="H33" s="85"/>
      <c r="I33" s="89"/>
    </row>
    <row r="34" spans="2:9" x14ac:dyDescent="0.2">
      <c r="B34" s="86"/>
      <c r="F34" s="84"/>
      <c r="G34" s="85"/>
      <c r="H34" s="85"/>
      <c r="I34" s="89"/>
    </row>
    <row r="35" spans="2:9" x14ac:dyDescent="0.2">
      <c r="B35" s="91">
        <f>B26+B31+B32+B33</f>
        <v>515154</v>
      </c>
      <c r="C35" s="80"/>
      <c r="D35" s="92" t="s">
        <v>718</v>
      </c>
      <c r="E35" s="80"/>
      <c r="F35" s="93"/>
      <c r="G35" s="92" t="s">
        <v>718</v>
      </c>
      <c r="H35" s="80"/>
      <c r="I35" s="94">
        <f>I26</f>
        <v>515154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68335</v>
      </c>
      <c r="D42" s="83" t="s">
        <v>784</v>
      </c>
      <c r="E42" s="90" t="s">
        <v>783</v>
      </c>
      <c r="F42" s="84"/>
      <c r="G42" s="87" t="s">
        <v>786</v>
      </c>
      <c r="H42" s="68" t="s">
        <v>785</v>
      </c>
      <c r="I42" s="89">
        <f>+B33</f>
        <v>59069</v>
      </c>
    </row>
    <row r="43" spans="2:9" ht="15" x14ac:dyDescent="0.2">
      <c r="B43" s="86">
        <v>36081</v>
      </c>
      <c r="C43" s="60"/>
      <c r="D43" s="97" t="s">
        <v>782</v>
      </c>
      <c r="F43" s="64"/>
      <c r="G43" s="81" t="s">
        <v>784</v>
      </c>
      <c r="H43" s="98" t="s">
        <v>783</v>
      </c>
      <c r="I43" s="89">
        <f>I44+I45+I47+I48+I49</f>
        <v>205377</v>
      </c>
    </row>
    <row r="44" spans="2:9" x14ac:dyDescent="0.2">
      <c r="B44" s="86">
        <v>32254</v>
      </c>
      <c r="D44" s="87" t="s">
        <v>781</v>
      </c>
      <c r="F44" s="84"/>
      <c r="G44" s="97" t="s">
        <v>782</v>
      </c>
      <c r="I44" s="89">
        <v>32609</v>
      </c>
    </row>
    <row r="45" spans="2:9" x14ac:dyDescent="0.2">
      <c r="B45" s="86">
        <v>0</v>
      </c>
      <c r="D45" s="87" t="s">
        <v>780</v>
      </c>
      <c r="E45" s="82"/>
      <c r="F45" s="84"/>
      <c r="G45" s="87" t="s">
        <v>781</v>
      </c>
      <c r="I45" s="89">
        <v>172768</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196111</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264446</v>
      </c>
      <c r="C52" s="80"/>
      <c r="D52" s="80" t="s">
        <v>718</v>
      </c>
      <c r="E52" s="80"/>
      <c r="F52" s="93"/>
      <c r="G52" s="80" t="s">
        <v>718</v>
      </c>
      <c r="H52" s="80"/>
      <c r="I52" s="94">
        <f>I42+I43+I50</f>
        <v>264446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21410</v>
      </c>
      <c r="D59" s="83" t="s">
        <v>774</v>
      </c>
      <c r="E59" s="88" t="s">
        <v>773</v>
      </c>
      <c r="F59" s="84"/>
      <c r="G59" s="90" t="s">
        <v>772</v>
      </c>
      <c r="H59" s="68" t="s">
        <v>771</v>
      </c>
      <c r="I59" s="89">
        <f>+B49</f>
        <v>196111</v>
      </c>
    </row>
    <row r="60" spans="2:9" x14ac:dyDescent="0.2">
      <c r="B60" s="86">
        <v>21410</v>
      </c>
      <c r="D60" s="87" t="s">
        <v>770</v>
      </c>
      <c r="F60" s="84"/>
      <c r="G60" s="90" t="s">
        <v>769</v>
      </c>
      <c r="H60" s="87"/>
      <c r="I60" s="89">
        <f>I61+I62</f>
        <v>4347</v>
      </c>
    </row>
    <row r="61" spans="2:9" x14ac:dyDescent="0.2">
      <c r="B61" s="86">
        <v>0</v>
      </c>
      <c r="D61" s="87" t="s">
        <v>768</v>
      </c>
      <c r="F61" s="84"/>
      <c r="G61" s="90" t="s">
        <v>767</v>
      </c>
      <c r="I61" s="89">
        <v>0</v>
      </c>
    </row>
    <row r="62" spans="2:9" x14ac:dyDescent="0.2">
      <c r="B62" s="86">
        <v>4347</v>
      </c>
      <c r="D62" s="83" t="s">
        <v>766</v>
      </c>
      <c r="E62" s="87" t="s">
        <v>765</v>
      </c>
      <c r="F62" s="84"/>
      <c r="G62" s="90" t="s">
        <v>764</v>
      </c>
      <c r="I62" s="89">
        <v>4347</v>
      </c>
    </row>
    <row r="63" spans="2:9" x14ac:dyDescent="0.2">
      <c r="B63" s="86"/>
      <c r="E63" s="87" t="s">
        <v>763</v>
      </c>
      <c r="F63" s="84"/>
      <c r="G63" s="85" t="s">
        <v>762</v>
      </c>
      <c r="H63" s="83" t="s">
        <v>761</v>
      </c>
      <c r="I63" s="89">
        <f>I64+I65+I66</f>
        <v>16196</v>
      </c>
    </row>
    <row r="64" spans="2:9" x14ac:dyDescent="0.2">
      <c r="B64" s="86">
        <f>B65+B66+B67</f>
        <v>5780</v>
      </c>
      <c r="D64" s="83" t="s">
        <v>762</v>
      </c>
      <c r="E64" s="83" t="s">
        <v>761</v>
      </c>
      <c r="F64" s="84"/>
      <c r="G64" s="87" t="s">
        <v>760</v>
      </c>
      <c r="I64" s="89">
        <v>0</v>
      </c>
    </row>
    <row r="65" spans="2:9" x14ac:dyDescent="0.2">
      <c r="B65" s="86">
        <v>1773</v>
      </c>
      <c r="D65" s="87" t="s">
        <v>760</v>
      </c>
      <c r="F65" s="84"/>
      <c r="G65" s="90" t="s">
        <v>759</v>
      </c>
      <c r="I65" s="89">
        <v>222</v>
      </c>
    </row>
    <row r="66" spans="2:9" x14ac:dyDescent="0.2">
      <c r="B66" s="86">
        <v>0</v>
      </c>
      <c r="D66" s="87" t="s">
        <v>759</v>
      </c>
      <c r="F66" s="84"/>
      <c r="G66" s="90" t="s">
        <v>758</v>
      </c>
      <c r="I66" s="89">
        <v>15974</v>
      </c>
    </row>
    <row r="67" spans="2:9" x14ac:dyDescent="0.2">
      <c r="B67" s="86">
        <v>4007</v>
      </c>
      <c r="D67" s="87" t="s">
        <v>758</v>
      </c>
      <c r="F67" s="84"/>
      <c r="G67" s="85"/>
      <c r="H67" s="85"/>
      <c r="I67" s="89"/>
    </row>
    <row r="68" spans="2:9" x14ac:dyDescent="0.2">
      <c r="B68" s="86">
        <f>I70-B59-B62-B64</f>
        <v>185117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216654</v>
      </c>
      <c r="C70" s="80"/>
      <c r="D70" s="80" t="s">
        <v>718</v>
      </c>
      <c r="E70" s="80"/>
      <c r="F70" s="93"/>
      <c r="G70" s="80" t="s">
        <v>718</v>
      </c>
      <c r="H70" s="80"/>
      <c r="I70" s="94">
        <f>I59+I60+I63</f>
        <v>216654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185117</v>
      </c>
    </row>
    <row r="78" spans="2:9" x14ac:dyDescent="0.2">
      <c r="B78" s="86"/>
      <c r="E78" s="87" t="s">
        <v>750</v>
      </c>
      <c r="F78" s="84"/>
      <c r="G78" s="90"/>
      <c r="H78" s="87"/>
      <c r="I78" s="89"/>
    </row>
    <row r="79" spans="2:9" x14ac:dyDescent="0.2">
      <c r="B79" s="86">
        <f>I82-B77</f>
        <v>185117</v>
      </c>
      <c r="D79" s="87" t="s">
        <v>745</v>
      </c>
      <c r="E79" s="70" t="s">
        <v>749</v>
      </c>
      <c r="F79" s="84"/>
      <c r="G79" s="85"/>
      <c r="H79" s="85"/>
      <c r="I79" s="89"/>
    </row>
    <row r="80" spans="2:9" x14ac:dyDescent="0.2">
      <c r="B80" s="86">
        <f>B79-B13</f>
        <v>54548</v>
      </c>
      <c r="D80" s="87" t="s">
        <v>748</v>
      </c>
      <c r="E80" s="68" t="s">
        <v>744</v>
      </c>
      <c r="F80" s="84"/>
      <c r="G80" s="85"/>
      <c r="H80" s="85"/>
      <c r="I80" s="89"/>
    </row>
    <row r="81" spans="2:9" x14ac:dyDescent="0.2">
      <c r="B81" s="86"/>
      <c r="F81" s="84"/>
      <c r="G81" s="85"/>
      <c r="H81" s="85"/>
      <c r="I81" s="89"/>
    </row>
    <row r="82" spans="2:9" x14ac:dyDescent="0.2">
      <c r="B82" s="91">
        <f>B77+B79</f>
        <v>185117</v>
      </c>
      <c r="C82" s="80"/>
      <c r="D82" s="80" t="s">
        <v>718</v>
      </c>
      <c r="E82" s="80"/>
      <c r="F82" s="93"/>
      <c r="G82" s="80" t="s">
        <v>718</v>
      </c>
      <c r="H82" s="80"/>
      <c r="I82" s="94">
        <f>I77</f>
        <v>185117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62340</v>
      </c>
      <c r="D92" s="87" t="s">
        <v>732</v>
      </c>
      <c r="E92" s="68" t="s">
        <v>731</v>
      </c>
      <c r="F92" s="84"/>
      <c r="G92" s="87" t="s">
        <v>745</v>
      </c>
      <c r="H92" s="68" t="s">
        <v>744</v>
      </c>
      <c r="I92" s="89">
        <f>+B80</f>
        <v>54548</v>
      </c>
    </row>
    <row r="93" spans="2:9" x14ac:dyDescent="0.2">
      <c r="B93" s="86"/>
      <c r="E93" s="70" t="s">
        <v>728</v>
      </c>
      <c r="F93" s="84"/>
      <c r="G93" s="90" t="s">
        <v>743</v>
      </c>
      <c r="H93" s="83" t="s">
        <v>742</v>
      </c>
      <c r="I93" s="89">
        <f>I94+I95</f>
        <v>142970</v>
      </c>
    </row>
    <row r="94" spans="2:9" x14ac:dyDescent="0.2">
      <c r="B94" s="86"/>
      <c r="E94" s="87"/>
      <c r="F94" s="84"/>
      <c r="G94" s="90" t="s">
        <v>741</v>
      </c>
      <c r="I94" s="89">
        <v>122517</v>
      </c>
    </row>
    <row r="95" spans="2:9" x14ac:dyDescent="0.2">
      <c r="B95" s="86"/>
      <c r="E95" s="87"/>
      <c r="F95" s="84"/>
      <c r="G95" s="90" t="s">
        <v>740</v>
      </c>
      <c r="I95" s="89">
        <v>20453</v>
      </c>
    </row>
    <row r="96" spans="2:9" x14ac:dyDescent="0.2">
      <c r="B96" s="86"/>
      <c r="D96" s="87"/>
      <c r="F96" s="84"/>
      <c r="G96" s="90" t="s">
        <v>739</v>
      </c>
      <c r="H96" s="83" t="s">
        <v>738</v>
      </c>
      <c r="I96" s="89">
        <f>I97</f>
        <v>-135178</v>
      </c>
    </row>
    <row r="97" spans="2:9" x14ac:dyDescent="0.2">
      <c r="B97" s="100"/>
      <c r="C97" s="101"/>
      <c r="D97" s="101"/>
      <c r="E97" s="87"/>
      <c r="F97" s="102"/>
      <c r="G97" s="90" t="s">
        <v>737</v>
      </c>
      <c r="H97" s="103"/>
      <c r="I97" s="89">
        <v>-135178</v>
      </c>
    </row>
    <row r="98" spans="2:9" x14ac:dyDescent="0.2">
      <c r="B98" s="86"/>
      <c r="F98" s="84"/>
      <c r="G98" s="85"/>
      <c r="H98" s="85"/>
      <c r="I98" s="89"/>
    </row>
    <row r="99" spans="2:9" x14ac:dyDescent="0.2">
      <c r="B99" s="91">
        <f>B92</f>
        <v>62340</v>
      </c>
      <c r="C99" s="80"/>
      <c r="D99" s="80" t="s">
        <v>718</v>
      </c>
      <c r="E99" s="80"/>
      <c r="F99" s="93"/>
      <c r="G99" s="80" t="s">
        <v>718</v>
      </c>
      <c r="H99" s="80"/>
      <c r="I99" s="94">
        <f>I92+I93+I96</f>
        <v>62340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238724</v>
      </c>
      <c r="D106" s="87" t="s">
        <v>735</v>
      </c>
      <c r="E106" s="105" t="s">
        <v>734</v>
      </c>
      <c r="F106" s="84"/>
      <c r="G106" s="85"/>
      <c r="H106" s="85"/>
      <c r="I106" s="84"/>
    </row>
    <row r="107" spans="2:9" x14ac:dyDescent="0.2">
      <c r="B107" s="86">
        <v>221506</v>
      </c>
      <c r="D107" s="87" t="s">
        <v>733</v>
      </c>
      <c r="E107" s="87"/>
      <c r="F107" s="84"/>
      <c r="G107" s="87" t="s">
        <v>732</v>
      </c>
      <c r="H107" s="70" t="s">
        <v>731</v>
      </c>
      <c r="I107" s="89"/>
    </row>
    <row r="108" spans="2:9" x14ac:dyDescent="0.2">
      <c r="B108" s="86">
        <f>-B13</f>
        <v>-130569</v>
      </c>
      <c r="D108" s="87" t="s">
        <v>730</v>
      </c>
      <c r="E108" s="88" t="s">
        <v>729</v>
      </c>
      <c r="F108" s="84"/>
      <c r="G108" s="87"/>
      <c r="H108" s="69" t="s">
        <v>728</v>
      </c>
      <c r="I108" s="89">
        <f>B92</f>
        <v>62340</v>
      </c>
    </row>
    <row r="109" spans="2:9" x14ac:dyDescent="0.2">
      <c r="B109" s="86">
        <v>17218</v>
      </c>
      <c r="D109" s="97" t="s">
        <v>727</v>
      </c>
      <c r="E109" s="87" t="s">
        <v>726</v>
      </c>
      <c r="F109" s="84"/>
      <c r="H109" s="106"/>
      <c r="I109" s="107"/>
    </row>
    <row r="110" spans="2:9" x14ac:dyDescent="0.2">
      <c r="B110" s="86">
        <v>0</v>
      </c>
      <c r="D110" s="87" t="s">
        <v>725</v>
      </c>
      <c r="E110" s="87" t="s">
        <v>724</v>
      </c>
      <c r="F110" s="84"/>
      <c r="G110" s="95"/>
      <c r="I110" s="89"/>
    </row>
    <row r="111" spans="2:9" x14ac:dyDescent="0.2">
      <c r="B111" s="86">
        <v>-6286</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-39529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62340</v>
      </c>
      <c r="C115" s="80"/>
      <c r="D115" s="80" t="s">
        <v>718</v>
      </c>
      <c r="E115" s="108"/>
      <c r="F115" s="93"/>
      <c r="G115" s="80" t="s">
        <v>718</v>
      </c>
      <c r="H115" s="80"/>
      <c r="I115" s="94">
        <f>I108</f>
        <v>62340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-39529</v>
      </c>
    </row>
    <row r="123" spans="2:9" ht="15" x14ac:dyDescent="0.2">
      <c r="B123" s="86">
        <f>B125+B128+B131+B134+B137+B142+B143+B144</f>
        <v>-341522</v>
      </c>
      <c r="C123" s="81"/>
      <c r="D123" s="60"/>
      <c r="E123" s="87" t="s">
        <v>713</v>
      </c>
      <c r="F123" s="60"/>
      <c r="G123" s="60"/>
      <c r="H123" s="60"/>
      <c r="I123" s="89">
        <f>I128+I131+I134+I137+I142+I143+I144</f>
        <v>-301993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-28520</v>
      </c>
      <c r="E128" s="87" t="s">
        <v>709</v>
      </c>
      <c r="I128" s="89">
        <f>I129+I130</f>
        <v>17694</v>
      </c>
    </row>
    <row r="129" spans="2:9" x14ac:dyDescent="0.2">
      <c r="B129" s="86">
        <v>184122</v>
      </c>
      <c r="E129" s="87" t="s">
        <v>708</v>
      </c>
      <c r="I129" s="89">
        <v>0</v>
      </c>
    </row>
    <row r="130" spans="2:9" x14ac:dyDescent="0.2">
      <c r="B130" s="86">
        <v>-212642</v>
      </c>
      <c r="E130" s="87" t="s">
        <v>707</v>
      </c>
      <c r="I130" s="89">
        <v>17694</v>
      </c>
    </row>
    <row r="131" spans="2:9" x14ac:dyDescent="0.2">
      <c r="B131" s="86">
        <f>B132+B133</f>
        <v>-200344</v>
      </c>
      <c r="E131" s="87" t="s">
        <v>706</v>
      </c>
      <c r="I131" s="89">
        <f>I132+I133</f>
        <v>38</v>
      </c>
    </row>
    <row r="132" spans="2:9" x14ac:dyDescent="0.2">
      <c r="B132" s="86">
        <v>-202721</v>
      </c>
      <c r="E132" s="87" t="s">
        <v>705</v>
      </c>
      <c r="I132" s="89">
        <v>90151</v>
      </c>
    </row>
    <row r="133" spans="2:9" x14ac:dyDescent="0.2">
      <c r="B133" s="86">
        <v>2377</v>
      </c>
      <c r="E133" s="87" t="s">
        <v>704</v>
      </c>
      <c r="I133" s="89">
        <v>-90113</v>
      </c>
    </row>
    <row r="134" spans="2:9" x14ac:dyDescent="0.2">
      <c r="B134" s="86">
        <f>B135+B136</f>
        <v>-104502</v>
      </c>
      <c r="E134" s="87" t="s">
        <v>703</v>
      </c>
      <c r="I134" s="89">
        <f>I135+I136</f>
        <v>-14373</v>
      </c>
    </row>
    <row r="135" spans="2:9" x14ac:dyDescent="0.2">
      <c r="B135" s="86">
        <v>-45656</v>
      </c>
      <c r="E135" s="87" t="s">
        <v>702</v>
      </c>
      <c r="I135" s="89">
        <v>-33307</v>
      </c>
    </row>
    <row r="136" spans="2:9" x14ac:dyDescent="0.2">
      <c r="B136" s="86">
        <v>-58846</v>
      </c>
      <c r="E136" s="87" t="s">
        <v>701</v>
      </c>
      <c r="I136" s="89">
        <v>18934</v>
      </c>
    </row>
    <row r="137" spans="2:9" x14ac:dyDescent="0.2">
      <c r="B137" s="86">
        <f>B138+B141</f>
        <v>-16452</v>
      </c>
      <c r="E137" s="109" t="s">
        <v>700</v>
      </c>
      <c r="I137" s="89">
        <f>I138+I141</f>
        <v>-364434</v>
      </c>
    </row>
    <row r="138" spans="2:9" x14ac:dyDescent="0.2">
      <c r="B138" s="86">
        <f>B139+B140</f>
        <v>-6277</v>
      </c>
      <c r="E138" s="109" t="s">
        <v>699</v>
      </c>
      <c r="I138" s="89">
        <f>I139+I140</f>
        <v>-364434</v>
      </c>
    </row>
    <row r="139" spans="2:9" x14ac:dyDescent="0.2">
      <c r="B139" s="86">
        <v>-6277</v>
      </c>
      <c r="E139" s="109" t="s">
        <v>698</v>
      </c>
      <c r="I139" s="89">
        <v>-364434</v>
      </c>
    </row>
    <row r="140" spans="2:9" x14ac:dyDescent="0.2">
      <c r="B140" s="86">
        <v>0</v>
      </c>
      <c r="E140" s="109" t="s">
        <v>697</v>
      </c>
      <c r="I140" s="89">
        <v>0</v>
      </c>
    </row>
    <row r="141" spans="2:9" x14ac:dyDescent="0.2">
      <c r="B141" s="86">
        <v>-10175</v>
      </c>
      <c r="E141" s="109" t="s">
        <v>696</v>
      </c>
      <c r="I141" s="89">
        <v>0</v>
      </c>
    </row>
    <row r="142" spans="2:9" x14ac:dyDescent="0.2">
      <c r="B142" s="86">
        <v>0</v>
      </c>
      <c r="E142" s="87" t="s">
        <v>695</v>
      </c>
      <c r="I142" s="89">
        <v>0</v>
      </c>
    </row>
    <row r="143" spans="2:9" x14ac:dyDescent="0.2">
      <c r="B143" s="86">
        <v>146</v>
      </c>
      <c r="C143" s="87" t="s">
        <v>694</v>
      </c>
      <c r="E143" s="87" t="s">
        <v>694</v>
      </c>
      <c r="I143" s="89">
        <v>259</v>
      </c>
    </row>
    <row r="144" spans="2:9" x14ac:dyDescent="0.2">
      <c r="B144" s="86">
        <f>B145+B146</f>
        <v>8150</v>
      </c>
      <c r="C144" s="87" t="s">
        <v>693</v>
      </c>
      <c r="E144" s="87" t="s">
        <v>693</v>
      </c>
      <c r="I144" s="89">
        <f>I145+I146</f>
        <v>58823</v>
      </c>
    </row>
    <row r="145" spans="2:9" x14ac:dyDescent="0.2">
      <c r="B145" s="86">
        <v>71279</v>
      </c>
      <c r="C145" s="87" t="s">
        <v>692</v>
      </c>
      <c r="E145" s="87" t="s">
        <v>692</v>
      </c>
      <c r="I145" s="89">
        <v>-12758</v>
      </c>
    </row>
    <row r="146" spans="2:9" x14ac:dyDescent="0.2">
      <c r="B146" s="91">
        <v>-63129</v>
      </c>
      <c r="C146" s="110" t="s">
        <v>691</v>
      </c>
      <c r="D146" s="111"/>
      <c r="E146" s="110" t="s">
        <v>691</v>
      </c>
      <c r="F146" s="111"/>
      <c r="G146" s="111"/>
      <c r="H146" s="111"/>
      <c r="I146" s="94">
        <v>71581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850</v>
      </c>
      <c r="D3" s="117"/>
      <c r="E3" s="121"/>
      <c r="F3" s="117"/>
      <c r="G3" s="117"/>
      <c r="H3" s="117"/>
      <c r="I3" s="117"/>
      <c r="J3" s="117"/>
      <c r="K3" s="117"/>
      <c r="L3" s="117"/>
      <c r="M3" s="117"/>
      <c r="N3" s="122"/>
    </row>
    <row r="4" spans="2:14" s="120" customFormat="1" ht="15" customHeight="1" x14ac:dyDescent="0.25">
      <c r="B4" s="78" t="s">
        <v>849</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170297</v>
      </c>
      <c r="D11" s="83" t="s">
        <v>810</v>
      </c>
      <c r="E11" s="87" t="s">
        <v>809</v>
      </c>
      <c r="F11" s="84"/>
      <c r="G11" s="85" t="s">
        <v>808</v>
      </c>
      <c r="H11" s="88" t="s">
        <v>807</v>
      </c>
      <c r="I11" s="89">
        <f>I12+I13</f>
        <v>386468</v>
      </c>
    </row>
    <row r="12" spans="2:14" x14ac:dyDescent="0.2">
      <c r="B12" s="86">
        <f>I11-B11</f>
        <v>216171</v>
      </c>
      <c r="D12" s="87" t="s">
        <v>797</v>
      </c>
      <c r="E12" s="68" t="s">
        <v>796</v>
      </c>
      <c r="F12" s="84"/>
      <c r="G12" s="90" t="s">
        <v>806</v>
      </c>
      <c r="H12" s="85"/>
      <c r="I12" s="89">
        <v>386362</v>
      </c>
    </row>
    <row r="13" spans="2:14" x14ac:dyDescent="0.2">
      <c r="B13" s="86">
        <v>31768</v>
      </c>
      <c r="D13" s="83" t="s">
        <v>805</v>
      </c>
      <c r="E13" s="87" t="s">
        <v>729</v>
      </c>
      <c r="F13" s="84"/>
      <c r="G13" s="90" t="s">
        <v>804</v>
      </c>
      <c r="I13" s="89">
        <v>106</v>
      </c>
    </row>
    <row r="14" spans="2:14" x14ac:dyDescent="0.2">
      <c r="B14" s="86">
        <f>B12-B13</f>
        <v>184403</v>
      </c>
      <c r="D14" s="83" t="s">
        <v>803</v>
      </c>
      <c r="E14" s="68" t="s">
        <v>802</v>
      </c>
      <c r="F14" s="84"/>
      <c r="G14" s="90"/>
      <c r="H14" s="85"/>
      <c r="I14" s="89"/>
    </row>
    <row r="15" spans="2:14" ht="7.15" customHeight="1" x14ac:dyDescent="0.2">
      <c r="B15" s="86"/>
      <c r="F15" s="84"/>
      <c r="G15" s="85"/>
      <c r="H15" s="85"/>
      <c r="I15" s="89"/>
    </row>
    <row r="16" spans="2:14" x14ac:dyDescent="0.2">
      <c r="B16" s="91">
        <f>B11+B12</f>
        <v>386468</v>
      </c>
      <c r="C16" s="80"/>
      <c r="D16" s="92" t="s">
        <v>718</v>
      </c>
      <c r="E16" s="80"/>
      <c r="F16" s="93"/>
      <c r="G16" s="92" t="s">
        <v>718</v>
      </c>
      <c r="H16" s="80"/>
      <c r="I16" s="94">
        <f>I11</f>
        <v>386468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171242</v>
      </c>
      <c r="D26" s="83" t="s">
        <v>799</v>
      </c>
      <c r="E26" s="87" t="s">
        <v>798</v>
      </c>
      <c r="F26" s="84"/>
      <c r="G26" s="90" t="s">
        <v>797</v>
      </c>
      <c r="H26" s="70" t="s">
        <v>796</v>
      </c>
      <c r="I26" s="89">
        <f>+B12</f>
        <v>216171</v>
      </c>
    </row>
    <row r="27" spans="2:9" x14ac:dyDescent="0.2">
      <c r="B27" s="86">
        <v>133954</v>
      </c>
      <c r="D27" s="87" t="s">
        <v>795</v>
      </c>
      <c r="F27" s="84"/>
      <c r="G27" s="85"/>
      <c r="H27" s="85"/>
      <c r="I27" s="89"/>
    </row>
    <row r="28" spans="2:9" x14ac:dyDescent="0.2">
      <c r="B28" s="86">
        <f>B29+B30</f>
        <v>37288</v>
      </c>
      <c r="D28" s="87" t="s">
        <v>794</v>
      </c>
      <c r="F28" s="84"/>
      <c r="G28" s="85"/>
      <c r="H28" s="85"/>
      <c r="I28" s="89"/>
    </row>
    <row r="29" spans="2:9" x14ac:dyDescent="0.2">
      <c r="B29" s="86">
        <v>37177</v>
      </c>
      <c r="D29" s="87" t="s">
        <v>793</v>
      </c>
      <c r="F29" s="84"/>
      <c r="G29" s="85"/>
      <c r="H29" s="85"/>
      <c r="I29" s="89"/>
    </row>
    <row r="30" spans="2:9" x14ac:dyDescent="0.2">
      <c r="B30" s="86">
        <v>111</v>
      </c>
      <c r="D30" s="87" t="s">
        <v>792</v>
      </c>
      <c r="F30" s="84"/>
      <c r="G30" s="85"/>
      <c r="H30" s="85"/>
      <c r="I30" s="89"/>
    </row>
    <row r="31" spans="2:9" ht="12.75" customHeight="1" x14ac:dyDescent="0.2">
      <c r="B31" s="86">
        <v>4233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40696</v>
      </c>
      <c r="D33" s="87" t="s">
        <v>786</v>
      </c>
      <c r="E33" s="68" t="s">
        <v>785</v>
      </c>
      <c r="F33" s="84"/>
      <c r="G33" s="85"/>
      <c r="H33" s="85"/>
      <c r="I33" s="89"/>
    </row>
    <row r="34" spans="2:9" x14ac:dyDescent="0.2">
      <c r="B34" s="86"/>
      <c r="F34" s="84"/>
      <c r="G34" s="85"/>
      <c r="H34" s="85"/>
      <c r="I34" s="89"/>
    </row>
    <row r="35" spans="2:9" x14ac:dyDescent="0.2">
      <c r="B35" s="91">
        <f>B26+B31+B32+B33</f>
        <v>216171</v>
      </c>
      <c r="C35" s="80"/>
      <c r="D35" s="92" t="s">
        <v>718</v>
      </c>
      <c r="E35" s="80"/>
      <c r="F35" s="93"/>
      <c r="G35" s="92" t="s">
        <v>718</v>
      </c>
      <c r="H35" s="80"/>
      <c r="I35" s="94">
        <f>I26</f>
        <v>216171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8146</v>
      </c>
      <c r="D42" s="83" t="s">
        <v>784</v>
      </c>
      <c r="E42" s="90" t="s">
        <v>783</v>
      </c>
      <c r="F42" s="84"/>
      <c r="G42" s="87" t="s">
        <v>786</v>
      </c>
      <c r="H42" s="68" t="s">
        <v>785</v>
      </c>
      <c r="I42" s="89">
        <f>+B33</f>
        <v>40696</v>
      </c>
    </row>
    <row r="43" spans="2:9" ht="15" x14ac:dyDescent="0.2">
      <c r="B43" s="86">
        <v>7687</v>
      </c>
      <c r="C43" s="60"/>
      <c r="D43" s="97" t="s">
        <v>782</v>
      </c>
      <c r="F43" s="64"/>
      <c r="G43" s="81" t="s">
        <v>784</v>
      </c>
      <c r="H43" s="98" t="s">
        <v>783</v>
      </c>
      <c r="I43" s="89">
        <f>I44+I45+I47+I48+I49</f>
        <v>3682</v>
      </c>
    </row>
    <row r="44" spans="2:9" x14ac:dyDescent="0.2">
      <c r="B44" s="86">
        <v>459</v>
      </c>
      <c r="D44" s="87" t="s">
        <v>781</v>
      </c>
      <c r="F44" s="84"/>
      <c r="G44" s="97" t="s">
        <v>782</v>
      </c>
      <c r="I44" s="89">
        <v>3682</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36232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44378</v>
      </c>
      <c r="C52" s="80"/>
      <c r="D52" s="80" t="s">
        <v>718</v>
      </c>
      <c r="E52" s="80"/>
      <c r="F52" s="93"/>
      <c r="G52" s="80" t="s">
        <v>718</v>
      </c>
      <c r="H52" s="80"/>
      <c r="I52" s="94">
        <f>I42+I43+I50</f>
        <v>44378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380</v>
      </c>
      <c r="D59" s="83" t="s">
        <v>774</v>
      </c>
      <c r="E59" s="88" t="s">
        <v>773</v>
      </c>
      <c r="F59" s="84"/>
      <c r="G59" s="90" t="s">
        <v>772</v>
      </c>
      <c r="H59" s="68" t="s">
        <v>771</v>
      </c>
      <c r="I59" s="89">
        <f>+B49</f>
        <v>36232</v>
      </c>
    </row>
    <row r="60" spans="2:9" x14ac:dyDescent="0.2">
      <c r="B60" s="86">
        <v>380</v>
      </c>
      <c r="D60" s="87" t="s">
        <v>770</v>
      </c>
      <c r="F60" s="84"/>
      <c r="G60" s="90" t="s">
        <v>769</v>
      </c>
      <c r="H60" s="87"/>
      <c r="I60" s="89">
        <f>I61+I62</f>
        <v>111</v>
      </c>
    </row>
    <row r="61" spans="2:9" x14ac:dyDescent="0.2">
      <c r="B61" s="86">
        <v>0</v>
      </c>
      <c r="D61" s="87" t="s">
        <v>768</v>
      </c>
      <c r="F61" s="84"/>
      <c r="G61" s="90" t="s">
        <v>767</v>
      </c>
      <c r="I61" s="89">
        <v>0</v>
      </c>
    </row>
    <row r="62" spans="2:9" x14ac:dyDescent="0.2">
      <c r="B62" s="86">
        <v>111</v>
      </c>
      <c r="D62" s="83" t="s">
        <v>766</v>
      </c>
      <c r="E62" s="87" t="s">
        <v>765</v>
      </c>
      <c r="F62" s="84"/>
      <c r="G62" s="90" t="s">
        <v>764</v>
      </c>
      <c r="I62" s="89">
        <v>111</v>
      </c>
    </row>
    <row r="63" spans="2:9" x14ac:dyDescent="0.2">
      <c r="B63" s="86"/>
      <c r="E63" s="87" t="s">
        <v>763</v>
      </c>
      <c r="F63" s="84"/>
      <c r="G63" s="85" t="s">
        <v>762</v>
      </c>
      <c r="H63" s="83" t="s">
        <v>761</v>
      </c>
      <c r="I63" s="89">
        <f>I64+I65+I66</f>
        <v>7391</v>
      </c>
    </row>
    <row r="64" spans="2:9" x14ac:dyDescent="0.2">
      <c r="B64" s="86">
        <f>B65+B66+B67</f>
        <v>16113</v>
      </c>
      <c r="D64" s="83" t="s">
        <v>762</v>
      </c>
      <c r="E64" s="83" t="s">
        <v>761</v>
      </c>
      <c r="F64" s="84"/>
      <c r="G64" s="87" t="s">
        <v>760</v>
      </c>
      <c r="I64" s="89">
        <v>0</v>
      </c>
    </row>
    <row r="65" spans="2:9" x14ac:dyDescent="0.2">
      <c r="B65" s="86">
        <v>345</v>
      </c>
      <c r="D65" s="87" t="s">
        <v>760</v>
      </c>
      <c r="F65" s="84"/>
      <c r="G65" s="90" t="s">
        <v>759</v>
      </c>
      <c r="I65" s="89">
        <v>74</v>
      </c>
    </row>
    <row r="66" spans="2:9" x14ac:dyDescent="0.2">
      <c r="B66" s="86">
        <v>0</v>
      </c>
      <c r="D66" s="87" t="s">
        <v>759</v>
      </c>
      <c r="F66" s="84"/>
      <c r="G66" s="90" t="s">
        <v>758</v>
      </c>
      <c r="I66" s="89">
        <v>7317</v>
      </c>
    </row>
    <row r="67" spans="2:9" x14ac:dyDescent="0.2">
      <c r="B67" s="86">
        <v>15768</v>
      </c>
      <c r="D67" s="87" t="s">
        <v>758</v>
      </c>
      <c r="F67" s="84"/>
      <c r="G67" s="85"/>
      <c r="H67" s="85"/>
      <c r="I67" s="89"/>
    </row>
    <row r="68" spans="2:9" x14ac:dyDescent="0.2">
      <c r="B68" s="86">
        <f>I70-B59-B62-B64</f>
        <v>27130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43734</v>
      </c>
      <c r="C70" s="80"/>
      <c r="D70" s="80" t="s">
        <v>718</v>
      </c>
      <c r="E70" s="80"/>
      <c r="F70" s="93"/>
      <c r="G70" s="80" t="s">
        <v>718</v>
      </c>
      <c r="H70" s="80"/>
      <c r="I70" s="94">
        <f>I59+I60+I63</f>
        <v>43734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27130</v>
      </c>
    </row>
    <row r="78" spans="2:9" x14ac:dyDescent="0.2">
      <c r="B78" s="86"/>
      <c r="E78" s="87" t="s">
        <v>750</v>
      </c>
      <c r="F78" s="84"/>
      <c r="G78" s="90"/>
      <c r="H78" s="87"/>
      <c r="I78" s="89"/>
    </row>
    <row r="79" spans="2:9" x14ac:dyDescent="0.2">
      <c r="B79" s="86">
        <f>I82-B77</f>
        <v>27130</v>
      </c>
      <c r="D79" s="87" t="s">
        <v>745</v>
      </c>
      <c r="E79" s="70" t="s">
        <v>749</v>
      </c>
      <c r="F79" s="84"/>
      <c r="G79" s="85"/>
      <c r="H79" s="85"/>
      <c r="I79" s="89"/>
    </row>
    <row r="80" spans="2:9" x14ac:dyDescent="0.2">
      <c r="B80" s="86">
        <f>B79-B13</f>
        <v>-4638</v>
      </c>
      <c r="D80" s="87" t="s">
        <v>748</v>
      </c>
      <c r="E80" s="68" t="s">
        <v>744</v>
      </c>
      <c r="F80" s="84"/>
      <c r="G80" s="85"/>
      <c r="H80" s="85"/>
      <c r="I80" s="89"/>
    </row>
    <row r="81" spans="2:9" x14ac:dyDescent="0.2">
      <c r="B81" s="86"/>
      <c r="F81" s="84"/>
      <c r="G81" s="85"/>
      <c r="H81" s="85"/>
      <c r="I81" s="89"/>
    </row>
    <row r="82" spans="2:9" x14ac:dyDescent="0.2">
      <c r="B82" s="91">
        <f>B77+B79</f>
        <v>27130</v>
      </c>
      <c r="C82" s="80"/>
      <c r="D82" s="80" t="s">
        <v>718</v>
      </c>
      <c r="E82" s="80"/>
      <c r="F82" s="93"/>
      <c r="G82" s="80" t="s">
        <v>718</v>
      </c>
      <c r="H82" s="80"/>
      <c r="I82" s="94">
        <f>I77</f>
        <v>27130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94835</v>
      </c>
      <c r="D92" s="87" t="s">
        <v>732</v>
      </c>
      <c r="E92" s="68" t="s">
        <v>731</v>
      </c>
      <c r="F92" s="84"/>
      <c r="G92" s="87" t="s">
        <v>745</v>
      </c>
      <c r="H92" s="68" t="s">
        <v>744</v>
      </c>
      <c r="I92" s="89">
        <f>+B80</f>
        <v>-4638</v>
      </c>
    </row>
    <row r="93" spans="2:9" x14ac:dyDescent="0.2">
      <c r="B93" s="86"/>
      <c r="E93" s="70" t="s">
        <v>728</v>
      </c>
      <c r="F93" s="84"/>
      <c r="G93" s="90" t="s">
        <v>743</v>
      </c>
      <c r="H93" s="83" t="s">
        <v>742</v>
      </c>
      <c r="I93" s="89">
        <f>I94+I95</f>
        <v>100166</v>
      </c>
    </row>
    <row r="94" spans="2:9" x14ac:dyDescent="0.2">
      <c r="B94" s="86"/>
      <c r="E94" s="87"/>
      <c r="F94" s="84"/>
      <c r="G94" s="90" t="s">
        <v>741</v>
      </c>
      <c r="I94" s="89">
        <v>98922</v>
      </c>
    </row>
    <row r="95" spans="2:9" x14ac:dyDescent="0.2">
      <c r="B95" s="86"/>
      <c r="E95" s="87"/>
      <c r="F95" s="84"/>
      <c r="G95" s="90" t="s">
        <v>740</v>
      </c>
      <c r="I95" s="89">
        <v>1244</v>
      </c>
    </row>
    <row r="96" spans="2:9" x14ac:dyDescent="0.2">
      <c r="B96" s="86"/>
      <c r="D96" s="87"/>
      <c r="F96" s="84"/>
      <c r="G96" s="90" t="s">
        <v>739</v>
      </c>
      <c r="H96" s="83" t="s">
        <v>738</v>
      </c>
      <c r="I96" s="89">
        <f>I97</f>
        <v>-693</v>
      </c>
    </row>
    <row r="97" spans="2:9" x14ac:dyDescent="0.2">
      <c r="B97" s="100"/>
      <c r="C97" s="101"/>
      <c r="D97" s="101"/>
      <c r="E97" s="87"/>
      <c r="F97" s="102"/>
      <c r="G97" s="90" t="s">
        <v>737</v>
      </c>
      <c r="H97" s="103"/>
      <c r="I97" s="89">
        <v>-693</v>
      </c>
    </row>
    <row r="98" spans="2:9" x14ac:dyDescent="0.2">
      <c r="B98" s="86"/>
      <c r="F98" s="84"/>
      <c r="G98" s="85"/>
      <c r="H98" s="85"/>
      <c r="I98" s="89"/>
    </row>
    <row r="99" spans="2:9" x14ac:dyDescent="0.2">
      <c r="B99" s="91">
        <f>B92</f>
        <v>94835</v>
      </c>
      <c r="C99" s="80"/>
      <c r="D99" s="80" t="s">
        <v>718</v>
      </c>
      <c r="E99" s="80"/>
      <c r="F99" s="93"/>
      <c r="G99" s="80" t="s">
        <v>718</v>
      </c>
      <c r="H99" s="80"/>
      <c r="I99" s="94">
        <f>I92+I93+I96</f>
        <v>94835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26092</v>
      </c>
      <c r="D106" s="87" t="s">
        <v>735</v>
      </c>
      <c r="E106" s="105" t="s">
        <v>734</v>
      </c>
      <c r="F106" s="84"/>
      <c r="G106" s="85"/>
      <c r="H106" s="85"/>
      <c r="I106" s="84"/>
    </row>
    <row r="107" spans="2:9" x14ac:dyDescent="0.2">
      <c r="B107" s="86">
        <v>25888</v>
      </c>
      <c r="D107" s="87" t="s">
        <v>733</v>
      </c>
      <c r="E107" s="87"/>
      <c r="F107" s="84"/>
      <c r="G107" s="87" t="s">
        <v>732</v>
      </c>
      <c r="H107" s="70" t="s">
        <v>731</v>
      </c>
      <c r="I107" s="89"/>
    </row>
    <row r="108" spans="2:9" x14ac:dyDescent="0.2">
      <c r="B108" s="86">
        <f>-B13</f>
        <v>-31768</v>
      </c>
      <c r="D108" s="87" t="s">
        <v>730</v>
      </c>
      <c r="E108" s="88" t="s">
        <v>729</v>
      </c>
      <c r="F108" s="84"/>
      <c r="G108" s="87"/>
      <c r="H108" s="69" t="s">
        <v>728</v>
      </c>
      <c r="I108" s="89">
        <f>B92</f>
        <v>94835</v>
      </c>
    </row>
    <row r="109" spans="2:9" x14ac:dyDescent="0.2">
      <c r="B109" s="86">
        <v>204</v>
      </c>
      <c r="D109" s="97" t="s">
        <v>727</v>
      </c>
      <c r="E109" s="87" t="s">
        <v>726</v>
      </c>
      <c r="F109" s="84"/>
      <c r="H109" s="106"/>
      <c r="I109" s="107"/>
    </row>
    <row r="110" spans="2:9" x14ac:dyDescent="0.2">
      <c r="B110" s="86">
        <v>0</v>
      </c>
      <c r="D110" s="87" t="s">
        <v>725</v>
      </c>
      <c r="E110" s="87" t="s">
        <v>724</v>
      </c>
      <c r="F110" s="84"/>
      <c r="G110" s="95"/>
      <c r="I110" s="89"/>
    </row>
    <row r="111" spans="2:9" x14ac:dyDescent="0.2">
      <c r="B111" s="86">
        <v>1520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98991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94835</v>
      </c>
      <c r="C115" s="80"/>
      <c r="D115" s="80" t="s">
        <v>718</v>
      </c>
      <c r="E115" s="108"/>
      <c r="F115" s="93"/>
      <c r="G115" s="80" t="s">
        <v>718</v>
      </c>
      <c r="H115" s="80"/>
      <c r="I115" s="94">
        <f>I108</f>
        <v>94835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98991</v>
      </c>
    </row>
    <row r="123" spans="2:9" ht="15" x14ac:dyDescent="0.2">
      <c r="B123" s="86">
        <f>B125+B128+B131+B134+B137+B142+B143+B144</f>
        <v>79913</v>
      </c>
      <c r="C123" s="81"/>
      <c r="D123" s="60"/>
      <c r="E123" s="87" t="s">
        <v>713</v>
      </c>
      <c r="F123" s="60"/>
      <c r="G123" s="60"/>
      <c r="H123" s="60"/>
      <c r="I123" s="89">
        <f>I128+I131+I134+I137+I142+I143+I144</f>
        <v>-19078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-11207</v>
      </c>
      <c r="E128" s="87" t="s">
        <v>709</v>
      </c>
      <c r="I128" s="89">
        <f>I129+I130</f>
        <v>-1908</v>
      </c>
    </row>
    <row r="129" spans="2:9" x14ac:dyDescent="0.2">
      <c r="B129" s="86">
        <v>-3471</v>
      </c>
      <c r="E129" s="87" t="s">
        <v>708</v>
      </c>
      <c r="I129" s="89">
        <v>0</v>
      </c>
    </row>
    <row r="130" spans="2:9" x14ac:dyDescent="0.2">
      <c r="B130" s="86">
        <v>-7736</v>
      </c>
      <c r="E130" s="87" t="s">
        <v>707</v>
      </c>
      <c r="I130" s="89">
        <v>-1908</v>
      </c>
    </row>
    <row r="131" spans="2:9" x14ac:dyDescent="0.2">
      <c r="B131" s="86">
        <f>B132+B133</f>
        <v>375</v>
      </c>
      <c r="E131" s="87" t="s">
        <v>706</v>
      </c>
      <c r="I131" s="89">
        <f>I132+I133</f>
        <v>0</v>
      </c>
    </row>
    <row r="132" spans="2:9" x14ac:dyDescent="0.2">
      <c r="B132" s="86">
        <v>-3414</v>
      </c>
      <c r="E132" s="87" t="s">
        <v>705</v>
      </c>
      <c r="I132" s="89">
        <v>0</v>
      </c>
    </row>
    <row r="133" spans="2:9" x14ac:dyDescent="0.2">
      <c r="B133" s="86">
        <v>3789</v>
      </c>
      <c r="E133" s="87" t="s">
        <v>704</v>
      </c>
      <c r="I133" s="89">
        <v>0</v>
      </c>
    </row>
    <row r="134" spans="2:9" x14ac:dyDescent="0.2">
      <c r="B134" s="86">
        <f>B135+B136</f>
        <v>6</v>
      </c>
      <c r="E134" s="87" t="s">
        <v>703</v>
      </c>
      <c r="I134" s="89">
        <f>I135+I136</f>
        <v>-24386</v>
      </c>
    </row>
    <row r="135" spans="2:9" x14ac:dyDescent="0.2">
      <c r="B135" s="86">
        <v>3266</v>
      </c>
      <c r="E135" s="87" t="s">
        <v>702</v>
      </c>
      <c r="I135" s="89">
        <v>-9271</v>
      </c>
    </row>
    <row r="136" spans="2:9" x14ac:dyDescent="0.2">
      <c r="B136" s="86">
        <v>-3260</v>
      </c>
      <c r="E136" s="87" t="s">
        <v>701</v>
      </c>
      <c r="I136" s="89">
        <v>-15115</v>
      </c>
    </row>
    <row r="137" spans="2:9" x14ac:dyDescent="0.2">
      <c r="B137" s="86">
        <f>B138+B141</f>
        <v>502</v>
      </c>
      <c r="E137" s="109" t="s">
        <v>700</v>
      </c>
      <c r="I137" s="89">
        <f>I138+I141</f>
        <v>300</v>
      </c>
    </row>
    <row r="138" spans="2:9" x14ac:dyDescent="0.2">
      <c r="B138" s="86">
        <f>B139+B140</f>
        <v>502</v>
      </c>
      <c r="E138" s="109" t="s">
        <v>699</v>
      </c>
      <c r="I138" s="89">
        <f>I139+I140</f>
        <v>300</v>
      </c>
    </row>
    <row r="139" spans="2:9" x14ac:dyDescent="0.2">
      <c r="B139" s="86">
        <v>502</v>
      </c>
      <c r="E139" s="109" t="s">
        <v>698</v>
      </c>
      <c r="I139" s="89">
        <v>300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-608</v>
      </c>
    </row>
    <row r="144" spans="2:9" x14ac:dyDescent="0.2">
      <c r="B144" s="86">
        <f>B145+B146</f>
        <v>90237</v>
      </c>
      <c r="C144" s="87" t="s">
        <v>693</v>
      </c>
      <c r="E144" s="87" t="s">
        <v>693</v>
      </c>
      <c r="I144" s="89">
        <f>I145+I146</f>
        <v>7524</v>
      </c>
    </row>
    <row r="145" spans="2:9" x14ac:dyDescent="0.2">
      <c r="B145" s="86">
        <v>84222</v>
      </c>
      <c r="C145" s="87" t="s">
        <v>692</v>
      </c>
      <c r="E145" s="87" t="s">
        <v>692</v>
      </c>
      <c r="I145" s="89">
        <v>-2557</v>
      </c>
    </row>
    <row r="146" spans="2:9" x14ac:dyDescent="0.2">
      <c r="B146" s="91">
        <v>6015</v>
      </c>
      <c r="C146" s="110" t="s">
        <v>691</v>
      </c>
      <c r="D146" s="111"/>
      <c r="E146" s="110" t="s">
        <v>691</v>
      </c>
      <c r="F146" s="111"/>
      <c r="G146" s="111"/>
      <c r="H146" s="111"/>
      <c r="I146" s="94">
        <v>10081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852</v>
      </c>
      <c r="D3" s="117"/>
      <c r="E3" s="121"/>
      <c r="F3" s="117"/>
      <c r="G3" s="117"/>
      <c r="H3" s="117"/>
      <c r="I3" s="117"/>
      <c r="J3" s="117"/>
      <c r="K3" s="117"/>
      <c r="L3" s="117"/>
      <c r="M3" s="117"/>
      <c r="N3" s="122"/>
    </row>
    <row r="4" spans="2:14" s="120" customFormat="1" ht="15" customHeight="1" x14ac:dyDescent="0.25">
      <c r="B4" s="78" t="s">
        <v>851</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917348</v>
      </c>
      <c r="D11" s="83" t="s">
        <v>810</v>
      </c>
      <c r="E11" s="87" t="s">
        <v>809</v>
      </c>
      <c r="F11" s="84"/>
      <c r="G11" s="85" t="s">
        <v>808</v>
      </c>
      <c r="H11" s="88" t="s">
        <v>807</v>
      </c>
      <c r="I11" s="89">
        <f>I12+I13</f>
        <v>3180099</v>
      </c>
    </row>
    <row r="12" spans="2:14" x14ac:dyDescent="0.2">
      <c r="B12" s="86">
        <f>I11-B11</f>
        <v>2262751</v>
      </c>
      <c r="D12" s="87" t="s">
        <v>797</v>
      </c>
      <c r="E12" s="68" t="s">
        <v>796</v>
      </c>
      <c r="F12" s="84"/>
      <c r="G12" s="90" t="s">
        <v>806</v>
      </c>
      <c r="H12" s="85"/>
      <c r="I12" s="89">
        <v>3179408</v>
      </c>
    </row>
    <row r="13" spans="2:14" x14ac:dyDescent="0.2">
      <c r="B13" s="86">
        <v>30131</v>
      </c>
      <c r="D13" s="83" t="s">
        <v>805</v>
      </c>
      <c r="E13" s="87" t="s">
        <v>729</v>
      </c>
      <c r="F13" s="84"/>
      <c r="G13" s="90" t="s">
        <v>804</v>
      </c>
      <c r="I13" s="89">
        <v>691</v>
      </c>
    </row>
    <row r="14" spans="2:14" x14ac:dyDescent="0.2">
      <c r="B14" s="86">
        <f>B12-B13</f>
        <v>2232620</v>
      </c>
      <c r="D14" s="83" t="s">
        <v>803</v>
      </c>
      <c r="E14" s="68" t="s">
        <v>802</v>
      </c>
      <c r="F14" s="84"/>
      <c r="G14" s="90"/>
      <c r="H14" s="85"/>
      <c r="I14" s="89"/>
    </row>
    <row r="15" spans="2:14" ht="7.15" customHeight="1" x14ac:dyDescent="0.2">
      <c r="B15" s="86"/>
      <c r="F15" s="84"/>
      <c r="G15" s="85"/>
      <c r="H15" s="85"/>
      <c r="I15" s="89"/>
    </row>
    <row r="16" spans="2:14" x14ac:dyDescent="0.2">
      <c r="B16" s="91">
        <f>B11+B12</f>
        <v>3180099</v>
      </c>
      <c r="C16" s="80"/>
      <c r="D16" s="92" t="s">
        <v>718</v>
      </c>
      <c r="E16" s="80"/>
      <c r="F16" s="93"/>
      <c r="G16" s="92" t="s">
        <v>718</v>
      </c>
      <c r="H16" s="80"/>
      <c r="I16" s="94">
        <f>I11</f>
        <v>3180099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148620</v>
      </c>
      <c r="D26" s="83" t="s">
        <v>799</v>
      </c>
      <c r="E26" s="87" t="s">
        <v>798</v>
      </c>
      <c r="F26" s="84"/>
      <c r="G26" s="90" t="s">
        <v>797</v>
      </c>
      <c r="H26" s="70" t="s">
        <v>796</v>
      </c>
      <c r="I26" s="89">
        <f>+B12</f>
        <v>2262751</v>
      </c>
    </row>
    <row r="27" spans="2:9" x14ac:dyDescent="0.2">
      <c r="B27" s="86">
        <v>116924</v>
      </c>
      <c r="D27" s="87" t="s">
        <v>795</v>
      </c>
      <c r="F27" s="84"/>
      <c r="G27" s="85"/>
      <c r="H27" s="85"/>
      <c r="I27" s="89"/>
    </row>
    <row r="28" spans="2:9" x14ac:dyDescent="0.2">
      <c r="B28" s="86">
        <f>B29+B30</f>
        <v>31696</v>
      </c>
      <c r="D28" s="87" t="s">
        <v>794</v>
      </c>
      <c r="F28" s="84"/>
      <c r="G28" s="85"/>
      <c r="H28" s="85"/>
      <c r="I28" s="89"/>
    </row>
    <row r="29" spans="2:9" x14ac:dyDescent="0.2">
      <c r="B29" s="86">
        <v>31039</v>
      </c>
      <c r="D29" s="87" t="s">
        <v>793</v>
      </c>
      <c r="F29" s="84"/>
      <c r="G29" s="85"/>
      <c r="H29" s="85"/>
      <c r="I29" s="89"/>
    </row>
    <row r="30" spans="2:9" x14ac:dyDescent="0.2">
      <c r="B30" s="86">
        <v>657</v>
      </c>
      <c r="D30" s="87" t="s">
        <v>792</v>
      </c>
      <c r="F30" s="84"/>
      <c r="G30" s="85"/>
      <c r="H30" s="85"/>
      <c r="I30" s="89"/>
    </row>
    <row r="31" spans="2:9" ht="12.75" customHeight="1" x14ac:dyDescent="0.2">
      <c r="B31" s="86">
        <v>76237</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2037894</v>
      </c>
      <c r="D33" s="87" t="s">
        <v>786</v>
      </c>
      <c r="E33" s="68" t="s">
        <v>785</v>
      </c>
      <c r="F33" s="84"/>
      <c r="G33" s="85"/>
      <c r="H33" s="85"/>
      <c r="I33" s="89"/>
    </row>
    <row r="34" spans="2:9" x14ac:dyDescent="0.2">
      <c r="B34" s="86"/>
      <c r="F34" s="84"/>
      <c r="G34" s="85"/>
      <c r="H34" s="85"/>
      <c r="I34" s="89"/>
    </row>
    <row r="35" spans="2:9" x14ac:dyDescent="0.2">
      <c r="B35" s="91">
        <f>B26+B31+B32+B33</f>
        <v>2262751</v>
      </c>
      <c r="C35" s="80"/>
      <c r="D35" s="92" t="s">
        <v>718</v>
      </c>
      <c r="E35" s="80"/>
      <c r="F35" s="93"/>
      <c r="G35" s="92" t="s">
        <v>718</v>
      </c>
      <c r="H35" s="80"/>
      <c r="I35" s="94">
        <f>I26</f>
        <v>2262751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1305950</v>
      </c>
      <c r="D42" s="83" t="s">
        <v>784</v>
      </c>
      <c r="E42" s="90" t="s">
        <v>783</v>
      </c>
      <c r="F42" s="84"/>
      <c r="G42" s="87" t="s">
        <v>786</v>
      </c>
      <c r="H42" s="68" t="s">
        <v>785</v>
      </c>
      <c r="I42" s="89">
        <f>+B33</f>
        <v>2037894</v>
      </c>
    </row>
    <row r="43" spans="2:9" ht="15" x14ac:dyDescent="0.2">
      <c r="B43" s="86">
        <v>3694</v>
      </c>
      <c r="C43" s="60"/>
      <c r="D43" s="97" t="s">
        <v>782</v>
      </c>
      <c r="F43" s="64"/>
      <c r="G43" s="81" t="s">
        <v>784</v>
      </c>
      <c r="H43" s="98" t="s">
        <v>783</v>
      </c>
      <c r="I43" s="89">
        <f>I44+I45+I47+I48+I49</f>
        <v>14882</v>
      </c>
    </row>
    <row r="44" spans="2:9" x14ac:dyDescent="0.2">
      <c r="B44" s="86">
        <v>1302256</v>
      </c>
      <c r="D44" s="87" t="s">
        <v>781</v>
      </c>
      <c r="F44" s="84"/>
      <c r="G44" s="97" t="s">
        <v>782</v>
      </c>
      <c r="I44" s="89">
        <v>14870</v>
      </c>
    </row>
    <row r="45" spans="2:9" x14ac:dyDescent="0.2">
      <c r="B45" s="86">
        <v>0</v>
      </c>
      <c r="D45" s="87" t="s">
        <v>780</v>
      </c>
      <c r="E45" s="82"/>
      <c r="F45" s="84"/>
      <c r="G45" s="87" t="s">
        <v>781</v>
      </c>
      <c r="I45" s="89">
        <v>12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746826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2052776</v>
      </c>
      <c r="C52" s="80"/>
      <c r="D52" s="80" t="s">
        <v>718</v>
      </c>
      <c r="E52" s="80"/>
      <c r="F52" s="93"/>
      <c r="G52" s="80" t="s">
        <v>718</v>
      </c>
      <c r="H52" s="80"/>
      <c r="I52" s="94">
        <f>I42+I43+I50</f>
        <v>2052776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724761</v>
      </c>
      <c r="D59" s="83" t="s">
        <v>774</v>
      </c>
      <c r="E59" s="88" t="s">
        <v>773</v>
      </c>
      <c r="F59" s="84"/>
      <c r="G59" s="90" t="s">
        <v>772</v>
      </c>
      <c r="H59" s="68" t="s">
        <v>771</v>
      </c>
      <c r="I59" s="89">
        <f>+B49</f>
        <v>746826</v>
      </c>
    </row>
    <row r="60" spans="2:9" x14ac:dyDescent="0.2">
      <c r="B60" s="86">
        <v>724761</v>
      </c>
      <c r="D60" s="87" t="s">
        <v>770</v>
      </c>
      <c r="F60" s="84"/>
      <c r="G60" s="90" t="s">
        <v>769</v>
      </c>
      <c r="H60" s="87"/>
      <c r="I60" s="89">
        <f>I61+I62</f>
        <v>657</v>
      </c>
    </row>
    <row r="61" spans="2:9" x14ac:dyDescent="0.2">
      <c r="B61" s="86">
        <v>0</v>
      </c>
      <c r="D61" s="87" t="s">
        <v>768</v>
      </c>
      <c r="F61" s="84"/>
      <c r="G61" s="90" t="s">
        <v>767</v>
      </c>
      <c r="I61" s="89">
        <v>0</v>
      </c>
    </row>
    <row r="62" spans="2:9" x14ac:dyDescent="0.2">
      <c r="B62" s="86">
        <v>657</v>
      </c>
      <c r="D62" s="83" t="s">
        <v>766</v>
      </c>
      <c r="E62" s="87" t="s">
        <v>765</v>
      </c>
      <c r="F62" s="84"/>
      <c r="G62" s="90" t="s">
        <v>764</v>
      </c>
      <c r="I62" s="89">
        <v>657</v>
      </c>
    </row>
    <row r="63" spans="2:9" x14ac:dyDescent="0.2">
      <c r="B63" s="86"/>
      <c r="E63" s="87" t="s">
        <v>763</v>
      </c>
      <c r="F63" s="84"/>
      <c r="G63" s="85" t="s">
        <v>762</v>
      </c>
      <c r="H63" s="83" t="s">
        <v>761</v>
      </c>
      <c r="I63" s="89">
        <f>I64+I65+I66</f>
        <v>2887</v>
      </c>
    </row>
    <row r="64" spans="2:9" x14ac:dyDescent="0.2">
      <c r="B64" s="86">
        <f>B65+B66+B67</f>
        <v>5693</v>
      </c>
      <c r="D64" s="83" t="s">
        <v>762</v>
      </c>
      <c r="E64" s="83" t="s">
        <v>761</v>
      </c>
      <c r="F64" s="84"/>
      <c r="G64" s="87" t="s">
        <v>760</v>
      </c>
      <c r="I64" s="89">
        <v>0</v>
      </c>
    </row>
    <row r="65" spans="2:9" x14ac:dyDescent="0.2">
      <c r="B65" s="86">
        <v>395</v>
      </c>
      <c r="D65" s="87" t="s">
        <v>760</v>
      </c>
      <c r="F65" s="84"/>
      <c r="G65" s="90" t="s">
        <v>759</v>
      </c>
      <c r="I65" s="89">
        <v>183</v>
      </c>
    </row>
    <row r="66" spans="2:9" x14ac:dyDescent="0.2">
      <c r="B66" s="86">
        <v>0</v>
      </c>
      <c r="D66" s="87" t="s">
        <v>759</v>
      </c>
      <c r="F66" s="84"/>
      <c r="G66" s="90" t="s">
        <v>758</v>
      </c>
      <c r="I66" s="89">
        <v>2704</v>
      </c>
    </row>
    <row r="67" spans="2:9" x14ac:dyDescent="0.2">
      <c r="B67" s="86">
        <v>5298</v>
      </c>
      <c r="D67" s="87" t="s">
        <v>758</v>
      </c>
      <c r="F67" s="84"/>
      <c r="G67" s="85"/>
      <c r="H67" s="85"/>
      <c r="I67" s="89"/>
    </row>
    <row r="68" spans="2:9" x14ac:dyDescent="0.2">
      <c r="B68" s="86">
        <f>I70-B59-B62-B64</f>
        <v>19259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750370</v>
      </c>
      <c r="C70" s="80"/>
      <c r="D70" s="80" t="s">
        <v>718</v>
      </c>
      <c r="E70" s="80"/>
      <c r="F70" s="93"/>
      <c r="G70" s="80" t="s">
        <v>718</v>
      </c>
      <c r="H70" s="80"/>
      <c r="I70" s="94">
        <f>I59+I60+I63</f>
        <v>750370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19259</v>
      </c>
    </row>
    <row r="78" spans="2:9" x14ac:dyDescent="0.2">
      <c r="B78" s="86"/>
      <c r="E78" s="87" t="s">
        <v>750</v>
      </c>
      <c r="F78" s="84"/>
      <c r="G78" s="90"/>
      <c r="H78" s="87"/>
      <c r="I78" s="89"/>
    </row>
    <row r="79" spans="2:9" x14ac:dyDescent="0.2">
      <c r="B79" s="86">
        <f>I82-B77</f>
        <v>19259</v>
      </c>
      <c r="D79" s="87" t="s">
        <v>745</v>
      </c>
      <c r="E79" s="70" t="s">
        <v>749</v>
      </c>
      <c r="F79" s="84"/>
      <c r="G79" s="85"/>
      <c r="H79" s="85"/>
      <c r="I79" s="89"/>
    </row>
    <row r="80" spans="2:9" x14ac:dyDescent="0.2">
      <c r="B80" s="86">
        <f>B79-B13</f>
        <v>-10872</v>
      </c>
      <c r="D80" s="87" t="s">
        <v>748</v>
      </c>
      <c r="E80" s="68" t="s">
        <v>744</v>
      </c>
      <c r="F80" s="84"/>
      <c r="G80" s="85"/>
      <c r="H80" s="85"/>
      <c r="I80" s="89"/>
    </row>
    <row r="81" spans="2:9" x14ac:dyDescent="0.2">
      <c r="B81" s="86"/>
      <c r="F81" s="84"/>
      <c r="G81" s="85"/>
      <c r="H81" s="85"/>
      <c r="I81" s="89"/>
    </row>
    <row r="82" spans="2:9" x14ac:dyDescent="0.2">
      <c r="B82" s="91">
        <f>B77+B79</f>
        <v>19259</v>
      </c>
      <c r="C82" s="80"/>
      <c r="D82" s="80" t="s">
        <v>718</v>
      </c>
      <c r="E82" s="80"/>
      <c r="F82" s="93"/>
      <c r="G82" s="80" t="s">
        <v>718</v>
      </c>
      <c r="H82" s="80"/>
      <c r="I82" s="94">
        <f>I77</f>
        <v>19259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3614</v>
      </c>
      <c r="D92" s="87" t="s">
        <v>732</v>
      </c>
      <c r="E92" s="68" t="s">
        <v>731</v>
      </c>
      <c r="F92" s="84"/>
      <c r="G92" s="87" t="s">
        <v>745</v>
      </c>
      <c r="H92" s="68" t="s">
        <v>744</v>
      </c>
      <c r="I92" s="89">
        <f>+B80</f>
        <v>-10872</v>
      </c>
    </row>
    <row r="93" spans="2:9" x14ac:dyDescent="0.2">
      <c r="B93" s="86"/>
      <c r="E93" s="70" t="s">
        <v>728</v>
      </c>
      <c r="F93" s="84"/>
      <c r="G93" s="90" t="s">
        <v>743</v>
      </c>
      <c r="H93" s="83" t="s">
        <v>742</v>
      </c>
      <c r="I93" s="89">
        <f>I94+I95</f>
        <v>14486</v>
      </c>
    </row>
    <row r="94" spans="2:9" x14ac:dyDescent="0.2">
      <c r="B94" s="86"/>
      <c r="E94" s="87"/>
      <c r="F94" s="84"/>
      <c r="G94" s="90" t="s">
        <v>741</v>
      </c>
      <c r="I94" s="89">
        <v>8584</v>
      </c>
    </row>
    <row r="95" spans="2:9" x14ac:dyDescent="0.2">
      <c r="B95" s="86"/>
      <c r="E95" s="87"/>
      <c r="F95" s="84"/>
      <c r="G95" s="90" t="s">
        <v>740</v>
      </c>
      <c r="I95" s="89">
        <v>5902</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3614</v>
      </c>
      <c r="C99" s="80"/>
      <c r="D99" s="80" t="s">
        <v>718</v>
      </c>
      <c r="E99" s="80"/>
      <c r="F99" s="93"/>
      <c r="G99" s="80" t="s">
        <v>718</v>
      </c>
      <c r="H99" s="80"/>
      <c r="I99" s="94">
        <f>I92+I93+I96</f>
        <v>3614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18160</v>
      </c>
      <c r="D106" s="87" t="s">
        <v>735</v>
      </c>
      <c r="E106" s="105" t="s">
        <v>734</v>
      </c>
      <c r="F106" s="84"/>
      <c r="G106" s="85"/>
      <c r="H106" s="85"/>
      <c r="I106" s="84"/>
    </row>
    <row r="107" spans="2:9" x14ac:dyDescent="0.2">
      <c r="B107" s="86">
        <v>17872</v>
      </c>
      <c r="D107" s="87" t="s">
        <v>733</v>
      </c>
      <c r="E107" s="87"/>
      <c r="F107" s="84"/>
      <c r="G107" s="87" t="s">
        <v>732</v>
      </c>
      <c r="H107" s="70" t="s">
        <v>731</v>
      </c>
      <c r="I107" s="89"/>
    </row>
    <row r="108" spans="2:9" x14ac:dyDescent="0.2">
      <c r="B108" s="86">
        <f>-B13</f>
        <v>-30131</v>
      </c>
      <c r="D108" s="87" t="s">
        <v>730</v>
      </c>
      <c r="E108" s="88" t="s">
        <v>729</v>
      </c>
      <c r="F108" s="84"/>
      <c r="G108" s="87"/>
      <c r="H108" s="69" t="s">
        <v>728</v>
      </c>
      <c r="I108" s="89">
        <f>B92</f>
        <v>3614</v>
      </c>
    </row>
    <row r="109" spans="2:9" x14ac:dyDescent="0.2">
      <c r="B109" s="86">
        <v>288</v>
      </c>
      <c r="D109" s="97" t="s">
        <v>727</v>
      </c>
      <c r="E109" s="87" t="s">
        <v>726</v>
      </c>
      <c r="F109" s="84"/>
      <c r="H109" s="106"/>
      <c r="I109" s="107"/>
    </row>
    <row r="110" spans="2:9" x14ac:dyDescent="0.2">
      <c r="B110" s="86">
        <v>0</v>
      </c>
      <c r="D110" s="87" t="s">
        <v>725</v>
      </c>
      <c r="E110" s="87" t="s">
        <v>724</v>
      </c>
      <c r="F110" s="84"/>
      <c r="G110" s="95"/>
      <c r="I110" s="89"/>
    </row>
    <row r="111" spans="2:9" x14ac:dyDescent="0.2">
      <c r="B111" s="86">
        <v>-129</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15714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3614</v>
      </c>
      <c r="C115" s="80"/>
      <c r="D115" s="80" t="s">
        <v>718</v>
      </c>
      <c r="E115" s="108"/>
      <c r="F115" s="93"/>
      <c r="G115" s="80" t="s">
        <v>718</v>
      </c>
      <c r="H115" s="80"/>
      <c r="I115" s="94">
        <f>I108</f>
        <v>3614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15714</v>
      </c>
    </row>
    <row r="123" spans="2:9" ht="15" x14ac:dyDescent="0.2">
      <c r="B123" s="86">
        <f>B125+B128+B131+B134+B137+B142+B143+B144</f>
        <v>178711</v>
      </c>
      <c r="C123" s="81"/>
      <c r="D123" s="60"/>
      <c r="E123" s="87" t="s">
        <v>713</v>
      </c>
      <c r="F123" s="60"/>
      <c r="G123" s="60"/>
      <c r="H123" s="60"/>
      <c r="I123" s="89">
        <f>I128+I131+I134+I137+I142+I143+I144</f>
        <v>162997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71042</v>
      </c>
      <c r="E128" s="87" t="s">
        <v>709</v>
      </c>
      <c r="I128" s="89">
        <f>I129+I130</f>
        <v>229</v>
      </c>
    </row>
    <row r="129" spans="2:9" x14ac:dyDescent="0.2">
      <c r="B129" s="86">
        <v>97750</v>
      </c>
      <c r="E129" s="87" t="s">
        <v>708</v>
      </c>
      <c r="I129" s="89">
        <v>0</v>
      </c>
    </row>
    <row r="130" spans="2:9" x14ac:dyDescent="0.2">
      <c r="B130" s="86">
        <v>-26708</v>
      </c>
      <c r="E130" s="87" t="s">
        <v>707</v>
      </c>
      <c r="I130" s="89">
        <v>229</v>
      </c>
    </row>
    <row r="131" spans="2:9" x14ac:dyDescent="0.2">
      <c r="B131" s="86">
        <f>B132+B133</f>
        <v>-4700</v>
      </c>
      <c r="E131" s="87" t="s">
        <v>706</v>
      </c>
      <c r="I131" s="89">
        <f>I132+I133</f>
        <v>0</v>
      </c>
    </row>
    <row r="132" spans="2:9" x14ac:dyDescent="0.2">
      <c r="B132" s="86">
        <v>-2203</v>
      </c>
      <c r="E132" s="87" t="s">
        <v>705</v>
      </c>
      <c r="I132" s="89">
        <v>0</v>
      </c>
    </row>
    <row r="133" spans="2:9" x14ac:dyDescent="0.2">
      <c r="B133" s="86">
        <v>-2497</v>
      </c>
      <c r="E133" s="87" t="s">
        <v>704</v>
      </c>
      <c r="I133" s="89">
        <v>0</v>
      </c>
    </row>
    <row r="134" spans="2:9" x14ac:dyDescent="0.2">
      <c r="B134" s="86">
        <f>B135+B136</f>
        <v>-2667</v>
      </c>
      <c r="E134" s="87" t="s">
        <v>703</v>
      </c>
      <c r="I134" s="89">
        <f>I135+I136</f>
        <v>6719</v>
      </c>
    </row>
    <row r="135" spans="2:9" x14ac:dyDescent="0.2">
      <c r="B135" s="86">
        <v>-2619</v>
      </c>
      <c r="E135" s="87" t="s">
        <v>702</v>
      </c>
      <c r="I135" s="89">
        <v>2821</v>
      </c>
    </row>
    <row r="136" spans="2:9" x14ac:dyDescent="0.2">
      <c r="B136" s="86">
        <v>-48</v>
      </c>
      <c r="E136" s="87" t="s">
        <v>701</v>
      </c>
      <c r="I136" s="89">
        <v>3898</v>
      </c>
    </row>
    <row r="137" spans="2:9" x14ac:dyDescent="0.2">
      <c r="B137" s="86">
        <f>B138+B141</f>
        <v>1852</v>
      </c>
      <c r="E137" s="109" t="s">
        <v>700</v>
      </c>
      <c r="I137" s="89">
        <f>I138+I141</f>
        <v>-4762</v>
      </c>
    </row>
    <row r="138" spans="2:9" x14ac:dyDescent="0.2">
      <c r="B138" s="86">
        <f>B139+B140</f>
        <v>1852</v>
      </c>
      <c r="E138" s="109" t="s">
        <v>699</v>
      </c>
      <c r="I138" s="89">
        <f>I139+I140</f>
        <v>-4762</v>
      </c>
    </row>
    <row r="139" spans="2:9" x14ac:dyDescent="0.2">
      <c r="B139" s="86">
        <v>1852</v>
      </c>
      <c r="E139" s="109" t="s">
        <v>698</v>
      </c>
      <c r="I139" s="89">
        <v>-4762</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99</v>
      </c>
    </row>
    <row r="144" spans="2:9" x14ac:dyDescent="0.2">
      <c r="B144" s="86">
        <f>B145+B146</f>
        <v>113184</v>
      </c>
      <c r="C144" s="87" t="s">
        <v>693</v>
      </c>
      <c r="E144" s="87" t="s">
        <v>693</v>
      </c>
      <c r="I144" s="89">
        <f>I145+I146</f>
        <v>160712</v>
      </c>
    </row>
    <row r="145" spans="2:9" x14ac:dyDescent="0.2">
      <c r="B145" s="86">
        <v>119062</v>
      </c>
      <c r="C145" s="87" t="s">
        <v>692</v>
      </c>
      <c r="E145" s="87" t="s">
        <v>692</v>
      </c>
      <c r="I145" s="89">
        <v>-19491</v>
      </c>
    </row>
    <row r="146" spans="2:9" x14ac:dyDescent="0.2">
      <c r="B146" s="91">
        <v>-5878</v>
      </c>
      <c r="C146" s="110" t="s">
        <v>691</v>
      </c>
      <c r="D146" s="111"/>
      <c r="E146" s="110" t="s">
        <v>691</v>
      </c>
      <c r="F146" s="111"/>
      <c r="G146" s="111"/>
      <c r="H146" s="111"/>
      <c r="I146" s="94">
        <v>180203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2" manualBreakCount="2">
    <brk id="72" min="1" max="8" man="1"/>
    <brk id="14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798</v>
      </c>
      <c r="D11" s="83" t="s">
        <v>810</v>
      </c>
      <c r="E11" s="87" t="s">
        <v>809</v>
      </c>
      <c r="F11" s="84"/>
      <c r="G11" s="85" t="s">
        <v>808</v>
      </c>
      <c r="H11" s="88" t="s">
        <v>807</v>
      </c>
      <c r="I11" s="89">
        <f>I12+I13</f>
        <v>1668</v>
      </c>
    </row>
    <row r="12" spans="2:14" x14ac:dyDescent="0.2">
      <c r="B12" s="86">
        <f>I11-B11</f>
        <v>870</v>
      </c>
      <c r="D12" s="87" t="s">
        <v>797</v>
      </c>
      <c r="E12" s="68" t="s">
        <v>796</v>
      </c>
      <c r="F12" s="84"/>
      <c r="G12" s="90" t="s">
        <v>806</v>
      </c>
      <c r="H12" s="85"/>
      <c r="I12" s="89">
        <v>1668</v>
      </c>
    </row>
    <row r="13" spans="2:14" x14ac:dyDescent="0.2">
      <c r="B13" s="86">
        <v>151</v>
      </c>
      <c r="D13" s="83" t="s">
        <v>805</v>
      </c>
      <c r="E13" s="87" t="s">
        <v>729</v>
      </c>
      <c r="F13" s="84"/>
      <c r="G13" s="90" t="s">
        <v>804</v>
      </c>
      <c r="I13" s="89">
        <v>0</v>
      </c>
    </row>
    <row r="14" spans="2:14" x14ac:dyDescent="0.2">
      <c r="B14" s="86">
        <f>B12-B13</f>
        <v>719</v>
      </c>
      <c r="D14" s="83" t="s">
        <v>803</v>
      </c>
      <c r="E14" s="68" t="s">
        <v>802</v>
      </c>
      <c r="F14" s="84"/>
      <c r="G14" s="90"/>
      <c r="H14" s="85"/>
      <c r="I14" s="89"/>
    </row>
    <row r="15" spans="2:14" ht="7.15" customHeight="1" x14ac:dyDescent="0.2">
      <c r="B15" s="86"/>
      <c r="F15" s="84"/>
      <c r="G15" s="85"/>
      <c r="H15" s="85"/>
      <c r="I15" s="89"/>
    </row>
    <row r="16" spans="2:14" x14ac:dyDescent="0.2">
      <c r="B16" s="91">
        <f>B11+B12</f>
        <v>1668</v>
      </c>
      <c r="C16" s="80"/>
      <c r="D16" s="92" t="s">
        <v>718</v>
      </c>
      <c r="E16" s="80"/>
      <c r="F16" s="93"/>
      <c r="G16" s="92" t="s">
        <v>718</v>
      </c>
      <c r="H16" s="80"/>
      <c r="I16" s="94">
        <f>I11</f>
        <v>1668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652</v>
      </c>
      <c r="D26" s="83" t="s">
        <v>799</v>
      </c>
      <c r="E26" s="87" t="s">
        <v>798</v>
      </c>
      <c r="F26" s="84"/>
      <c r="G26" s="90" t="s">
        <v>797</v>
      </c>
      <c r="H26" s="70" t="s">
        <v>796</v>
      </c>
      <c r="I26" s="89">
        <f>+B12</f>
        <v>870</v>
      </c>
    </row>
    <row r="27" spans="2:9" x14ac:dyDescent="0.2">
      <c r="B27" s="86">
        <v>489</v>
      </c>
      <c r="D27" s="87" t="s">
        <v>795</v>
      </c>
      <c r="F27" s="84"/>
      <c r="G27" s="85"/>
      <c r="H27" s="85"/>
      <c r="I27" s="89"/>
    </row>
    <row r="28" spans="2:9" x14ac:dyDescent="0.2">
      <c r="B28" s="86">
        <f>B29+B30</f>
        <v>163</v>
      </c>
      <c r="D28" s="87" t="s">
        <v>794</v>
      </c>
      <c r="F28" s="84"/>
      <c r="G28" s="85"/>
      <c r="H28" s="85"/>
      <c r="I28" s="89"/>
    </row>
    <row r="29" spans="2:9" x14ac:dyDescent="0.2">
      <c r="B29" s="86">
        <v>163</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218</v>
      </c>
      <c r="D33" s="87" t="s">
        <v>786</v>
      </c>
      <c r="E33" s="68" t="s">
        <v>785</v>
      </c>
      <c r="F33" s="84"/>
      <c r="G33" s="85"/>
      <c r="H33" s="85"/>
      <c r="I33" s="89"/>
    </row>
    <row r="34" spans="2:9" x14ac:dyDescent="0.2">
      <c r="B34" s="86"/>
      <c r="F34" s="84"/>
      <c r="G34" s="85"/>
      <c r="H34" s="85"/>
      <c r="I34" s="89"/>
    </row>
    <row r="35" spans="2:9" x14ac:dyDescent="0.2">
      <c r="B35" s="91">
        <f>B26+B31+B32+B33</f>
        <v>870</v>
      </c>
      <c r="C35" s="80"/>
      <c r="D35" s="92" t="s">
        <v>718</v>
      </c>
      <c r="E35" s="80"/>
      <c r="F35" s="93"/>
      <c r="G35" s="92" t="s">
        <v>718</v>
      </c>
      <c r="H35" s="80"/>
      <c r="I35" s="94">
        <f>I26</f>
        <v>870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v>
      </c>
      <c r="D42" s="83" t="s">
        <v>784</v>
      </c>
      <c r="E42" s="90" t="s">
        <v>783</v>
      </c>
      <c r="F42" s="84"/>
      <c r="G42" s="87" t="s">
        <v>786</v>
      </c>
      <c r="H42" s="68" t="s">
        <v>785</v>
      </c>
      <c r="I42" s="89">
        <f>+B33</f>
        <v>218</v>
      </c>
    </row>
    <row r="43" spans="2:9" ht="15" x14ac:dyDescent="0.2">
      <c r="B43" s="86">
        <v>3</v>
      </c>
      <c r="C43" s="60"/>
      <c r="D43" s="97" t="s">
        <v>782</v>
      </c>
      <c r="F43" s="64"/>
      <c r="G43" s="81" t="s">
        <v>784</v>
      </c>
      <c r="H43" s="98" t="s">
        <v>783</v>
      </c>
      <c r="I43" s="89">
        <f>I44+I45+I47+I48+I49</f>
        <v>3</v>
      </c>
    </row>
    <row r="44" spans="2:9" x14ac:dyDescent="0.2">
      <c r="B44" s="86">
        <v>0</v>
      </c>
      <c r="D44" s="87" t="s">
        <v>781</v>
      </c>
      <c r="F44" s="84"/>
      <c r="G44" s="97" t="s">
        <v>782</v>
      </c>
      <c r="I44" s="89">
        <v>3</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218</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221</v>
      </c>
      <c r="C52" s="80"/>
      <c r="D52" s="80" t="s">
        <v>718</v>
      </c>
      <c r="E52" s="80"/>
      <c r="F52" s="93"/>
      <c r="G52" s="80" t="s">
        <v>718</v>
      </c>
      <c r="H52" s="80"/>
      <c r="I52" s="94">
        <f>I42+I43+I50</f>
        <v>221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v>
      </c>
      <c r="D59" s="83" t="s">
        <v>774</v>
      </c>
      <c r="E59" s="88" t="s">
        <v>773</v>
      </c>
      <c r="F59" s="84"/>
      <c r="G59" s="90" t="s">
        <v>772</v>
      </c>
      <c r="H59" s="68" t="s">
        <v>771</v>
      </c>
      <c r="I59" s="89">
        <f>+B49</f>
        <v>218</v>
      </c>
    </row>
    <row r="60" spans="2:9" x14ac:dyDescent="0.2">
      <c r="B60" s="86">
        <v>1</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15</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15</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232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233</v>
      </c>
      <c r="C70" s="80"/>
      <c r="D70" s="80" t="s">
        <v>718</v>
      </c>
      <c r="E70" s="80"/>
      <c r="F70" s="93"/>
      <c r="G70" s="80" t="s">
        <v>718</v>
      </c>
      <c r="H70" s="80"/>
      <c r="I70" s="94">
        <f>I59+I60+I63</f>
        <v>233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232</v>
      </c>
    </row>
    <row r="78" spans="2:9" x14ac:dyDescent="0.2">
      <c r="B78" s="86"/>
      <c r="E78" s="87" t="s">
        <v>750</v>
      </c>
      <c r="F78" s="84"/>
      <c r="G78" s="90"/>
      <c r="H78" s="87"/>
      <c r="I78" s="89"/>
    </row>
    <row r="79" spans="2:9" x14ac:dyDescent="0.2">
      <c r="B79" s="86">
        <f>I82-B77</f>
        <v>232</v>
      </c>
      <c r="D79" s="87" t="s">
        <v>745</v>
      </c>
      <c r="E79" s="70" t="s">
        <v>749</v>
      </c>
      <c r="F79" s="84"/>
      <c r="G79" s="85"/>
      <c r="H79" s="85"/>
      <c r="I79" s="89"/>
    </row>
    <row r="80" spans="2:9" x14ac:dyDescent="0.2">
      <c r="B80" s="86">
        <f>B79-B13</f>
        <v>81</v>
      </c>
      <c r="D80" s="87" t="s">
        <v>748</v>
      </c>
      <c r="E80" s="68" t="s">
        <v>744</v>
      </c>
      <c r="F80" s="84"/>
      <c r="G80" s="85"/>
      <c r="H80" s="85"/>
      <c r="I80" s="89"/>
    </row>
    <row r="81" spans="2:9" x14ac:dyDescent="0.2">
      <c r="B81" s="86"/>
      <c r="F81" s="84"/>
      <c r="G81" s="85"/>
      <c r="H81" s="85"/>
      <c r="I81" s="89"/>
    </row>
    <row r="82" spans="2:9" x14ac:dyDescent="0.2">
      <c r="B82" s="91">
        <f>B77+B79</f>
        <v>232</v>
      </c>
      <c r="C82" s="80"/>
      <c r="D82" s="80" t="s">
        <v>718</v>
      </c>
      <c r="E82" s="80"/>
      <c r="F82" s="93"/>
      <c r="G82" s="80" t="s">
        <v>718</v>
      </c>
      <c r="H82" s="80"/>
      <c r="I82" s="94">
        <f>I77</f>
        <v>232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81</v>
      </c>
      <c r="D92" s="87" t="s">
        <v>732</v>
      </c>
      <c r="E92" s="68" t="s">
        <v>731</v>
      </c>
      <c r="F92" s="84"/>
      <c r="G92" s="87" t="s">
        <v>745</v>
      </c>
      <c r="H92" s="68" t="s">
        <v>744</v>
      </c>
      <c r="I92" s="89">
        <f>+B80</f>
        <v>81</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81</v>
      </c>
      <c r="C99" s="80"/>
      <c r="D99" s="80" t="s">
        <v>718</v>
      </c>
      <c r="E99" s="80"/>
      <c r="F99" s="93"/>
      <c r="G99" s="80" t="s">
        <v>718</v>
      </c>
      <c r="H99" s="80"/>
      <c r="I99" s="94">
        <f>I92+I93+I96</f>
        <v>81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246</v>
      </c>
      <c r="D106" s="87" t="s">
        <v>735</v>
      </c>
      <c r="E106" s="105" t="s">
        <v>734</v>
      </c>
      <c r="F106" s="84"/>
      <c r="G106" s="85"/>
      <c r="H106" s="85"/>
      <c r="I106" s="84"/>
    </row>
    <row r="107" spans="2:9" x14ac:dyDescent="0.2">
      <c r="B107" s="86">
        <v>75</v>
      </c>
      <c r="D107" s="87" t="s">
        <v>733</v>
      </c>
      <c r="E107" s="87"/>
      <c r="F107" s="84"/>
      <c r="G107" s="87" t="s">
        <v>732</v>
      </c>
      <c r="H107" s="70" t="s">
        <v>731</v>
      </c>
      <c r="I107" s="89"/>
    </row>
    <row r="108" spans="2:9" x14ac:dyDescent="0.2">
      <c r="B108" s="86">
        <f>-B13</f>
        <v>-151</v>
      </c>
      <c r="D108" s="87" t="s">
        <v>730</v>
      </c>
      <c r="E108" s="88" t="s">
        <v>729</v>
      </c>
      <c r="F108" s="84"/>
      <c r="G108" s="87"/>
      <c r="H108" s="69" t="s">
        <v>728</v>
      </c>
      <c r="I108" s="89">
        <f>B92</f>
        <v>81</v>
      </c>
    </row>
    <row r="109" spans="2:9" x14ac:dyDescent="0.2">
      <c r="B109" s="86">
        <v>171</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81</v>
      </c>
      <c r="C115" s="80"/>
      <c r="D115" s="80" t="s">
        <v>718</v>
      </c>
      <c r="E115" s="108"/>
      <c r="F115" s="93"/>
      <c r="G115" s="80" t="s">
        <v>718</v>
      </c>
      <c r="H115" s="80"/>
      <c r="I115" s="94">
        <f>I108</f>
        <v>81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-14</v>
      </c>
    </row>
    <row r="123" spans="2:9" ht="15" x14ac:dyDescent="0.2">
      <c r="B123" s="86">
        <f>B125+B128+B131+B134+B137+B142+B143+B144</f>
        <v>94</v>
      </c>
      <c r="C123" s="81"/>
      <c r="D123" s="60"/>
      <c r="E123" s="87" t="s">
        <v>713</v>
      </c>
      <c r="F123" s="60"/>
      <c r="G123" s="60"/>
      <c r="H123" s="60"/>
      <c r="I123" s="89">
        <f>I128+I131+I134+I137+I142+I143+I144</f>
        <v>108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279</v>
      </c>
      <c r="E128" s="87" t="s">
        <v>709</v>
      </c>
      <c r="I128" s="89">
        <f>I129+I130</f>
        <v>0</v>
      </c>
    </row>
    <row r="129" spans="2:9" x14ac:dyDescent="0.2">
      <c r="B129" s="86">
        <v>279</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-203</v>
      </c>
      <c r="E134" s="87" t="s">
        <v>703</v>
      </c>
      <c r="I134" s="89">
        <f>I135+I136</f>
        <v>0</v>
      </c>
    </row>
    <row r="135" spans="2:9" x14ac:dyDescent="0.2">
      <c r="B135" s="86">
        <v>-203</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18</v>
      </c>
      <c r="C144" s="87" t="s">
        <v>693</v>
      </c>
      <c r="E144" s="87" t="s">
        <v>693</v>
      </c>
      <c r="I144" s="89">
        <f>I145+I146</f>
        <v>108</v>
      </c>
    </row>
    <row r="145" spans="2:9" x14ac:dyDescent="0.2">
      <c r="B145" s="86">
        <v>5</v>
      </c>
      <c r="C145" s="87" t="s">
        <v>692</v>
      </c>
      <c r="E145" s="87" t="s">
        <v>692</v>
      </c>
      <c r="I145" s="89">
        <v>58</v>
      </c>
    </row>
    <row r="146" spans="2:9" x14ac:dyDescent="0.2">
      <c r="B146" s="91">
        <v>13</v>
      </c>
      <c r="C146" s="110" t="s">
        <v>691</v>
      </c>
      <c r="D146" s="111"/>
      <c r="E146" s="110" t="s">
        <v>691</v>
      </c>
      <c r="F146" s="111"/>
      <c r="G146" s="111"/>
      <c r="H146" s="111"/>
      <c r="I146" s="94">
        <v>50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3" orientation="portrait" r:id="rId1"/>
  <headerFooter alignWithMargins="0"/>
  <rowBreaks count="1" manualBreakCount="1">
    <brk id="72" min="1"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23289</v>
      </c>
      <c r="D11" s="83" t="s">
        <v>810</v>
      </c>
      <c r="E11" s="87" t="s">
        <v>809</v>
      </c>
      <c r="F11" s="84"/>
      <c r="G11" s="85" t="s">
        <v>808</v>
      </c>
      <c r="H11" s="88" t="s">
        <v>807</v>
      </c>
      <c r="I11" s="89">
        <f>I12+I13</f>
        <v>36652</v>
      </c>
    </row>
    <row r="12" spans="2:14" x14ac:dyDescent="0.2">
      <c r="B12" s="86">
        <f>I11-B11</f>
        <v>13363</v>
      </c>
      <c r="D12" s="87" t="s">
        <v>797</v>
      </c>
      <c r="E12" s="68" t="s">
        <v>796</v>
      </c>
      <c r="F12" s="84"/>
      <c r="G12" s="90" t="s">
        <v>806</v>
      </c>
      <c r="H12" s="85"/>
      <c r="I12" s="89">
        <v>36194</v>
      </c>
    </row>
    <row r="13" spans="2:14" x14ac:dyDescent="0.2">
      <c r="B13" s="86">
        <v>3694</v>
      </c>
      <c r="D13" s="83" t="s">
        <v>805</v>
      </c>
      <c r="E13" s="87" t="s">
        <v>729</v>
      </c>
      <c r="F13" s="84"/>
      <c r="G13" s="90" t="s">
        <v>804</v>
      </c>
      <c r="I13" s="89">
        <v>458</v>
      </c>
    </row>
    <row r="14" spans="2:14" x14ac:dyDescent="0.2">
      <c r="B14" s="86">
        <f>B12-B13</f>
        <v>9669</v>
      </c>
      <c r="D14" s="83" t="s">
        <v>803</v>
      </c>
      <c r="E14" s="68" t="s">
        <v>802</v>
      </c>
      <c r="F14" s="84"/>
      <c r="G14" s="90"/>
      <c r="H14" s="85"/>
      <c r="I14" s="89"/>
    </row>
    <row r="15" spans="2:14" ht="7.15" customHeight="1" x14ac:dyDescent="0.2">
      <c r="B15" s="86"/>
      <c r="F15" s="84"/>
      <c r="G15" s="85"/>
      <c r="H15" s="85"/>
      <c r="I15" s="89"/>
    </row>
    <row r="16" spans="2:14" x14ac:dyDescent="0.2">
      <c r="B16" s="91">
        <f>B11+B12</f>
        <v>36652</v>
      </c>
      <c r="C16" s="80"/>
      <c r="D16" s="92" t="s">
        <v>718</v>
      </c>
      <c r="E16" s="80"/>
      <c r="F16" s="93"/>
      <c r="G16" s="92" t="s">
        <v>718</v>
      </c>
      <c r="H16" s="80"/>
      <c r="I16" s="94">
        <f>I11</f>
        <v>36652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8404</v>
      </c>
      <c r="D26" s="83" t="s">
        <v>799</v>
      </c>
      <c r="E26" s="87" t="s">
        <v>798</v>
      </c>
      <c r="F26" s="84"/>
      <c r="G26" s="90" t="s">
        <v>797</v>
      </c>
      <c r="H26" s="70" t="s">
        <v>796</v>
      </c>
      <c r="I26" s="89">
        <f>+B12</f>
        <v>13363</v>
      </c>
    </row>
    <row r="27" spans="2:9" x14ac:dyDescent="0.2">
      <c r="B27" s="86">
        <v>6247</v>
      </c>
      <c r="D27" s="87" t="s">
        <v>795</v>
      </c>
      <c r="F27" s="84"/>
      <c r="G27" s="85"/>
      <c r="H27" s="85"/>
      <c r="I27" s="89"/>
    </row>
    <row r="28" spans="2:9" x14ac:dyDescent="0.2">
      <c r="B28" s="86">
        <f>B29+B30</f>
        <v>2157</v>
      </c>
      <c r="D28" s="87" t="s">
        <v>794</v>
      </c>
      <c r="F28" s="84"/>
      <c r="G28" s="85"/>
      <c r="H28" s="85"/>
      <c r="I28" s="89"/>
    </row>
    <row r="29" spans="2:9" x14ac:dyDescent="0.2">
      <c r="B29" s="86">
        <v>2138</v>
      </c>
      <c r="D29" s="87" t="s">
        <v>793</v>
      </c>
      <c r="F29" s="84"/>
      <c r="G29" s="85"/>
      <c r="H29" s="85"/>
      <c r="I29" s="89"/>
    </row>
    <row r="30" spans="2:9" x14ac:dyDescent="0.2">
      <c r="B30" s="86">
        <v>19</v>
      </c>
      <c r="D30" s="87" t="s">
        <v>792</v>
      </c>
      <c r="F30" s="84"/>
      <c r="G30" s="85"/>
      <c r="H30" s="85"/>
      <c r="I30" s="89"/>
    </row>
    <row r="31" spans="2:9" ht="12.75" customHeight="1" x14ac:dyDescent="0.2">
      <c r="B31" s="86">
        <v>462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4497</v>
      </c>
      <c r="D33" s="87" t="s">
        <v>786</v>
      </c>
      <c r="E33" s="68" t="s">
        <v>785</v>
      </c>
      <c r="F33" s="84"/>
      <c r="G33" s="85"/>
      <c r="H33" s="85"/>
      <c r="I33" s="89"/>
    </row>
    <row r="34" spans="2:9" x14ac:dyDescent="0.2">
      <c r="B34" s="86"/>
      <c r="F34" s="84"/>
      <c r="G34" s="85"/>
      <c r="H34" s="85"/>
      <c r="I34" s="89"/>
    </row>
    <row r="35" spans="2:9" x14ac:dyDescent="0.2">
      <c r="B35" s="91">
        <f>B26+B31+B32+B33</f>
        <v>13363</v>
      </c>
      <c r="C35" s="80"/>
      <c r="D35" s="92" t="s">
        <v>718</v>
      </c>
      <c r="E35" s="80"/>
      <c r="F35" s="93"/>
      <c r="G35" s="92" t="s">
        <v>718</v>
      </c>
      <c r="H35" s="80"/>
      <c r="I35" s="94">
        <f>I26</f>
        <v>13363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3827</v>
      </c>
      <c r="D42" s="83" t="s">
        <v>784</v>
      </c>
      <c r="E42" s="90" t="s">
        <v>783</v>
      </c>
      <c r="F42" s="84"/>
      <c r="G42" s="87" t="s">
        <v>786</v>
      </c>
      <c r="H42" s="68" t="s">
        <v>785</v>
      </c>
      <c r="I42" s="89">
        <f>+B33</f>
        <v>4497</v>
      </c>
    </row>
    <row r="43" spans="2:9" ht="15" x14ac:dyDescent="0.2">
      <c r="B43" s="86">
        <v>3827</v>
      </c>
      <c r="C43" s="60"/>
      <c r="D43" s="97" t="s">
        <v>782</v>
      </c>
      <c r="F43" s="64"/>
      <c r="G43" s="81" t="s">
        <v>784</v>
      </c>
      <c r="H43" s="98" t="s">
        <v>783</v>
      </c>
      <c r="I43" s="89">
        <f>I44+I45+I47+I48+I49</f>
        <v>2571</v>
      </c>
    </row>
    <row r="44" spans="2:9" x14ac:dyDescent="0.2">
      <c r="B44" s="86">
        <v>0</v>
      </c>
      <c r="D44" s="87" t="s">
        <v>781</v>
      </c>
      <c r="F44" s="84"/>
      <c r="G44" s="97" t="s">
        <v>782</v>
      </c>
      <c r="I44" s="89">
        <v>2571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3241</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7068</v>
      </c>
      <c r="C52" s="80"/>
      <c r="D52" s="80" t="s">
        <v>718</v>
      </c>
      <c r="E52" s="80"/>
      <c r="F52" s="93"/>
      <c r="G52" s="80" t="s">
        <v>718</v>
      </c>
      <c r="H52" s="80"/>
      <c r="I52" s="94">
        <f>I42+I43+I50</f>
        <v>7068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240</v>
      </c>
      <c r="D59" s="83" t="s">
        <v>774</v>
      </c>
      <c r="E59" s="88" t="s">
        <v>773</v>
      </c>
      <c r="F59" s="84"/>
      <c r="G59" s="90" t="s">
        <v>772</v>
      </c>
      <c r="H59" s="68" t="s">
        <v>771</v>
      </c>
      <c r="I59" s="89">
        <f>+B49</f>
        <v>3241</v>
      </c>
    </row>
    <row r="60" spans="2:9" x14ac:dyDescent="0.2">
      <c r="B60" s="86">
        <v>240</v>
      </c>
      <c r="D60" s="87" t="s">
        <v>770</v>
      </c>
      <c r="F60" s="84"/>
      <c r="G60" s="90" t="s">
        <v>769</v>
      </c>
      <c r="H60" s="87"/>
      <c r="I60" s="89">
        <f>I61+I62</f>
        <v>19</v>
      </c>
    </row>
    <row r="61" spans="2:9" x14ac:dyDescent="0.2">
      <c r="B61" s="86">
        <v>0</v>
      </c>
      <c r="D61" s="87" t="s">
        <v>768</v>
      </c>
      <c r="F61" s="84"/>
      <c r="G61" s="90" t="s">
        <v>767</v>
      </c>
      <c r="I61" s="89">
        <v>0</v>
      </c>
    </row>
    <row r="62" spans="2:9" x14ac:dyDescent="0.2">
      <c r="B62" s="86">
        <v>19</v>
      </c>
      <c r="D62" s="83" t="s">
        <v>766</v>
      </c>
      <c r="E62" s="87" t="s">
        <v>765</v>
      </c>
      <c r="F62" s="84"/>
      <c r="G62" s="90" t="s">
        <v>764</v>
      </c>
      <c r="I62" s="89">
        <v>19</v>
      </c>
    </row>
    <row r="63" spans="2:9" x14ac:dyDescent="0.2">
      <c r="B63" s="86"/>
      <c r="E63" s="87" t="s">
        <v>763</v>
      </c>
      <c r="F63" s="84"/>
      <c r="G63" s="85" t="s">
        <v>762</v>
      </c>
      <c r="H63" s="83" t="s">
        <v>761</v>
      </c>
      <c r="I63" s="89">
        <f>I64+I65+I66</f>
        <v>0</v>
      </c>
    </row>
    <row r="64" spans="2:9" x14ac:dyDescent="0.2">
      <c r="B64" s="86">
        <f>B65+B66+B67</f>
        <v>21</v>
      </c>
      <c r="D64" s="83" t="s">
        <v>762</v>
      </c>
      <c r="E64" s="83" t="s">
        <v>761</v>
      </c>
      <c r="F64" s="84"/>
      <c r="G64" s="87" t="s">
        <v>760</v>
      </c>
      <c r="I64" s="89">
        <v>0</v>
      </c>
    </row>
    <row r="65" spans="2:9" x14ac:dyDescent="0.2">
      <c r="B65" s="86">
        <v>21</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2980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3260</v>
      </c>
      <c r="C70" s="80"/>
      <c r="D70" s="80" t="s">
        <v>718</v>
      </c>
      <c r="E70" s="80"/>
      <c r="F70" s="93"/>
      <c r="G70" s="80" t="s">
        <v>718</v>
      </c>
      <c r="H70" s="80"/>
      <c r="I70" s="94">
        <f>I59+I60+I63</f>
        <v>3260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2980</v>
      </c>
    </row>
    <row r="78" spans="2:9" x14ac:dyDescent="0.2">
      <c r="B78" s="86"/>
      <c r="E78" s="87" t="s">
        <v>750</v>
      </c>
      <c r="F78" s="84"/>
      <c r="G78" s="90"/>
      <c r="H78" s="87"/>
      <c r="I78" s="89"/>
    </row>
    <row r="79" spans="2:9" x14ac:dyDescent="0.2">
      <c r="B79" s="86">
        <f>I82-B77</f>
        <v>2980</v>
      </c>
      <c r="D79" s="87" t="s">
        <v>745</v>
      </c>
      <c r="E79" s="70" t="s">
        <v>749</v>
      </c>
      <c r="F79" s="84"/>
      <c r="G79" s="85"/>
      <c r="H79" s="85"/>
      <c r="I79" s="89"/>
    </row>
    <row r="80" spans="2:9" x14ac:dyDescent="0.2">
      <c r="B80" s="86">
        <f>B79-B13</f>
        <v>-714</v>
      </c>
      <c r="D80" s="87" t="s">
        <v>748</v>
      </c>
      <c r="E80" s="68" t="s">
        <v>744</v>
      </c>
      <c r="F80" s="84"/>
      <c r="G80" s="85"/>
      <c r="H80" s="85"/>
      <c r="I80" s="89"/>
    </row>
    <row r="81" spans="2:9" x14ac:dyDescent="0.2">
      <c r="B81" s="86"/>
      <c r="F81" s="84"/>
      <c r="G81" s="85"/>
      <c r="H81" s="85"/>
      <c r="I81" s="89"/>
    </row>
    <row r="82" spans="2:9" x14ac:dyDescent="0.2">
      <c r="B82" s="91">
        <f>B77+B79</f>
        <v>2980</v>
      </c>
      <c r="C82" s="80"/>
      <c r="D82" s="80" t="s">
        <v>718</v>
      </c>
      <c r="E82" s="80"/>
      <c r="F82" s="93"/>
      <c r="G82" s="80" t="s">
        <v>718</v>
      </c>
      <c r="H82" s="80"/>
      <c r="I82" s="94">
        <f>I77</f>
        <v>2980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451</v>
      </c>
      <c r="D92" s="87" t="s">
        <v>732</v>
      </c>
      <c r="E92" s="68" t="s">
        <v>731</v>
      </c>
      <c r="F92" s="84"/>
      <c r="G92" s="87" t="s">
        <v>745</v>
      </c>
      <c r="H92" s="68" t="s">
        <v>744</v>
      </c>
      <c r="I92" s="89">
        <f>+B80</f>
        <v>-714</v>
      </c>
    </row>
    <row r="93" spans="2:9" x14ac:dyDescent="0.2">
      <c r="B93" s="86"/>
      <c r="E93" s="70" t="s">
        <v>728</v>
      </c>
      <c r="F93" s="84"/>
      <c r="G93" s="90" t="s">
        <v>743</v>
      </c>
      <c r="H93" s="83" t="s">
        <v>742</v>
      </c>
      <c r="I93" s="89">
        <f>I94+I95</f>
        <v>1165</v>
      </c>
    </row>
    <row r="94" spans="2:9" x14ac:dyDescent="0.2">
      <c r="B94" s="86"/>
      <c r="E94" s="87"/>
      <c r="F94" s="84"/>
      <c r="G94" s="90" t="s">
        <v>741</v>
      </c>
      <c r="I94" s="89">
        <v>1165</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451</v>
      </c>
      <c r="C99" s="80"/>
      <c r="D99" s="80" t="s">
        <v>718</v>
      </c>
      <c r="E99" s="80"/>
      <c r="F99" s="93"/>
      <c r="G99" s="80" t="s">
        <v>718</v>
      </c>
      <c r="H99" s="80"/>
      <c r="I99" s="94">
        <f>I92+I93+I96</f>
        <v>451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28012</v>
      </c>
      <c r="D106" s="87" t="s">
        <v>735</v>
      </c>
      <c r="E106" s="105" t="s">
        <v>734</v>
      </c>
      <c r="F106" s="84"/>
      <c r="G106" s="85"/>
      <c r="H106" s="85"/>
      <c r="I106" s="84"/>
    </row>
    <row r="107" spans="2:9" x14ac:dyDescent="0.2">
      <c r="B107" s="86">
        <v>27711</v>
      </c>
      <c r="D107" s="87" t="s">
        <v>733</v>
      </c>
      <c r="E107" s="87"/>
      <c r="F107" s="84"/>
      <c r="G107" s="87" t="s">
        <v>732</v>
      </c>
      <c r="H107" s="70" t="s">
        <v>731</v>
      </c>
      <c r="I107" s="89"/>
    </row>
    <row r="108" spans="2:9" x14ac:dyDescent="0.2">
      <c r="B108" s="86">
        <f>-B13</f>
        <v>-3694</v>
      </c>
      <c r="D108" s="87" t="s">
        <v>730</v>
      </c>
      <c r="E108" s="88" t="s">
        <v>729</v>
      </c>
      <c r="F108" s="84"/>
      <c r="G108" s="87"/>
      <c r="H108" s="69" t="s">
        <v>728</v>
      </c>
      <c r="I108" s="89">
        <f>B92</f>
        <v>451</v>
      </c>
    </row>
    <row r="109" spans="2:9" x14ac:dyDescent="0.2">
      <c r="B109" s="86">
        <v>301</v>
      </c>
      <c r="D109" s="97" t="s">
        <v>727</v>
      </c>
      <c r="E109" s="87" t="s">
        <v>726</v>
      </c>
      <c r="F109" s="84"/>
      <c r="H109" s="106"/>
      <c r="I109" s="107"/>
    </row>
    <row r="110" spans="2:9" x14ac:dyDescent="0.2">
      <c r="B110" s="86">
        <v>0</v>
      </c>
      <c r="D110" s="87" t="s">
        <v>725</v>
      </c>
      <c r="E110" s="87" t="s">
        <v>724</v>
      </c>
      <c r="F110" s="84"/>
      <c r="G110" s="95"/>
      <c r="I110" s="89"/>
    </row>
    <row r="111" spans="2:9" x14ac:dyDescent="0.2">
      <c r="B111" s="86">
        <v>-2463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-21404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451</v>
      </c>
      <c r="C115" s="80"/>
      <c r="D115" s="80" t="s">
        <v>718</v>
      </c>
      <c r="E115" s="108"/>
      <c r="F115" s="93"/>
      <c r="G115" s="80" t="s">
        <v>718</v>
      </c>
      <c r="H115" s="80"/>
      <c r="I115" s="94">
        <f>I108</f>
        <v>451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-21404</v>
      </c>
    </row>
    <row r="123" spans="2:9" ht="15" x14ac:dyDescent="0.2">
      <c r="B123" s="86">
        <f>B125+B128+B131+B134+B137+B142+B143+B144</f>
        <v>-24485</v>
      </c>
      <c r="C123" s="81"/>
      <c r="D123" s="60"/>
      <c r="E123" s="87" t="s">
        <v>713</v>
      </c>
      <c r="F123" s="60"/>
      <c r="G123" s="60"/>
      <c r="H123" s="60"/>
      <c r="I123" s="89">
        <f>I128+I131+I134+I137+I142+I143+I144</f>
        <v>-3081</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-28647</v>
      </c>
      <c r="E128" s="87" t="s">
        <v>709</v>
      </c>
      <c r="I128" s="89">
        <f>I129+I130</f>
        <v>39</v>
      </c>
    </row>
    <row r="129" spans="2:9" x14ac:dyDescent="0.2">
      <c r="B129" s="86">
        <v>-12177</v>
      </c>
      <c r="E129" s="87" t="s">
        <v>708</v>
      </c>
      <c r="I129" s="89">
        <v>0</v>
      </c>
    </row>
    <row r="130" spans="2:9" x14ac:dyDescent="0.2">
      <c r="B130" s="86">
        <v>-16470</v>
      </c>
      <c r="E130" s="87" t="s">
        <v>707</v>
      </c>
      <c r="I130" s="89">
        <v>39</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4557</v>
      </c>
      <c r="E134" s="87" t="s">
        <v>703</v>
      </c>
      <c r="I134" s="89">
        <f>I135+I136</f>
        <v>-9664</v>
      </c>
    </row>
    <row r="135" spans="2:9" x14ac:dyDescent="0.2">
      <c r="B135" s="86">
        <v>1205</v>
      </c>
      <c r="E135" s="87" t="s">
        <v>702</v>
      </c>
      <c r="I135" s="89">
        <v>-6008</v>
      </c>
    </row>
    <row r="136" spans="2:9" x14ac:dyDescent="0.2">
      <c r="B136" s="86">
        <v>3352</v>
      </c>
      <c r="E136" s="87" t="s">
        <v>701</v>
      </c>
      <c r="I136" s="89">
        <v>-3656</v>
      </c>
    </row>
    <row r="137" spans="2:9" x14ac:dyDescent="0.2">
      <c r="B137" s="86">
        <f>B138+B141</f>
        <v>1840</v>
      </c>
      <c r="E137" s="109" t="s">
        <v>700</v>
      </c>
      <c r="I137" s="89">
        <f>I138+I141</f>
        <v>0</v>
      </c>
    </row>
    <row r="138" spans="2:9" x14ac:dyDescent="0.2">
      <c r="B138" s="86">
        <f>B139+B140</f>
        <v>1840</v>
      </c>
      <c r="E138" s="109" t="s">
        <v>699</v>
      </c>
      <c r="I138" s="89">
        <f>I139+I140</f>
        <v>0</v>
      </c>
    </row>
    <row r="139" spans="2:9" x14ac:dyDescent="0.2">
      <c r="B139" s="86">
        <v>1840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-2235</v>
      </c>
      <c r="C144" s="87" t="s">
        <v>693</v>
      </c>
      <c r="E144" s="87" t="s">
        <v>693</v>
      </c>
      <c r="I144" s="89">
        <f>I145+I146</f>
        <v>6544</v>
      </c>
    </row>
    <row r="145" spans="2:9" x14ac:dyDescent="0.2">
      <c r="B145" s="86">
        <v>3700</v>
      </c>
      <c r="C145" s="87" t="s">
        <v>692</v>
      </c>
      <c r="E145" s="87" t="s">
        <v>692</v>
      </c>
      <c r="I145" s="89">
        <v>-665</v>
      </c>
    </row>
    <row r="146" spans="2:9" x14ac:dyDescent="0.2">
      <c r="B146" s="91">
        <v>-5935</v>
      </c>
      <c r="C146" s="110" t="s">
        <v>691</v>
      </c>
      <c r="D146" s="111"/>
      <c r="E146" s="110" t="s">
        <v>691</v>
      </c>
      <c r="F146" s="111"/>
      <c r="G146" s="111"/>
      <c r="H146" s="111"/>
      <c r="I146" s="94">
        <v>7209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110755</v>
      </c>
      <c r="D11" s="83" t="s">
        <v>810</v>
      </c>
      <c r="E11" s="87" t="s">
        <v>809</v>
      </c>
      <c r="F11" s="84"/>
      <c r="G11" s="85" t="s">
        <v>808</v>
      </c>
      <c r="H11" s="88" t="s">
        <v>807</v>
      </c>
      <c r="I11" s="89">
        <f>I12+I13</f>
        <v>113473</v>
      </c>
    </row>
    <row r="12" spans="2:14" x14ac:dyDescent="0.2">
      <c r="B12" s="86">
        <f>I11-B11</f>
        <v>2718</v>
      </c>
      <c r="D12" s="87" t="s">
        <v>797</v>
      </c>
      <c r="E12" s="68" t="s">
        <v>796</v>
      </c>
      <c r="F12" s="84"/>
      <c r="G12" s="90" t="s">
        <v>806</v>
      </c>
      <c r="H12" s="85"/>
      <c r="I12" s="89">
        <v>112664</v>
      </c>
    </row>
    <row r="13" spans="2:14" x14ac:dyDescent="0.2">
      <c r="B13" s="86">
        <v>21697</v>
      </c>
      <c r="D13" s="83" t="s">
        <v>805</v>
      </c>
      <c r="E13" s="87" t="s">
        <v>729</v>
      </c>
      <c r="F13" s="84"/>
      <c r="G13" s="90" t="s">
        <v>804</v>
      </c>
      <c r="I13" s="89">
        <v>809</v>
      </c>
    </row>
    <row r="14" spans="2:14" x14ac:dyDescent="0.2">
      <c r="B14" s="86">
        <f>B12-B13</f>
        <v>-18979</v>
      </c>
      <c r="D14" s="83" t="s">
        <v>803</v>
      </c>
      <c r="E14" s="68" t="s">
        <v>802</v>
      </c>
      <c r="F14" s="84"/>
      <c r="G14" s="90"/>
      <c r="H14" s="85"/>
      <c r="I14" s="89"/>
    </row>
    <row r="15" spans="2:14" ht="7.15" customHeight="1" x14ac:dyDescent="0.2">
      <c r="B15" s="86"/>
      <c r="F15" s="84"/>
      <c r="G15" s="85"/>
      <c r="H15" s="85"/>
      <c r="I15" s="89"/>
    </row>
    <row r="16" spans="2:14" x14ac:dyDescent="0.2">
      <c r="B16" s="91">
        <f>B11+B12</f>
        <v>113473</v>
      </c>
      <c r="C16" s="80"/>
      <c r="D16" s="92" t="s">
        <v>718</v>
      </c>
      <c r="E16" s="80"/>
      <c r="F16" s="93"/>
      <c r="G16" s="92" t="s">
        <v>718</v>
      </c>
      <c r="H16" s="80"/>
      <c r="I16" s="94">
        <f>I11</f>
        <v>113473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229881</v>
      </c>
      <c r="D26" s="83" t="s">
        <v>799</v>
      </c>
      <c r="E26" s="87" t="s">
        <v>798</v>
      </c>
      <c r="F26" s="84"/>
      <c r="G26" s="90" t="s">
        <v>797</v>
      </c>
      <c r="H26" s="70" t="s">
        <v>796</v>
      </c>
      <c r="I26" s="89">
        <f>+B12</f>
        <v>2718</v>
      </c>
    </row>
    <row r="27" spans="2:9" x14ac:dyDescent="0.2">
      <c r="B27" s="86">
        <v>61907</v>
      </c>
      <c r="D27" s="87" t="s">
        <v>795</v>
      </c>
      <c r="F27" s="84"/>
      <c r="G27" s="85"/>
      <c r="H27" s="85"/>
      <c r="I27" s="89"/>
    </row>
    <row r="28" spans="2:9" x14ac:dyDescent="0.2">
      <c r="B28" s="86">
        <f>B29+B30</f>
        <v>167974</v>
      </c>
      <c r="D28" s="87" t="s">
        <v>794</v>
      </c>
      <c r="F28" s="84"/>
      <c r="G28" s="85"/>
      <c r="H28" s="85"/>
      <c r="I28" s="89"/>
    </row>
    <row r="29" spans="2:9" x14ac:dyDescent="0.2">
      <c r="B29" s="86">
        <v>20279</v>
      </c>
      <c r="D29" s="87" t="s">
        <v>793</v>
      </c>
      <c r="F29" s="84"/>
      <c r="G29" s="85"/>
      <c r="H29" s="85"/>
      <c r="I29" s="89"/>
    </row>
    <row r="30" spans="2:9" x14ac:dyDescent="0.2">
      <c r="B30" s="86">
        <v>147695</v>
      </c>
      <c r="D30" s="87" t="s">
        <v>792</v>
      </c>
      <c r="F30" s="84"/>
      <c r="G30" s="85"/>
      <c r="H30" s="85"/>
      <c r="I30" s="89"/>
    </row>
    <row r="31" spans="2:9" ht="12.75" customHeight="1" x14ac:dyDescent="0.2">
      <c r="B31" s="86">
        <v>4229</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-231392</v>
      </c>
      <c r="D33" s="87" t="s">
        <v>786</v>
      </c>
      <c r="E33" s="68" t="s">
        <v>785</v>
      </c>
      <c r="F33" s="84"/>
      <c r="G33" s="85"/>
      <c r="H33" s="85"/>
      <c r="I33" s="89"/>
    </row>
    <row r="34" spans="2:9" x14ac:dyDescent="0.2">
      <c r="B34" s="86"/>
      <c r="F34" s="84"/>
      <c r="G34" s="85"/>
      <c r="H34" s="85"/>
      <c r="I34" s="89"/>
    </row>
    <row r="35" spans="2:9" x14ac:dyDescent="0.2">
      <c r="B35" s="91">
        <f>B26+B31+B32+B33</f>
        <v>2718</v>
      </c>
      <c r="C35" s="80"/>
      <c r="D35" s="92" t="s">
        <v>718</v>
      </c>
      <c r="E35" s="80"/>
      <c r="F35" s="93"/>
      <c r="G35" s="92" t="s">
        <v>718</v>
      </c>
      <c r="H35" s="80"/>
      <c r="I35" s="94">
        <f>I26</f>
        <v>2718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1027</v>
      </c>
      <c r="D42" s="83" t="s">
        <v>784</v>
      </c>
      <c r="E42" s="90" t="s">
        <v>783</v>
      </c>
      <c r="F42" s="84"/>
      <c r="G42" s="87" t="s">
        <v>786</v>
      </c>
      <c r="H42" s="68" t="s">
        <v>785</v>
      </c>
      <c r="I42" s="89">
        <f>+B33</f>
        <v>-231392</v>
      </c>
    </row>
    <row r="43" spans="2:9" ht="15" x14ac:dyDescent="0.2">
      <c r="B43" s="86">
        <v>1027</v>
      </c>
      <c r="C43" s="60"/>
      <c r="D43" s="97" t="s">
        <v>782</v>
      </c>
      <c r="F43" s="64"/>
      <c r="G43" s="81" t="s">
        <v>784</v>
      </c>
      <c r="H43" s="98" t="s">
        <v>783</v>
      </c>
      <c r="I43" s="89">
        <f>I44+I45+I47+I48+I49</f>
        <v>7808</v>
      </c>
    </row>
    <row r="44" spans="2:9" x14ac:dyDescent="0.2">
      <c r="B44" s="86">
        <v>0</v>
      </c>
      <c r="D44" s="87" t="s">
        <v>781</v>
      </c>
      <c r="F44" s="84"/>
      <c r="G44" s="97" t="s">
        <v>782</v>
      </c>
      <c r="I44" s="89">
        <v>7808</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-224611</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-223584</v>
      </c>
      <c r="C52" s="80"/>
      <c r="D52" s="80" t="s">
        <v>718</v>
      </c>
      <c r="E52" s="80"/>
      <c r="F52" s="93"/>
      <c r="G52" s="80" t="s">
        <v>718</v>
      </c>
      <c r="H52" s="80"/>
      <c r="I52" s="94">
        <f>I42+I43+I50</f>
        <v>-223584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-224611</v>
      </c>
    </row>
    <row r="60" spans="2:9" x14ac:dyDescent="0.2">
      <c r="B60" s="86">
        <v>0</v>
      </c>
      <c r="D60" s="87" t="s">
        <v>770</v>
      </c>
      <c r="F60" s="84"/>
      <c r="G60" s="90" t="s">
        <v>769</v>
      </c>
      <c r="H60" s="87"/>
      <c r="I60" s="89">
        <f>I61+I62</f>
        <v>147695</v>
      </c>
    </row>
    <row r="61" spans="2:9" x14ac:dyDescent="0.2">
      <c r="B61" s="86">
        <v>0</v>
      </c>
      <c r="D61" s="87" t="s">
        <v>768</v>
      </c>
      <c r="F61" s="84"/>
      <c r="G61" s="90" t="s">
        <v>767</v>
      </c>
      <c r="I61" s="89">
        <v>0</v>
      </c>
    </row>
    <row r="62" spans="2:9" x14ac:dyDescent="0.2">
      <c r="B62" s="86">
        <v>147695</v>
      </c>
      <c r="D62" s="83" t="s">
        <v>766</v>
      </c>
      <c r="E62" s="87" t="s">
        <v>765</v>
      </c>
      <c r="F62" s="84"/>
      <c r="G62" s="90" t="s">
        <v>764</v>
      </c>
      <c r="I62" s="89">
        <v>147695</v>
      </c>
    </row>
    <row r="63" spans="2:9" x14ac:dyDescent="0.2">
      <c r="B63" s="86"/>
      <c r="E63" s="87" t="s">
        <v>763</v>
      </c>
      <c r="F63" s="84"/>
      <c r="G63" s="85" t="s">
        <v>762</v>
      </c>
      <c r="H63" s="83" t="s">
        <v>761</v>
      </c>
      <c r="I63" s="89">
        <f>I64+I65+I66</f>
        <v>457</v>
      </c>
    </row>
    <row r="64" spans="2:9" x14ac:dyDescent="0.2">
      <c r="B64" s="86">
        <f>B65+B66+B67</f>
        <v>688</v>
      </c>
      <c r="D64" s="83" t="s">
        <v>762</v>
      </c>
      <c r="E64" s="83" t="s">
        <v>761</v>
      </c>
      <c r="F64" s="84"/>
      <c r="G64" s="87" t="s">
        <v>760</v>
      </c>
      <c r="I64" s="89">
        <v>0</v>
      </c>
    </row>
    <row r="65" spans="2:9" x14ac:dyDescent="0.2">
      <c r="B65" s="86">
        <v>688</v>
      </c>
      <c r="D65" s="87" t="s">
        <v>760</v>
      </c>
      <c r="F65" s="84"/>
      <c r="G65" s="90" t="s">
        <v>759</v>
      </c>
      <c r="I65" s="89">
        <v>0</v>
      </c>
    </row>
    <row r="66" spans="2:9" x14ac:dyDescent="0.2">
      <c r="B66" s="86">
        <v>0</v>
      </c>
      <c r="D66" s="87" t="s">
        <v>759</v>
      </c>
      <c r="F66" s="84"/>
      <c r="G66" s="90" t="s">
        <v>758</v>
      </c>
      <c r="I66" s="89">
        <v>457</v>
      </c>
    </row>
    <row r="67" spans="2:9" x14ac:dyDescent="0.2">
      <c r="B67" s="86">
        <v>0</v>
      </c>
      <c r="D67" s="87" t="s">
        <v>758</v>
      </c>
      <c r="F67" s="84"/>
      <c r="G67" s="85"/>
      <c r="H67" s="85"/>
      <c r="I67" s="89"/>
    </row>
    <row r="68" spans="2:9" x14ac:dyDescent="0.2">
      <c r="B68" s="86">
        <f>I70-B59-B62-B64</f>
        <v>-224842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-76459</v>
      </c>
      <c r="C70" s="80"/>
      <c r="D70" s="80" t="s">
        <v>718</v>
      </c>
      <c r="E70" s="80"/>
      <c r="F70" s="93"/>
      <c r="G70" s="80" t="s">
        <v>718</v>
      </c>
      <c r="H70" s="80"/>
      <c r="I70" s="94">
        <f>I59+I60+I63</f>
        <v>-76459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-224842</v>
      </c>
    </row>
    <row r="78" spans="2:9" x14ac:dyDescent="0.2">
      <c r="B78" s="86"/>
      <c r="E78" s="87" t="s">
        <v>750</v>
      </c>
      <c r="F78" s="84"/>
      <c r="G78" s="90"/>
      <c r="H78" s="87"/>
      <c r="I78" s="89"/>
    </row>
    <row r="79" spans="2:9" x14ac:dyDescent="0.2">
      <c r="B79" s="86">
        <f>I82-B77</f>
        <v>-224842</v>
      </c>
      <c r="D79" s="87" t="s">
        <v>745</v>
      </c>
      <c r="E79" s="70" t="s">
        <v>749</v>
      </c>
      <c r="F79" s="84"/>
      <c r="G79" s="85"/>
      <c r="H79" s="85"/>
      <c r="I79" s="89"/>
    </row>
    <row r="80" spans="2:9" x14ac:dyDescent="0.2">
      <c r="B80" s="86">
        <f>B79-B13</f>
        <v>-246539</v>
      </c>
      <c r="D80" s="87" t="s">
        <v>748</v>
      </c>
      <c r="E80" s="68" t="s">
        <v>744</v>
      </c>
      <c r="F80" s="84"/>
      <c r="G80" s="85"/>
      <c r="H80" s="85"/>
      <c r="I80" s="89"/>
    </row>
    <row r="81" spans="2:9" x14ac:dyDescent="0.2">
      <c r="B81" s="86"/>
      <c r="F81" s="84"/>
      <c r="G81" s="85"/>
      <c r="H81" s="85"/>
      <c r="I81" s="89"/>
    </row>
    <row r="82" spans="2:9" x14ac:dyDescent="0.2">
      <c r="B82" s="91">
        <f>B77+B79</f>
        <v>-224842</v>
      </c>
      <c r="C82" s="80"/>
      <c r="D82" s="80" t="s">
        <v>718</v>
      </c>
      <c r="E82" s="80"/>
      <c r="F82" s="93"/>
      <c r="G82" s="80" t="s">
        <v>718</v>
      </c>
      <c r="H82" s="80"/>
      <c r="I82" s="94">
        <f>I77</f>
        <v>-224842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789</v>
      </c>
      <c r="D92" s="87" t="s">
        <v>732</v>
      </c>
      <c r="E92" s="68" t="s">
        <v>731</v>
      </c>
      <c r="F92" s="84"/>
      <c r="G92" s="87" t="s">
        <v>745</v>
      </c>
      <c r="H92" s="68" t="s">
        <v>744</v>
      </c>
      <c r="I92" s="89">
        <f>+B80</f>
        <v>-246539</v>
      </c>
    </row>
    <row r="93" spans="2:9" x14ac:dyDescent="0.2">
      <c r="B93" s="86"/>
      <c r="E93" s="70" t="s">
        <v>728</v>
      </c>
      <c r="F93" s="84"/>
      <c r="G93" s="90" t="s">
        <v>743</v>
      </c>
      <c r="H93" s="83" t="s">
        <v>742</v>
      </c>
      <c r="I93" s="89">
        <f>I94+I95</f>
        <v>247328</v>
      </c>
    </row>
    <row r="94" spans="2:9" x14ac:dyDescent="0.2">
      <c r="B94" s="86"/>
      <c r="E94" s="87"/>
      <c r="F94" s="84"/>
      <c r="G94" s="90" t="s">
        <v>741</v>
      </c>
      <c r="I94" s="89">
        <v>0</v>
      </c>
    </row>
    <row r="95" spans="2:9" x14ac:dyDescent="0.2">
      <c r="B95" s="86"/>
      <c r="E95" s="87"/>
      <c r="F95" s="84"/>
      <c r="G95" s="90" t="s">
        <v>740</v>
      </c>
      <c r="I95" s="89">
        <v>247328</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789</v>
      </c>
      <c r="C99" s="80"/>
      <c r="D99" s="80" t="s">
        <v>718</v>
      </c>
      <c r="E99" s="80"/>
      <c r="F99" s="93"/>
      <c r="G99" s="80" t="s">
        <v>718</v>
      </c>
      <c r="H99" s="80"/>
      <c r="I99" s="94">
        <f>I92+I93+I96</f>
        <v>789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-45794</v>
      </c>
      <c r="D106" s="87" t="s">
        <v>735</v>
      </c>
      <c r="E106" s="105" t="s">
        <v>734</v>
      </c>
      <c r="F106" s="84"/>
      <c r="G106" s="85"/>
      <c r="H106" s="85"/>
      <c r="I106" s="84"/>
    </row>
    <row r="107" spans="2:9" x14ac:dyDescent="0.2">
      <c r="B107" s="86">
        <v>3488</v>
      </c>
      <c r="D107" s="87" t="s">
        <v>733</v>
      </c>
      <c r="E107" s="87"/>
      <c r="F107" s="84"/>
      <c r="G107" s="87" t="s">
        <v>732</v>
      </c>
      <c r="H107" s="70" t="s">
        <v>731</v>
      </c>
      <c r="I107" s="89"/>
    </row>
    <row r="108" spans="2:9" x14ac:dyDescent="0.2">
      <c r="B108" s="86">
        <f>-B13</f>
        <v>-21697</v>
      </c>
      <c r="D108" s="87" t="s">
        <v>730</v>
      </c>
      <c r="E108" s="88" t="s">
        <v>729</v>
      </c>
      <c r="F108" s="84"/>
      <c r="G108" s="87"/>
      <c r="H108" s="69" t="s">
        <v>728</v>
      </c>
      <c r="I108" s="89">
        <f>B92</f>
        <v>789</v>
      </c>
    </row>
    <row r="109" spans="2:9" x14ac:dyDescent="0.2">
      <c r="B109" s="86">
        <v>-49282</v>
      </c>
      <c r="D109" s="97" t="s">
        <v>727</v>
      </c>
      <c r="E109" s="87" t="s">
        <v>726</v>
      </c>
      <c r="F109" s="84"/>
      <c r="H109" s="106"/>
      <c r="I109" s="107"/>
    </row>
    <row r="110" spans="2:9" x14ac:dyDescent="0.2">
      <c r="B110" s="86">
        <v>0</v>
      </c>
      <c r="D110" s="87" t="s">
        <v>725</v>
      </c>
      <c r="E110" s="87" t="s">
        <v>724</v>
      </c>
      <c r="F110" s="84"/>
      <c r="G110" s="95"/>
      <c r="I110" s="89"/>
    </row>
    <row r="111" spans="2:9" x14ac:dyDescent="0.2">
      <c r="B111" s="86">
        <v>390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67890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789</v>
      </c>
      <c r="C115" s="80"/>
      <c r="D115" s="80" t="s">
        <v>718</v>
      </c>
      <c r="E115" s="108"/>
      <c r="F115" s="93"/>
      <c r="G115" s="80" t="s">
        <v>718</v>
      </c>
      <c r="H115" s="80"/>
      <c r="I115" s="94">
        <f>I108</f>
        <v>789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67890</v>
      </c>
    </row>
    <row r="123" spans="2:9" ht="15" x14ac:dyDescent="0.2">
      <c r="B123" s="86">
        <f>B125+B128+B131+B134+B137+B142+B143+B144</f>
        <v>12217</v>
      </c>
      <c r="C123" s="81"/>
      <c r="D123" s="60"/>
      <c r="E123" s="87" t="s">
        <v>713</v>
      </c>
      <c r="F123" s="60"/>
      <c r="G123" s="60"/>
      <c r="H123" s="60"/>
      <c r="I123" s="89">
        <f>I128+I131+I134+I137+I142+I143+I144</f>
        <v>-55673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-1339</v>
      </c>
      <c r="E128" s="87" t="s">
        <v>709</v>
      </c>
      <c r="I128" s="89">
        <f>I129+I130</f>
        <v>-108</v>
      </c>
    </row>
    <row r="129" spans="2:9" x14ac:dyDescent="0.2">
      <c r="B129" s="86">
        <v>-1297</v>
      </c>
      <c r="E129" s="87" t="s">
        <v>708</v>
      </c>
      <c r="I129" s="89">
        <v>0</v>
      </c>
    </row>
    <row r="130" spans="2:9" x14ac:dyDescent="0.2">
      <c r="B130" s="86">
        <v>-42</v>
      </c>
      <c r="E130" s="87" t="s">
        <v>707</v>
      </c>
      <c r="I130" s="89">
        <v>-108</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9843</v>
      </c>
      <c r="E134" s="87" t="s">
        <v>703</v>
      </c>
      <c r="I134" s="89">
        <f>I135+I136</f>
        <v>-48106</v>
      </c>
    </row>
    <row r="135" spans="2:9" x14ac:dyDescent="0.2">
      <c r="B135" s="86">
        <v>9995</v>
      </c>
      <c r="E135" s="87" t="s">
        <v>702</v>
      </c>
      <c r="I135" s="89">
        <v>-8697</v>
      </c>
    </row>
    <row r="136" spans="2:9" x14ac:dyDescent="0.2">
      <c r="B136" s="86">
        <v>-152</v>
      </c>
      <c r="E136" s="87" t="s">
        <v>701</v>
      </c>
      <c r="I136" s="89">
        <v>-39409</v>
      </c>
    </row>
    <row r="137" spans="2:9" x14ac:dyDescent="0.2">
      <c r="B137" s="86">
        <f>B138+B141</f>
        <v>-12</v>
      </c>
      <c r="E137" s="109" t="s">
        <v>700</v>
      </c>
      <c r="I137" s="89">
        <f>I138+I141</f>
        <v>0</v>
      </c>
    </row>
    <row r="138" spans="2:9" x14ac:dyDescent="0.2">
      <c r="B138" s="86">
        <f>B139+B140</f>
        <v>-12</v>
      </c>
      <c r="E138" s="109" t="s">
        <v>699</v>
      </c>
      <c r="I138" s="89">
        <f>I139+I140</f>
        <v>0</v>
      </c>
    </row>
    <row r="139" spans="2:9" x14ac:dyDescent="0.2">
      <c r="B139" s="86">
        <v>-12</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3725</v>
      </c>
      <c r="C144" s="87" t="s">
        <v>693</v>
      </c>
      <c r="E144" s="87" t="s">
        <v>693</v>
      </c>
      <c r="I144" s="89">
        <f>I145+I146</f>
        <v>-7459</v>
      </c>
    </row>
    <row r="145" spans="2:9" x14ac:dyDescent="0.2">
      <c r="B145" s="86">
        <v>9119</v>
      </c>
      <c r="C145" s="87" t="s">
        <v>692</v>
      </c>
      <c r="E145" s="87" t="s">
        <v>692</v>
      </c>
      <c r="I145" s="89">
        <v>61</v>
      </c>
    </row>
    <row r="146" spans="2:9" x14ac:dyDescent="0.2">
      <c r="B146" s="91">
        <v>-5394</v>
      </c>
      <c r="C146" s="110" t="s">
        <v>691</v>
      </c>
      <c r="D146" s="111"/>
      <c r="E146" s="110" t="s">
        <v>691</v>
      </c>
      <c r="F146" s="111"/>
      <c r="G146" s="111"/>
      <c r="H146" s="111"/>
      <c r="I146" s="94">
        <v>-7520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858</v>
      </c>
      <c r="D3" s="117"/>
      <c r="E3" s="121"/>
      <c r="F3" s="117"/>
      <c r="G3" s="117"/>
      <c r="H3" s="117"/>
      <c r="I3" s="117"/>
      <c r="J3" s="117"/>
      <c r="K3" s="117"/>
      <c r="L3" s="117"/>
      <c r="M3" s="117"/>
      <c r="N3" s="122"/>
    </row>
    <row r="4" spans="2:14" s="120" customFormat="1" ht="15" customHeight="1" x14ac:dyDescent="0.25">
      <c r="B4" s="78" t="s">
        <v>857</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78765</v>
      </c>
      <c r="D11" s="83" t="s">
        <v>810</v>
      </c>
      <c r="E11" s="87" t="s">
        <v>809</v>
      </c>
      <c r="F11" s="84"/>
      <c r="G11" s="85" t="s">
        <v>808</v>
      </c>
      <c r="H11" s="88" t="s">
        <v>807</v>
      </c>
      <c r="I11" s="89">
        <f>I12+I13</f>
        <v>111859</v>
      </c>
    </row>
    <row r="12" spans="2:14" x14ac:dyDescent="0.2">
      <c r="B12" s="86">
        <f>I11-B11</f>
        <v>33094</v>
      </c>
      <c r="D12" s="87" t="s">
        <v>797</v>
      </c>
      <c r="E12" s="68" t="s">
        <v>796</v>
      </c>
      <c r="F12" s="84"/>
      <c r="G12" s="90" t="s">
        <v>806</v>
      </c>
      <c r="H12" s="85"/>
      <c r="I12" s="89">
        <v>111859</v>
      </c>
    </row>
    <row r="13" spans="2:14" x14ac:dyDescent="0.2">
      <c r="B13" s="86">
        <v>6663</v>
      </c>
      <c r="D13" s="83" t="s">
        <v>805</v>
      </c>
      <c r="E13" s="87" t="s">
        <v>729</v>
      </c>
      <c r="F13" s="84"/>
      <c r="G13" s="90" t="s">
        <v>804</v>
      </c>
      <c r="I13" s="89">
        <v>0</v>
      </c>
    </row>
    <row r="14" spans="2:14" x14ac:dyDescent="0.2">
      <c r="B14" s="86">
        <f>B12-B13</f>
        <v>26431</v>
      </c>
      <c r="D14" s="83" t="s">
        <v>803</v>
      </c>
      <c r="E14" s="68" t="s">
        <v>802</v>
      </c>
      <c r="F14" s="84"/>
      <c r="G14" s="90"/>
      <c r="H14" s="85"/>
      <c r="I14" s="89"/>
    </row>
    <row r="15" spans="2:14" ht="7.15" customHeight="1" x14ac:dyDescent="0.2">
      <c r="B15" s="86"/>
      <c r="F15" s="84"/>
      <c r="G15" s="85"/>
      <c r="H15" s="85"/>
      <c r="I15" s="89"/>
    </row>
    <row r="16" spans="2:14" x14ac:dyDescent="0.2">
      <c r="B16" s="91">
        <f>B11+B12</f>
        <v>111859</v>
      </c>
      <c r="C16" s="80"/>
      <c r="D16" s="92" t="s">
        <v>718</v>
      </c>
      <c r="E16" s="80"/>
      <c r="F16" s="93"/>
      <c r="G16" s="92" t="s">
        <v>718</v>
      </c>
      <c r="H16" s="80"/>
      <c r="I16" s="94">
        <f>I11</f>
        <v>111859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20258</v>
      </c>
      <c r="D26" s="83" t="s">
        <v>799</v>
      </c>
      <c r="E26" s="87" t="s">
        <v>798</v>
      </c>
      <c r="F26" s="84"/>
      <c r="G26" s="90" t="s">
        <v>797</v>
      </c>
      <c r="H26" s="70" t="s">
        <v>796</v>
      </c>
      <c r="I26" s="89">
        <f>+B12</f>
        <v>33094</v>
      </c>
    </row>
    <row r="27" spans="2:9" x14ac:dyDescent="0.2">
      <c r="B27" s="86">
        <v>16024</v>
      </c>
      <c r="D27" s="87" t="s">
        <v>795</v>
      </c>
      <c r="F27" s="84"/>
      <c r="G27" s="85"/>
      <c r="H27" s="85"/>
      <c r="I27" s="89"/>
    </row>
    <row r="28" spans="2:9" x14ac:dyDescent="0.2">
      <c r="B28" s="86">
        <f>B29+B30</f>
        <v>4234</v>
      </c>
      <c r="D28" s="87" t="s">
        <v>794</v>
      </c>
      <c r="F28" s="84"/>
      <c r="G28" s="85"/>
      <c r="H28" s="85"/>
      <c r="I28" s="89"/>
    </row>
    <row r="29" spans="2:9" x14ac:dyDescent="0.2">
      <c r="B29" s="86">
        <v>4222</v>
      </c>
      <c r="D29" s="87" t="s">
        <v>793</v>
      </c>
      <c r="F29" s="84"/>
      <c r="G29" s="85"/>
      <c r="H29" s="85"/>
      <c r="I29" s="89"/>
    </row>
    <row r="30" spans="2:9" x14ac:dyDescent="0.2">
      <c r="B30" s="86">
        <v>12</v>
      </c>
      <c r="D30" s="87" t="s">
        <v>792</v>
      </c>
      <c r="F30" s="84"/>
      <c r="G30" s="85"/>
      <c r="H30" s="85"/>
      <c r="I30" s="89"/>
    </row>
    <row r="31" spans="2:9" ht="12.75" customHeight="1" x14ac:dyDescent="0.2">
      <c r="B31" s="86">
        <v>852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11984</v>
      </c>
      <c r="D33" s="87" t="s">
        <v>786</v>
      </c>
      <c r="E33" s="68" t="s">
        <v>785</v>
      </c>
      <c r="F33" s="84"/>
      <c r="G33" s="85"/>
      <c r="H33" s="85"/>
      <c r="I33" s="89"/>
    </row>
    <row r="34" spans="2:9" x14ac:dyDescent="0.2">
      <c r="B34" s="86"/>
      <c r="F34" s="84"/>
      <c r="G34" s="85"/>
      <c r="H34" s="85"/>
      <c r="I34" s="89"/>
    </row>
    <row r="35" spans="2:9" x14ac:dyDescent="0.2">
      <c r="B35" s="91">
        <f>B26+B31+B32+B33</f>
        <v>33094</v>
      </c>
      <c r="C35" s="80"/>
      <c r="D35" s="92" t="s">
        <v>718</v>
      </c>
      <c r="E35" s="80"/>
      <c r="F35" s="93"/>
      <c r="G35" s="92" t="s">
        <v>718</v>
      </c>
      <c r="H35" s="80"/>
      <c r="I35" s="94">
        <f>I26</f>
        <v>33094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2767</v>
      </c>
      <c r="D42" s="83" t="s">
        <v>784</v>
      </c>
      <c r="E42" s="90" t="s">
        <v>783</v>
      </c>
      <c r="F42" s="84"/>
      <c r="G42" s="87" t="s">
        <v>786</v>
      </c>
      <c r="H42" s="68" t="s">
        <v>785</v>
      </c>
      <c r="I42" s="89">
        <f>+B33</f>
        <v>11984</v>
      </c>
    </row>
    <row r="43" spans="2:9" ht="15" x14ac:dyDescent="0.2">
      <c r="B43" s="86">
        <v>628</v>
      </c>
      <c r="C43" s="60"/>
      <c r="D43" s="97" t="s">
        <v>782</v>
      </c>
      <c r="F43" s="64"/>
      <c r="G43" s="81" t="s">
        <v>784</v>
      </c>
      <c r="H43" s="98" t="s">
        <v>783</v>
      </c>
      <c r="I43" s="89">
        <f>I44+I45+I47+I48+I49</f>
        <v>338</v>
      </c>
    </row>
    <row r="44" spans="2:9" x14ac:dyDescent="0.2">
      <c r="B44" s="86">
        <v>2139</v>
      </c>
      <c r="D44" s="87" t="s">
        <v>781</v>
      </c>
      <c r="F44" s="84"/>
      <c r="G44" s="97" t="s">
        <v>782</v>
      </c>
      <c r="I44" s="89">
        <v>338</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9555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12322</v>
      </c>
      <c r="C52" s="80"/>
      <c r="D52" s="80" t="s">
        <v>718</v>
      </c>
      <c r="E52" s="80"/>
      <c r="F52" s="93"/>
      <c r="G52" s="80" t="s">
        <v>718</v>
      </c>
      <c r="H52" s="80"/>
      <c r="I52" s="94">
        <f>I42+I43+I50</f>
        <v>12322</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1101</v>
      </c>
      <c r="D59" s="83" t="s">
        <v>774</v>
      </c>
      <c r="E59" s="88" t="s">
        <v>773</v>
      </c>
      <c r="F59" s="84"/>
      <c r="G59" s="90" t="s">
        <v>772</v>
      </c>
      <c r="H59" s="68" t="s">
        <v>771</v>
      </c>
      <c r="I59" s="89">
        <f>+B49</f>
        <v>9555</v>
      </c>
    </row>
    <row r="60" spans="2:9" x14ac:dyDescent="0.2">
      <c r="B60" s="86">
        <v>1101</v>
      </c>
      <c r="D60" s="87" t="s">
        <v>770</v>
      </c>
      <c r="F60" s="84"/>
      <c r="G60" s="90" t="s">
        <v>769</v>
      </c>
      <c r="H60" s="87"/>
      <c r="I60" s="89">
        <f>I61+I62</f>
        <v>12</v>
      </c>
    </row>
    <row r="61" spans="2:9" x14ac:dyDescent="0.2">
      <c r="B61" s="86">
        <v>0</v>
      </c>
      <c r="D61" s="87" t="s">
        <v>768</v>
      </c>
      <c r="F61" s="84"/>
      <c r="G61" s="90" t="s">
        <v>767</v>
      </c>
      <c r="I61" s="89">
        <v>0</v>
      </c>
    </row>
    <row r="62" spans="2:9" x14ac:dyDescent="0.2">
      <c r="B62" s="86">
        <v>12</v>
      </c>
      <c r="D62" s="83" t="s">
        <v>766</v>
      </c>
      <c r="E62" s="87" t="s">
        <v>765</v>
      </c>
      <c r="F62" s="84"/>
      <c r="G62" s="90" t="s">
        <v>764</v>
      </c>
      <c r="I62" s="89">
        <v>12</v>
      </c>
    </row>
    <row r="63" spans="2:9" x14ac:dyDescent="0.2">
      <c r="B63" s="86"/>
      <c r="E63" s="87" t="s">
        <v>763</v>
      </c>
      <c r="F63" s="84"/>
      <c r="G63" s="85" t="s">
        <v>762</v>
      </c>
      <c r="H63" s="83" t="s">
        <v>761</v>
      </c>
      <c r="I63" s="89">
        <f>I64+I65+I66</f>
        <v>0</v>
      </c>
    </row>
    <row r="64" spans="2:9" x14ac:dyDescent="0.2">
      <c r="B64" s="86">
        <f>B65+B66+B67</f>
        <v>91</v>
      </c>
      <c r="D64" s="83" t="s">
        <v>762</v>
      </c>
      <c r="E64" s="83" t="s">
        <v>761</v>
      </c>
      <c r="F64" s="84"/>
      <c r="G64" s="87" t="s">
        <v>760</v>
      </c>
      <c r="I64" s="89">
        <v>0</v>
      </c>
    </row>
    <row r="65" spans="2:9" x14ac:dyDescent="0.2">
      <c r="B65" s="86">
        <v>91</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8363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9567</v>
      </c>
      <c r="C70" s="80"/>
      <c r="D70" s="80" t="s">
        <v>718</v>
      </c>
      <c r="E70" s="80"/>
      <c r="F70" s="93"/>
      <c r="G70" s="80" t="s">
        <v>718</v>
      </c>
      <c r="H70" s="80"/>
      <c r="I70" s="94">
        <f>I59+I60+I63</f>
        <v>9567</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8363</v>
      </c>
    </row>
    <row r="78" spans="2:9" x14ac:dyDescent="0.2">
      <c r="B78" s="86"/>
      <c r="E78" s="87" t="s">
        <v>750</v>
      </c>
      <c r="F78" s="84"/>
      <c r="G78" s="90"/>
      <c r="H78" s="87"/>
      <c r="I78" s="89"/>
    </row>
    <row r="79" spans="2:9" x14ac:dyDescent="0.2">
      <c r="B79" s="86">
        <f>I82-B77</f>
        <v>8363</v>
      </c>
      <c r="D79" s="87" t="s">
        <v>745</v>
      </c>
      <c r="E79" s="70" t="s">
        <v>749</v>
      </c>
      <c r="F79" s="84"/>
      <c r="G79" s="85"/>
      <c r="H79" s="85"/>
      <c r="I79" s="89"/>
    </row>
    <row r="80" spans="2:9" x14ac:dyDescent="0.2">
      <c r="B80" s="86">
        <f>B79-B13</f>
        <v>1700</v>
      </c>
      <c r="D80" s="87" t="s">
        <v>748</v>
      </c>
      <c r="E80" s="68" t="s">
        <v>744</v>
      </c>
      <c r="F80" s="84"/>
      <c r="G80" s="85"/>
      <c r="H80" s="85"/>
      <c r="I80" s="89"/>
    </row>
    <row r="81" spans="2:9" x14ac:dyDescent="0.2">
      <c r="B81" s="86"/>
      <c r="F81" s="84"/>
      <c r="G81" s="85"/>
      <c r="H81" s="85"/>
      <c r="I81" s="89"/>
    </row>
    <row r="82" spans="2:9" x14ac:dyDescent="0.2">
      <c r="B82" s="91">
        <f>B77+B79</f>
        <v>8363</v>
      </c>
      <c r="C82" s="80"/>
      <c r="D82" s="80" t="s">
        <v>718</v>
      </c>
      <c r="E82" s="80"/>
      <c r="F82" s="93"/>
      <c r="G82" s="80" t="s">
        <v>718</v>
      </c>
      <c r="H82" s="80"/>
      <c r="I82" s="94">
        <f>I77</f>
        <v>8363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2691</v>
      </c>
      <c r="D92" s="87" t="s">
        <v>732</v>
      </c>
      <c r="E92" s="68" t="s">
        <v>731</v>
      </c>
      <c r="F92" s="84"/>
      <c r="G92" s="87" t="s">
        <v>745</v>
      </c>
      <c r="H92" s="68" t="s">
        <v>744</v>
      </c>
      <c r="I92" s="89">
        <f>+B80</f>
        <v>1700</v>
      </c>
    </row>
    <row r="93" spans="2:9" x14ac:dyDescent="0.2">
      <c r="B93" s="86"/>
      <c r="E93" s="70" t="s">
        <v>728</v>
      </c>
      <c r="F93" s="84"/>
      <c r="G93" s="90" t="s">
        <v>743</v>
      </c>
      <c r="H93" s="83" t="s">
        <v>742</v>
      </c>
      <c r="I93" s="89">
        <f>I94+I95</f>
        <v>1300</v>
      </c>
    </row>
    <row r="94" spans="2:9" x14ac:dyDescent="0.2">
      <c r="B94" s="86"/>
      <c r="E94" s="87"/>
      <c r="F94" s="84"/>
      <c r="G94" s="90" t="s">
        <v>741</v>
      </c>
      <c r="I94" s="89">
        <v>1300</v>
      </c>
    </row>
    <row r="95" spans="2:9" x14ac:dyDescent="0.2">
      <c r="B95" s="86"/>
      <c r="E95" s="87"/>
      <c r="F95" s="84"/>
      <c r="G95" s="90" t="s">
        <v>740</v>
      </c>
      <c r="I95" s="89">
        <v>0</v>
      </c>
    </row>
    <row r="96" spans="2:9" x14ac:dyDescent="0.2">
      <c r="B96" s="86"/>
      <c r="D96" s="87"/>
      <c r="F96" s="84"/>
      <c r="G96" s="90" t="s">
        <v>739</v>
      </c>
      <c r="H96" s="83" t="s">
        <v>738</v>
      </c>
      <c r="I96" s="89">
        <f>I97</f>
        <v>-309</v>
      </c>
    </row>
    <row r="97" spans="2:9" x14ac:dyDescent="0.2">
      <c r="B97" s="100"/>
      <c r="C97" s="101"/>
      <c r="D97" s="101"/>
      <c r="E97" s="87"/>
      <c r="F97" s="102"/>
      <c r="G97" s="90" t="s">
        <v>737</v>
      </c>
      <c r="H97" s="103"/>
      <c r="I97" s="89">
        <v>-309</v>
      </c>
    </row>
    <row r="98" spans="2:9" x14ac:dyDescent="0.2">
      <c r="B98" s="86"/>
      <c r="F98" s="84"/>
      <c r="G98" s="85"/>
      <c r="H98" s="85"/>
      <c r="I98" s="89"/>
    </row>
    <row r="99" spans="2:9" x14ac:dyDescent="0.2">
      <c r="B99" s="91">
        <f>B92</f>
        <v>2691</v>
      </c>
      <c r="C99" s="80"/>
      <c r="D99" s="80" t="s">
        <v>718</v>
      </c>
      <c r="E99" s="80"/>
      <c r="F99" s="93"/>
      <c r="G99" s="80" t="s">
        <v>718</v>
      </c>
      <c r="H99" s="80"/>
      <c r="I99" s="94">
        <f>I92+I93+I96</f>
        <v>2691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6202</v>
      </c>
      <c r="D106" s="87" t="s">
        <v>735</v>
      </c>
      <c r="E106" s="105" t="s">
        <v>734</v>
      </c>
      <c r="F106" s="84"/>
      <c r="G106" s="85"/>
      <c r="H106" s="85"/>
      <c r="I106" s="84"/>
    </row>
    <row r="107" spans="2:9" x14ac:dyDescent="0.2">
      <c r="B107" s="86">
        <v>3163</v>
      </c>
      <c r="D107" s="87" t="s">
        <v>733</v>
      </c>
      <c r="E107" s="87"/>
      <c r="F107" s="84"/>
      <c r="G107" s="87" t="s">
        <v>732</v>
      </c>
      <c r="H107" s="70" t="s">
        <v>731</v>
      </c>
      <c r="I107" s="89"/>
    </row>
    <row r="108" spans="2:9" x14ac:dyDescent="0.2">
      <c r="B108" s="86">
        <f>-B13</f>
        <v>-6663</v>
      </c>
      <c r="D108" s="87" t="s">
        <v>730</v>
      </c>
      <c r="E108" s="88" t="s">
        <v>729</v>
      </c>
      <c r="F108" s="84"/>
      <c r="G108" s="87"/>
      <c r="H108" s="69" t="s">
        <v>728</v>
      </c>
      <c r="I108" s="89">
        <f>B92</f>
        <v>2691</v>
      </c>
    </row>
    <row r="109" spans="2:9" x14ac:dyDescent="0.2">
      <c r="B109" s="86">
        <v>3039</v>
      </c>
      <c r="D109" s="97" t="s">
        <v>727</v>
      </c>
      <c r="E109" s="87" t="s">
        <v>726</v>
      </c>
      <c r="F109" s="84"/>
      <c r="H109" s="106"/>
      <c r="I109" s="107"/>
    </row>
    <row r="110" spans="2:9" x14ac:dyDescent="0.2">
      <c r="B110" s="86">
        <v>0</v>
      </c>
      <c r="D110" s="87" t="s">
        <v>725</v>
      </c>
      <c r="E110" s="87" t="s">
        <v>724</v>
      </c>
      <c r="F110" s="84"/>
      <c r="G110" s="95"/>
      <c r="I110" s="89"/>
    </row>
    <row r="111" spans="2:9" x14ac:dyDescent="0.2">
      <c r="B111" s="86">
        <v>42</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3110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2691</v>
      </c>
      <c r="C115" s="80"/>
      <c r="D115" s="80" t="s">
        <v>718</v>
      </c>
      <c r="E115" s="108"/>
      <c r="F115" s="93"/>
      <c r="G115" s="80" t="s">
        <v>718</v>
      </c>
      <c r="H115" s="80"/>
      <c r="I115" s="94">
        <f>I108</f>
        <v>2691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3110</v>
      </c>
    </row>
    <row r="123" spans="2:9" ht="15" x14ac:dyDescent="0.2">
      <c r="B123" s="86">
        <f>B125+B128+B131+B134+B137+B142+B143+B144</f>
        <v>1889</v>
      </c>
      <c r="C123" s="81"/>
      <c r="D123" s="60"/>
      <c r="E123" s="87" t="s">
        <v>713</v>
      </c>
      <c r="F123" s="60"/>
      <c r="G123" s="60"/>
      <c r="H123" s="60"/>
      <c r="I123" s="89">
        <f>I128+I131+I134+I137+I142+I143+I144</f>
        <v>-1221</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6035</v>
      </c>
      <c r="E128" s="87" t="s">
        <v>709</v>
      </c>
      <c r="I128" s="89">
        <f>I129+I130</f>
        <v>46</v>
      </c>
    </row>
    <row r="129" spans="2:9" x14ac:dyDescent="0.2">
      <c r="B129" s="86">
        <v>1787</v>
      </c>
      <c r="E129" s="87" t="s">
        <v>708</v>
      </c>
      <c r="I129" s="89">
        <v>0</v>
      </c>
    </row>
    <row r="130" spans="2:9" x14ac:dyDescent="0.2">
      <c r="B130" s="86">
        <v>4248</v>
      </c>
      <c r="E130" s="87" t="s">
        <v>707</v>
      </c>
      <c r="I130" s="89">
        <v>46</v>
      </c>
    </row>
    <row r="131" spans="2:9" x14ac:dyDescent="0.2">
      <c r="B131" s="86">
        <f>B132+B133</f>
        <v>-2502</v>
      </c>
      <c r="E131" s="87" t="s">
        <v>706</v>
      </c>
      <c r="I131" s="89">
        <f>I132+I133</f>
        <v>0</v>
      </c>
    </row>
    <row r="132" spans="2:9" x14ac:dyDescent="0.2">
      <c r="B132" s="86">
        <v>-2502</v>
      </c>
      <c r="E132" s="87" t="s">
        <v>705</v>
      </c>
      <c r="I132" s="89">
        <v>0</v>
      </c>
    </row>
    <row r="133" spans="2:9" x14ac:dyDescent="0.2">
      <c r="B133" s="86">
        <v>0</v>
      </c>
      <c r="E133" s="87" t="s">
        <v>704</v>
      </c>
      <c r="I133" s="89">
        <v>0</v>
      </c>
    </row>
    <row r="134" spans="2:9" x14ac:dyDescent="0.2">
      <c r="B134" s="86">
        <f>B135+B136</f>
        <v>-4927</v>
      </c>
      <c r="E134" s="87" t="s">
        <v>703</v>
      </c>
      <c r="I134" s="89">
        <f>I135+I136</f>
        <v>-1995</v>
      </c>
    </row>
    <row r="135" spans="2:9" x14ac:dyDescent="0.2">
      <c r="B135" s="86">
        <v>-5420</v>
      </c>
      <c r="E135" s="87" t="s">
        <v>702</v>
      </c>
      <c r="I135" s="89">
        <v>334</v>
      </c>
    </row>
    <row r="136" spans="2:9" x14ac:dyDescent="0.2">
      <c r="B136" s="86">
        <v>493</v>
      </c>
      <c r="E136" s="87" t="s">
        <v>701</v>
      </c>
      <c r="I136" s="89">
        <v>-2329</v>
      </c>
    </row>
    <row r="137" spans="2:9" x14ac:dyDescent="0.2">
      <c r="B137" s="86">
        <f>B138+B141</f>
        <v>350</v>
      </c>
      <c r="E137" s="109" t="s">
        <v>700</v>
      </c>
      <c r="I137" s="89">
        <f>I138+I141</f>
        <v>0</v>
      </c>
    </row>
    <row r="138" spans="2:9" x14ac:dyDescent="0.2">
      <c r="B138" s="86">
        <f>B139+B140</f>
        <v>350</v>
      </c>
      <c r="E138" s="109" t="s">
        <v>699</v>
      </c>
      <c r="I138" s="89">
        <f>I139+I140</f>
        <v>0</v>
      </c>
    </row>
    <row r="139" spans="2:9" x14ac:dyDescent="0.2">
      <c r="B139" s="86">
        <v>350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2933</v>
      </c>
      <c r="C144" s="87" t="s">
        <v>693</v>
      </c>
      <c r="E144" s="87" t="s">
        <v>693</v>
      </c>
      <c r="I144" s="89">
        <f>I145+I146</f>
        <v>728</v>
      </c>
    </row>
    <row r="145" spans="2:9" x14ac:dyDescent="0.2">
      <c r="B145" s="86">
        <v>2383</v>
      </c>
      <c r="C145" s="87" t="s">
        <v>692</v>
      </c>
      <c r="E145" s="87" t="s">
        <v>692</v>
      </c>
      <c r="I145" s="89">
        <v>670</v>
      </c>
    </row>
    <row r="146" spans="2:9" x14ac:dyDescent="0.2">
      <c r="B146" s="91">
        <v>550</v>
      </c>
      <c r="C146" s="110" t="s">
        <v>691</v>
      </c>
      <c r="D146" s="111"/>
      <c r="E146" s="110" t="s">
        <v>691</v>
      </c>
      <c r="F146" s="111"/>
      <c r="G146" s="111"/>
      <c r="H146" s="111"/>
      <c r="I146" s="94">
        <v>58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860</v>
      </c>
      <c r="D3" s="117"/>
      <c r="E3" s="121"/>
      <c r="F3" s="117"/>
      <c r="G3" s="117"/>
      <c r="H3" s="117"/>
      <c r="I3" s="117"/>
      <c r="J3" s="117"/>
      <c r="K3" s="117"/>
      <c r="L3" s="117"/>
      <c r="M3" s="117"/>
      <c r="N3" s="122"/>
    </row>
    <row r="4" spans="2:14" s="120" customFormat="1" ht="15" customHeight="1" x14ac:dyDescent="0.25">
      <c r="B4" s="78" t="s">
        <v>859</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862</v>
      </c>
      <c r="D3" s="117"/>
      <c r="E3" s="121"/>
      <c r="F3" s="117"/>
      <c r="G3" s="117"/>
      <c r="H3" s="117"/>
      <c r="I3" s="117"/>
      <c r="J3" s="117"/>
      <c r="K3" s="117"/>
      <c r="L3" s="117"/>
      <c r="M3" s="117"/>
      <c r="N3" s="122"/>
    </row>
    <row r="4" spans="2:14" s="120" customFormat="1" ht="15" customHeight="1" x14ac:dyDescent="0.25">
      <c r="B4" s="78" t="s">
        <v>861</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3122</v>
      </c>
      <c r="D11" s="83" t="s">
        <v>810</v>
      </c>
      <c r="E11" s="87" t="s">
        <v>809</v>
      </c>
      <c r="F11" s="84"/>
      <c r="G11" s="85" t="s">
        <v>808</v>
      </c>
      <c r="H11" s="88" t="s">
        <v>807</v>
      </c>
      <c r="I11" s="89">
        <f>I12+I13</f>
        <v>7074</v>
      </c>
    </row>
    <row r="12" spans="2:14" x14ac:dyDescent="0.2">
      <c r="B12" s="86">
        <f>I11-B11</f>
        <v>3952</v>
      </c>
      <c r="D12" s="87" t="s">
        <v>797</v>
      </c>
      <c r="E12" s="68" t="s">
        <v>796</v>
      </c>
      <c r="F12" s="84"/>
      <c r="G12" s="90" t="s">
        <v>806</v>
      </c>
      <c r="H12" s="85"/>
      <c r="I12" s="89">
        <v>6810</v>
      </c>
    </row>
    <row r="13" spans="2:14" x14ac:dyDescent="0.2">
      <c r="B13" s="86">
        <v>939</v>
      </c>
      <c r="D13" s="83" t="s">
        <v>805</v>
      </c>
      <c r="E13" s="87" t="s">
        <v>729</v>
      </c>
      <c r="F13" s="84"/>
      <c r="G13" s="90" t="s">
        <v>804</v>
      </c>
      <c r="I13" s="89">
        <v>264</v>
      </c>
    </row>
    <row r="14" spans="2:14" x14ac:dyDescent="0.2">
      <c r="B14" s="86">
        <f>B12-B13</f>
        <v>3013</v>
      </c>
      <c r="D14" s="83" t="s">
        <v>803</v>
      </c>
      <c r="E14" s="68" t="s">
        <v>802</v>
      </c>
      <c r="F14" s="84"/>
      <c r="G14" s="90"/>
      <c r="H14" s="85"/>
      <c r="I14" s="89"/>
    </row>
    <row r="15" spans="2:14" ht="7.15" customHeight="1" x14ac:dyDescent="0.2">
      <c r="B15" s="86"/>
      <c r="F15" s="84"/>
      <c r="G15" s="85"/>
      <c r="H15" s="85"/>
      <c r="I15" s="89"/>
    </row>
    <row r="16" spans="2:14" x14ac:dyDescent="0.2">
      <c r="B16" s="91">
        <f>B11+B12</f>
        <v>7074</v>
      </c>
      <c r="C16" s="80"/>
      <c r="D16" s="92" t="s">
        <v>718</v>
      </c>
      <c r="E16" s="80"/>
      <c r="F16" s="93"/>
      <c r="G16" s="92" t="s">
        <v>718</v>
      </c>
      <c r="H16" s="80"/>
      <c r="I16" s="94">
        <f>I11</f>
        <v>7074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2854</v>
      </c>
      <c r="D26" s="83" t="s">
        <v>799</v>
      </c>
      <c r="E26" s="87" t="s">
        <v>798</v>
      </c>
      <c r="F26" s="84"/>
      <c r="G26" s="90" t="s">
        <v>797</v>
      </c>
      <c r="H26" s="70" t="s">
        <v>796</v>
      </c>
      <c r="I26" s="89">
        <f>+B12</f>
        <v>3952</v>
      </c>
    </row>
    <row r="27" spans="2:9" x14ac:dyDescent="0.2">
      <c r="B27" s="86">
        <v>2273</v>
      </c>
      <c r="D27" s="87" t="s">
        <v>795</v>
      </c>
      <c r="F27" s="84"/>
      <c r="G27" s="85"/>
      <c r="H27" s="85"/>
      <c r="I27" s="89"/>
    </row>
    <row r="28" spans="2:9" x14ac:dyDescent="0.2">
      <c r="B28" s="86">
        <f>B29+B30</f>
        <v>581</v>
      </c>
      <c r="D28" s="87" t="s">
        <v>794</v>
      </c>
      <c r="F28" s="84"/>
      <c r="G28" s="85"/>
      <c r="H28" s="85"/>
      <c r="I28" s="89"/>
    </row>
    <row r="29" spans="2:9" x14ac:dyDescent="0.2">
      <c r="B29" s="86">
        <v>550</v>
      </c>
      <c r="D29" s="87" t="s">
        <v>793</v>
      </c>
      <c r="F29" s="84"/>
      <c r="G29" s="85"/>
      <c r="H29" s="85"/>
      <c r="I29" s="89"/>
    </row>
    <row r="30" spans="2:9" x14ac:dyDescent="0.2">
      <c r="B30" s="86">
        <v>31</v>
      </c>
      <c r="D30" s="87" t="s">
        <v>792</v>
      </c>
      <c r="F30" s="84"/>
      <c r="G30" s="85"/>
      <c r="H30" s="85"/>
      <c r="I30" s="89"/>
    </row>
    <row r="31" spans="2:9" ht="12.75" customHeight="1" x14ac:dyDescent="0.2">
      <c r="B31" s="86">
        <v>72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1026</v>
      </c>
      <c r="D33" s="87" t="s">
        <v>786</v>
      </c>
      <c r="E33" s="68" t="s">
        <v>785</v>
      </c>
      <c r="F33" s="84"/>
      <c r="G33" s="85"/>
      <c r="H33" s="85"/>
      <c r="I33" s="89"/>
    </row>
    <row r="34" spans="2:9" x14ac:dyDescent="0.2">
      <c r="B34" s="86"/>
      <c r="F34" s="84"/>
      <c r="G34" s="85"/>
      <c r="H34" s="85"/>
      <c r="I34" s="89"/>
    </row>
    <row r="35" spans="2:9" x14ac:dyDescent="0.2">
      <c r="B35" s="91">
        <f>B26+B31+B32+B33</f>
        <v>3952</v>
      </c>
      <c r="C35" s="80"/>
      <c r="D35" s="92" t="s">
        <v>718</v>
      </c>
      <c r="E35" s="80"/>
      <c r="F35" s="93"/>
      <c r="G35" s="92" t="s">
        <v>718</v>
      </c>
      <c r="H35" s="80"/>
      <c r="I35" s="94">
        <f>I26</f>
        <v>3952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43</v>
      </c>
      <c r="D42" s="83" t="s">
        <v>784</v>
      </c>
      <c r="E42" s="90" t="s">
        <v>783</v>
      </c>
      <c r="F42" s="84"/>
      <c r="G42" s="87" t="s">
        <v>786</v>
      </c>
      <c r="H42" s="68" t="s">
        <v>785</v>
      </c>
      <c r="I42" s="89">
        <f>+B33</f>
        <v>1026</v>
      </c>
    </row>
    <row r="43" spans="2:9" ht="15" x14ac:dyDescent="0.2">
      <c r="B43" s="86">
        <v>43</v>
      </c>
      <c r="C43" s="60"/>
      <c r="D43" s="97" t="s">
        <v>782</v>
      </c>
      <c r="F43" s="64"/>
      <c r="G43" s="81" t="s">
        <v>784</v>
      </c>
      <c r="H43" s="98" t="s">
        <v>783</v>
      </c>
      <c r="I43" s="89">
        <f>I44+I45+I47+I48+I49</f>
        <v>10</v>
      </c>
    </row>
    <row r="44" spans="2:9" x14ac:dyDescent="0.2">
      <c r="B44" s="86">
        <v>0</v>
      </c>
      <c r="D44" s="87" t="s">
        <v>781</v>
      </c>
      <c r="F44" s="84"/>
      <c r="G44" s="97" t="s">
        <v>782</v>
      </c>
      <c r="I44" s="89">
        <v>10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993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1036</v>
      </c>
      <c r="C52" s="80"/>
      <c r="D52" s="80" t="s">
        <v>718</v>
      </c>
      <c r="E52" s="80"/>
      <c r="F52" s="93"/>
      <c r="G52" s="80" t="s">
        <v>718</v>
      </c>
      <c r="H52" s="80"/>
      <c r="I52" s="94">
        <f>I42+I43+I50</f>
        <v>1036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7</v>
      </c>
      <c r="D59" s="83" t="s">
        <v>774</v>
      </c>
      <c r="E59" s="88" t="s">
        <v>773</v>
      </c>
      <c r="F59" s="84"/>
      <c r="G59" s="90" t="s">
        <v>772</v>
      </c>
      <c r="H59" s="68" t="s">
        <v>771</v>
      </c>
      <c r="I59" s="89">
        <f>+B49</f>
        <v>993</v>
      </c>
    </row>
    <row r="60" spans="2:9" x14ac:dyDescent="0.2">
      <c r="B60" s="86">
        <v>7</v>
      </c>
      <c r="D60" s="87" t="s">
        <v>770</v>
      </c>
      <c r="F60" s="84"/>
      <c r="G60" s="90" t="s">
        <v>769</v>
      </c>
      <c r="H60" s="87"/>
      <c r="I60" s="89">
        <f>I61+I62</f>
        <v>31</v>
      </c>
    </row>
    <row r="61" spans="2:9" x14ac:dyDescent="0.2">
      <c r="B61" s="86">
        <v>0</v>
      </c>
      <c r="D61" s="87" t="s">
        <v>768</v>
      </c>
      <c r="F61" s="84"/>
      <c r="G61" s="90" t="s">
        <v>767</v>
      </c>
      <c r="I61" s="89">
        <v>0</v>
      </c>
    </row>
    <row r="62" spans="2:9" x14ac:dyDescent="0.2">
      <c r="B62" s="86">
        <v>31</v>
      </c>
      <c r="D62" s="83" t="s">
        <v>766</v>
      </c>
      <c r="E62" s="87" t="s">
        <v>765</v>
      </c>
      <c r="F62" s="84"/>
      <c r="G62" s="90" t="s">
        <v>764</v>
      </c>
      <c r="I62" s="89">
        <v>31</v>
      </c>
    </row>
    <row r="63" spans="2:9" x14ac:dyDescent="0.2">
      <c r="B63" s="86"/>
      <c r="E63" s="87" t="s">
        <v>763</v>
      </c>
      <c r="F63" s="84"/>
      <c r="G63" s="85" t="s">
        <v>762</v>
      </c>
      <c r="H63" s="83" t="s">
        <v>761</v>
      </c>
      <c r="I63" s="89">
        <f>I64+I65+I66</f>
        <v>37</v>
      </c>
    </row>
    <row r="64" spans="2:9" x14ac:dyDescent="0.2">
      <c r="B64" s="86">
        <f>B65+B66+B67</f>
        <v>31</v>
      </c>
      <c r="D64" s="83" t="s">
        <v>762</v>
      </c>
      <c r="E64" s="83" t="s">
        <v>761</v>
      </c>
      <c r="F64" s="84"/>
      <c r="G64" s="87" t="s">
        <v>760</v>
      </c>
      <c r="I64" s="89">
        <v>0</v>
      </c>
    </row>
    <row r="65" spans="2:9" x14ac:dyDescent="0.2">
      <c r="B65" s="86">
        <v>21</v>
      </c>
      <c r="D65" s="87" t="s">
        <v>760</v>
      </c>
      <c r="F65" s="84"/>
      <c r="G65" s="90" t="s">
        <v>759</v>
      </c>
      <c r="I65" s="89">
        <v>36</v>
      </c>
    </row>
    <row r="66" spans="2:9" x14ac:dyDescent="0.2">
      <c r="B66" s="86">
        <v>0</v>
      </c>
      <c r="D66" s="87" t="s">
        <v>759</v>
      </c>
      <c r="F66" s="84"/>
      <c r="G66" s="90" t="s">
        <v>758</v>
      </c>
      <c r="I66" s="89">
        <v>1</v>
      </c>
    </row>
    <row r="67" spans="2:9" x14ac:dyDescent="0.2">
      <c r="B67" s="86">
        <v>10</v>
      </c>
      <c r="D67" s="87" t="s">
        <v>758</v>
      </c>
      <c r="F67" s="84"/>
      <c r="G67" s="85"/>
      <c r="H67" s="85"/>
      <c r="I67" s="89"/>
    </row>
    <row r="68" spans="2:9" x14ac:dyDescent="0.2">
      <c r="B68" s="86">
        <f>I70-B59-B62-B64</f>
        <v>992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1061</v>
      </c>
      <c r="C70" s="80"/>
      <c r="D70" s="80" t="s">
        <v>718</v>
      </c>
      <c r="E70" s="80"/>
      <c r="F70" s="93"/>
      <c r="G70" s="80" t="s">
        <v>718</v>
      </c>
      <c r="H70" s="80"/>
      <c r="I70" s="94">
        <f>I59+I60+I63</f>
        <v>1061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992</v>
      </c>
    </row>
    <row r="78" spans="2:9" x14ac:dyDescent="0.2">
      <c r="B78" s="86"/>
      <c r="E78" s="87" t="s">
        <v>750</v>
      </c>
      <c r="F78" s="84"/>
      <c r="G78" s="90"/>
      <c r="H78" s="87"/>
      <c r="I78" s="89"/>
    </row>
    <row r="79" spans="2:9" x14ac:dyDescent="0.2">
      <c r="B79" s="86">
        <f>I82-B77</f>
        <v>992</v>
      </c>
      <c r="D79" s="87" t="s">
        <v>745</v>
      </c>
      <c r="E79" s="70" t="s">
        <v>749</v>
      </c>
      <c r="F79" s="84"/>
      <c r="G79" s="85"/>
      <c r="H79" s="85"/>
      <c r="I79" s="89"/>
    </row>
    <row r="80" spans="2:9" x14ac:dyDescent="0.2">
      <c r="B80" s="86">
        <f>B79-B13</f>
        <v>53</v>
      </c>
      <c r="D80" s="87" t="s">
        <v>748</v>
      </c>
      <c r="E80" s="68" t="s">
        <v>744</v>
      </c>
      <c r="F80" s="84"/>
      <c r="G80" s="85"/>
      <c r="H80" s="85"/>
      <c r="I80" s="89"/>
    </row>
    <row r="81" spans="2:9" x14ac:dyDescent="0.2">
      <c r="B81" s="86"/>
      <c r="F81" s="84"/>
      <c r="G81" s="85"/>
      <c r="H81" s="85"/>
      <c r="I81" s="89"/>
    </row>
    <row r="82" spans="2:9" x14ac:dyDescent="0.2">
      <c r="B82" s="91">
        <f>B77+B79</f>
        <v>992</v>
      </c>
      <c r="C82" s="80"/>
      <c r="D82" s="80" t="s">
        <v>718</v>
      </c>
      <c r="E82" s="80"/>
      <c r="F82" s="93"/>
      <c r="G82" s="80" t="s">
        <v>718</v>
      </c>
      <c r="H82" s="80"/>
      <c r="I82" s="94">
        <f>I77</f>
        <v>992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132</v>
      </c>
      <c r="D92" s="87" t="s">
        <v>732</v>
      </c>
      <c r="E92" s="68" t="s">
        <v>731</v>
      </c>
      <c r="F92" s="84"/>
      <c r="G92" s="87" t="s">
        <v>745</v>
      </c>
      <c r="H92" s="68" t="s">
        <v>744</v>
      </c>
      <c r="I92" s="89">
        <f>+B80</f>
        <v>53</v>
      </c>
    </row>
    <row r="93" spans="2:9" x14ac:dyDescent="0.2">
      <c r="B93" s="86"/>
      <c r="E93" s="70" t="s">
        <v>728</v>
      </c>
      <c r="F93" s="84"/>
      <c r="G93" s="90" t="s">
        <v>743</v>
      </c>
      <c r="H93" s="83" t="s">
        <v>742</v>
      </c>
      <c r="I93" s="89">
        <f>I94+I95</f>
        <v>79</v>
      </c>
    </row>
    <row r="94" spans="2:9" x14ac:dyDescent="0.2">
      <c r="B94" s="86"/>
      <c r="E94" s="87"/>
      <c r="F94" s="84"/>
      <c r="G94" s="90" t="s">
        <v>741</v>
      </c>
      <c r="I94" s="89">
        <v>79</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132</v>
      </c>
      <c r="C99" s="80"/>
      <c r="D99" s="80" t="s">
        <v>718</v>
      </c>
      <c r="E99" s="80"/>
      <c r="F99" s="93"/>
      <c r="G99" s="80" t="s">
        <v>718</v>
      </c>
      <c r="H99" s="80"/>
      <c r="I99" s="94">
        <f>I92+I93+I96</f>
        <v>132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836</v>
      </c>
      <c r="D106" s="87" t="s">
        <v>735</v>
      </c>
      <c r="E106" s="105" t="s">
        <v>734</v>
      </c>
      <c r="F106" s="84"/>
      <c r="G106" s="85"/>
      <c r="H106" s="85"/>
      <c r="I106" s="84"/>
    </row>
    <row r="107" spans="2:9" x14ac:dyDescent="0.2">
      <c r="B107" s="86">
        <v>496</v>
      </c>
      <c r="D107" s="87" t="s">
        <v>733</v>
      </c>
      <c r="E107" s="87"/>
      <c r="F107" s="84"/>
      <c r="G107" s="87" t="s">
        <v>732</v>
      </c>
      <c r="H107" s="70" t="s">
        <v>731</v>
      </c>
      <c r="I107" s="89"/>
    </row>
    <row r="108" spans="2:9" x14ac:dyDescent="0.2">
      <c r="B108" s="86">
        <f>-B13</f>
        <v>-939</v>
      </c>
      <c r="D108" s="87" t="s">
        <v>730</v>
      </c>
      <c r="E108" s="88" t="s">
        <v>729</v>
      </c>
      <c r="F108" s="84"/>
      <c r="G108" s="87"/>
      <c r="H108" s="69" t="s">
        <v>728</v>
      </c>
      <c r="I108" s="89">
        <f>B92</f>
        <v>132</v>
      </c>
    </row>
    <row r="109" spans="2:9" x14ac:dyDescent="0.2">
      <c r="B109" s="86">
        <v>340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235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132</v>
      </c>
      <c r="C115" s="80"/>
      <c r="D115" s="80" t="s">
        <v>718</v>
      </c>
      <c r="E115" s="108"/>
      <c r="F115" s="93"/>
      <c r="G115" s="80" t="s">
        <v>718</v>
      </c>
      <c r="H115" s="80"/>
      <c r="I115" s="94">
        <f>I108</f>
        <v>132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235</v>
      </c>
    </row>
    <row r="123" spans="2:9" ht="15" x14ac:dyDescent="0.2">
      <c r="B123" s="86">
        <f>B125+B128+B131+B134+B137+B142+B143+B144</f>
        <v>50</v>
      </c>
      <c r="C123" s="81"/>
      <c r="D123" s="60"/>
      <c r="E123" s="87" t="s">
        <v>713</v>
      </c>
      <c r="F123" s="60"/>
      <c r="G123" s="60"/>
      <c r="H123" s="60"/>
      <c r="I123" s="89">
        <f>I128+I131+I134+I137+I142+I143+I144</f>
        <v>-185</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-64</v>
      </c>
      <c r="E128" s="87" t="s">
        <v>709</v>
      </c>
      <c r="I128" s="89">
        <f>I129+I130</f>
        <v>0</v>
      </c>
    </row>
    <row r="129" spans="2:9" x14ac:dyDescent="0.2">
      <c r="B129" s="86">
        <v>939</v>
      </c>
      <c r="E129" s="87" t="s">
        <v>708</v>
      </c>
      <c r="I129" s="89">
        <v>0</v>
      </c>
    </row>
    <row r="130" spans="2:9" x14ac:dyDescent="0.2">
      <c r="B130" s="86">
        <v>-1003</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-82</v>
      </c>
    </row>
    <row r="135" spans="2:9" x14ac:dyDescent="0.2">
      <c r="B135" s="86">
        <v>0</v>
      </c>
      <c r="E135" s="87" t="s">
        <v>702</v>
      </c>
      <c r="I135" s="89">
        <v>28</v>
      </c>
    </row>
    <row r="136" spans="2:9" x14ac:dyDescent="0.2">
      <c r="B136" s="86">
        <v>0</v>
      </c>
      <c r="E136" s="87" t="s">
        <v>701</v>
      </c>
      <c r="I136" s="89">
        <v>-110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114</v>
      </c>
      <c r="C144" s="87" t="s">
        <v>693</v>
      </c>
      <c r="E144" s="87" t="s">
        <v>693</v>
      </c>
      <c r="I144" s="89">
        <f>I145+I146</f>
        <v>-103</v>
      </c>
    </row>
    <row r="145" spans="2:9" x14ac:dyDescent="0.2">
      <c r="B145" s="86">
        <v>-330</v>
      </c>
      <c r="C145" s="87" t="s">
        <v>692</v>
      </c>
      <c r="E145" s="87" t="s">
        <v>692</v>
      </c>
      <c r="I145" s="89">
        <v>-7</v>
      </c>
    </row>
    <row r="146" spans="2:9" x14ac:dyDescent="0.2">
      <c r="B146" s="91">
        <v>444</v>
      </c>
      <c r="C146" s="110" t="s">
        <v>691</v>
      </c>
      <c r="D146" s="111"/>
      <c r="E146" s="110" t="s">
        <v>691</v>
      </c>
      <c r="F146" s="111"/>
      <c r="G146" s="111"/>
      <c r="H146" s="111"/>
      <c r="I146" s="94">
        <v>-96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689</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10341488</v>
      </c>
      <c r="D11" s="83" t="s">
        <v>810</v>
      </c>
      <c r="E11" s="87" t="s">
        <v>809</v>
      </c>
      <c r="F11" s="84"/>
      <c r="G11" s="85" t="s">
        <v>808</v>
      </c>
      <c r="H11" s="88" t="s">
        <v>807</v>
      </c>
      <c r="I11" s="89">
        <f>I12+I13</f>
        <v>24282860</v>
      </c>
    </row>
    <row r="12" spans="2:14" x14ac:dyDescent="0.2">
      <c r="B12" s="86">
        <f>I11-B11</f>
        <v>13941372</v>
      </c>
      <c r="D12" s="87" t="s">
        <v>797</v>
      </c>
      <c r="E12" s="68" t="s">
        <v>796</v>
      </c>
      <c r="F12" s="84"/>
      <c r="G12" s="90" t="s">
        <v>806</v>
      </c>
      <c r="H12" s="85"/>
      <c r="I12" s="89">
        <v>24206587</v>
      </c>
    </row>
    <row r="13" spans="2:14" x14ac:dyDescent="0.2">
      <c r="B13" s="86">
        <v>3299844</v>
      </c>
      <c r="D13" s="83" t="s">
        <v>805</v>
      </c>
      <c r="E13" s="87" t="s">
        <v>729</v>
      </c>
      <c r="F13" s="84"/>
      <c r="G13" s="90" t="s">
        <v>804</v>
      </c>
      <c r="I13" s="89">
        <v>76273</v>
      </c>
    </row>
    <row r="14" spans="2:14" x14ac:dyDescent="0.2">
      <c r="B14" s="86">
        <f>B12-B13</f>
        <v>10641528</v>
      </c>
      <c r="D14" s="83" t="s">
        <v>803</v>
      </c>
      <c r="E14" s="68" t="s">
        <v>802</v>
      </c>
      <c r="F14" s="84"/>
      <c r="G14" s="90"/>
      <c r="H14" s="85"/>
      <c r="I14" s="89"/>
    </row>
    <row r="15" spans="2:14" ht="7.15" customHeight="1" x14ac:dyDescent="0.2">
      <c r="B15" s="86"/>
      <c r="F15" s="84"/>
      <c r="G15" s="85"/>
      <c r="H15" s="85"/>
      <c r="I15" s="89"/>
    </row>
    <row r="16" spans="2:14" x14ac:dyDescent="0.2">
      <c r="B16" s="91">
        <f>B11+B12</f>
        <v>24282860</v>
      </c>
      <c r="C16" s="80"/>
      <c r="D16" s="92" t="s">
        <v>718</v>
      </c>
      <c r="E16" s="80"/>
      <c r="F16" s="93"/>
      <c r="G16" s="92" t="s">
        <v>718</v>
      </c>
      <c r="H16" s="80"/>
      <c r="I16" s="94">
        <f>I11</f>
        <v>24282860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7337821</v>
      </c>
      <c r="D26" s="83" t="s">
        <v>799</v>
      </c>
      <c r="E26" s="87" t="s">
        <v>798</v>
      </c>
      <c r="F26" s="84"/>
      <c r="G26" s="90" t="s">
        <v>797</v>
      </c>
      <c r="H26" s="70" t="s">
        <v>796</v>
      </c>
      <c r="I26" s="89">
        <f>+B12</f>
        <v>13941372</v>
      </c>
    </row>
    <row r="27" spans="2:9" x14ac:dyDescent="0.2">
      <c r="B27" s="86">
        <v>5708618</v>
      </c>
      <c r="D27" s="87" t="s">
        <v>795</v>
      </c>
      <c r="F27" s="84"/>
      <c r="G27" s="85"/>
      <c r="H27" s="85"/>
      <c r="I27" s="89"/>
    </row>
    <row r="28" spans="2:9" x14ac:dyDescent="0.2">
      <c r="B28" s="86">
        <f>B29+B30</f>
        <v>1629203</v>
      </c>
      <c r="D28" s="87" t="s">
        <v>794</v>
      </c>
      <c r="F28" s="84"/>
      <c r="G28" s="85"/>
      <c r="H28" s="85"/>
      <c r="I28" s="89"/>
    </row>
    <row r="29" spans="2:9" x14ac:dyDescent="0.2">
      <c r="B29" s="86">
        <v>1465189</v>
      </c>
      <c r="D29" s="87" t="s">
        <v>793</v>
      </c>
      <c r="F29" s="84"/>
      <c r="G29" s="85"/>
      <c r="H29" s="85"/>
      <c r="I29" s="89"/>
    </row>
    <row r="30" spans="2:9" x14ac:dyDescent="0.2">
      <c r="B30" s="86">
        <v>164014</v>
      </c>
      <c r="D30" s="87" t="s">
        <v>792</v>
      </c>
      <c r="F30" s="84"/>
      <c r="G30" s="85"/>
      <c r="H30" s="85"/>
      <c r="I30" s="89"/>
    </row>
    <row r="31" spans="2:9" ht="12.75" customHeight="1" x14ac:dyDescent="0.2">
      <c r="B31" s="86">
        <v>409124</v>
      </c>
      <c r="D31" s="83" t="s">
        <v>791</v>
      </c>
      <c r="E31" s="83" t="s">
        <v>790</v>
      </c>
      <c r="F31" s="84"/>
      <c r="G31" s="85"/>
      <c r="H31" s="85"/>
      <c r="I31" s="89"/>
    </row>
    <row r="32" spans="2:9" ht="12.75" customHeight="1" x14ac:dyDescent="0.2">
      <c r="B32" s="86">
        <v>-165997</v>
      </c>
      <c r="D32" s="83" t="s">
        <v>789</v>
      </c>
      <c r="E32" s="83" t="s">
        <v>788</v>
      </c>
      <c r="F32" s="84"/>
      <c r="G32" s="85"/>
      <c r="H32" s="85"/>
      <c r="I32" s="89"/>
    </row>
    <row r="33" spans="2:9" x14ac:dyDescent="0.2">
      <c r="B33" s="86">
        <f>I35-B26-B31-B32</f>
        <v>6360424</v>
      </c>
      <c r="D33" s="87" t="s">
        <v>786</v>
      </c>
      <c r="E33" s="68" t="s">
        <v>785</v>
      </c>
      <c r="F33" s="84"/>
      <c r="G33" s="85"/>
      <c r="H33" s="85"/>
      <c r="I33" s="89"/>
    </row>
    <row r="34" spans="2:9" x14ac:dyDescent="0.2">
      <c r="B34" s="86"/>
      <c r="F34" s="84"/>
      <c r="G34" s="85"/>
      <c r="H34" s="85"/>
      <c r="I34" s="89"/>
    </row>
    <row r="35" spans="2:9" x14ac:dyDescent="0.2">
      <c r="B35" s="91">
        <f>B26+B31+B32+B33</f>
        <v>13941372</v>
      </c>
      <c r="C35" s="80"/>
      <c r="D35" s="92" t="s">
        <v>718</v>
      </c>
      <c r="E35" s="80"/>
      <c r="F35" s="93"/>
      <c r="G35" s="92" t="s">
        <v>718</v>
      </c>
      <c r="H35" s="80"/>
      <c r="I35" s="94">
        <f>I26</f>
        <v>13941372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2848775</v>
      </c>
      <c r="D42" s="83" t="s">
        <v>784</v>
      </c>
      <c r="E42" s="90" t="s">
        <v>783</v>
      </c>
      <c r="F42" s="84"/>
      <c r="G42" s="87" t="s">
        <v>786</v>
      </c>
      <c r="H42" s="68" t="s">
        <v>785</v>
      </c>
      <c r="I42" s="89">
        <f>+B33</f>
        <v>6360424</v>
      </c>
    </row>
    <row r="43" spans="2:9" ht="15" x14ac:dyDescent="0.2">
      <c r="B43" s="86">
        <v>1261356</v>
      </c>
      <c r="C43" s="60"/>
      <c r="D43" s="97" t="s">
        <v>782</v>
      </c>
      <c r="F43" s="64"/>
      <c r="G43" s="81" t="s">
        <v>784</v>
      </c>
      <c r="H43" s="98" t="s">
        <v>783</v>
      </c>
      <c r="I43" s="89">
        <f>I44+I45+I47+I48+I49</f>
        <v>667773</v>
      </c>
    </row>
    <row r="44" spans="2:9" x14ac:dyDescent="0.2">
      <c r="B44" s="86">
        <v>1587419</v>
      </c>
      <c r="D44" s="87" t="s">
        <v>781</v>
      </c>
      <c r="F44" s="84"/>
      <c r="G44" s="97" t="s">
        <v>782</v>
      </c>
      <c r="I44" s="89">
        <v>499710</v>
      </c>
    </row>
    <row r="45" spans="2:9" x14ac:dyDescent="0.2">
      <c r="B45" s="86">
        <v>0</v>
      </c>
      <c r="D45" s="87" t="s">
        <v>780</v>
      </c>
      <c r="E45" s="82"/>
      <c r="F45" s="84"/>
      <c r="G45" s="87" t="s">
        <v>781</v>
      </c>
      <c r="I45" s="89">
        <v>168063</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4179422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7028197</v>
      </c>
      <c r="C52" s="80"/>
      <c r="D52" s="80" t="s">
        <v>718</v>
      </c>
      <c r="E52" s="80"/>
      <c r="F52" s="93"/>
      <c r="G52" s="80" t="s">
        <v>718</v>
      </c>
      <c r="H52" s="80"/>
      <c r="I52" s="94">
        <f>I42+I43+I50</f>
        <v>7028197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807330</v>
      </c>
      <c r="D59" s="83" t="s">
        <v>774</v>
      </c>
      <c r="E59" s="88" t="s">
        <v>773</v>
      </c>
      <c r="F59" s="84"/>
      <c r="G59" s="90" t="s">
        <v>772</v>
      </c>
      <c r="H59" s="68" t="s">
        <v>771</v>
      </c>
      <c r="I59" s="89">
        <f>+B49</f>
        <v>4179422</v>
      </c>
    </row>
    <row r="60" spans="2:9" x14ac:dyDescent="0.2">
      <c r="B60" s="86">
        <v>807330</v>
      </c>
      <c r="D60" s="87" t="s">
        <v>770</v>
      </c>
      <c r="F60" s="84"/>
      <c r="G60" s="90" t="s">
        <v>769</v>
      </c>
      <c r="H60" s="87"/>
      <c r="I60" s="89">
        <f>I61+I62</f>
        <v>164014</v>
      </c>
    </row>
    <row r="61" spans="2:9" x14ac:dyDescent="0.2">
      <c r="B61" s="86">
        <v>0</v>
      </c>
      <c r="D61" s="87" t="s">
        <v>768</v>
      </c>
      <c r="F61" s="84"/>
      <c r="G61" s="90" t="s">
        <v>767</v>
      </c>
      <c r="I61" s="89">
        <v>0</v>
      </c>
    </row>
    <row r="62" spans="2:9" x14ac:dyDescent="0.2">
      <c r="B62" s="86">
        <v>164014</v>
      </c>
      <c r="D62" s="83" t="s">
        <v>766</v>
      </c>
      <c r="E62" s="87" t="s">
        <v>765</v>
      </c>
      <c r="F62" s="84"/>
      <c r="G62" s="90" t="s">
        <v>764</v>
      </c>
      <c r="I62" s="89">
        <v>164014</v>
      </c>
    </row>
    <row r="63" spans="2:9" x14ac:dyDescent="0.2">
      <c r="B63" s="86"/>
      <c r="E63" s="87" t="s">
        <v>763</v>
      </c>
      <c r="F63" s="84"/>
      <c r="G63" s="85" t="s">
        <v>762</v>
      </c>
      <c r="H63" s="83" t="s">
        <v>761</v>
      </c>
      <c r="I63" s="89">
        <f>I64+I65+I66</f>
        <v>40116</v>
      </c>
    </row>
    <row r="64" spans="2:9" x14ac:dyDescent="0.2">
      <c r="B64" s="86">
        <f>B65+B66+B67</f>
        <v>90839</v>
      </c>
      <c r="D64" s="83" t="s">
        <v>762</v>
      </c>
      <c r="E64" s="83" t="s">
        <v>761</v>
      </c>
      <c r="F64" s="84"/>
      <c r="G64" s="87" t="s">
        <v>760</v>
      </c>
      <c r="I64" s="89">
        <v>0</v>
      </c>
    </row>
    <row r="65" spans="2:9" x14ac:dyDescent="0.2">
      <c r="B65" s="86">
        <v>44411</v>
      </c>
      <c r="D65" s="87" t="s">
        <v>760</v>
      </c>
      <c r="F65" s="84"/>
      <c r="G65" s="90" t="s">
        <v>759</v>
      </c>
      <c r="I65" s="89">
        <v>12050</v>
      </c>
    </row>
    <row r="66" spans="2:9" x14ac:dyDescent="0.2">
      <c r="B66" s="86">
        <v>0</v>
      </c>
      <c r="D66" s="87" t="s">
        <v>759</v>
      </c>
      <c r="F66" s="84"/>
      <c r="G66" s="90" t="s">
        <v>758</v>
      </c>
      <c r="I66" s="89">
        <v>28066</v>
      </c>
    </row>
    <row r="67" spans="2:9" x14ac:dyDescent="0.2">
      <c r="B67" s="86">
        <v>46428</v>
      </c>
      <c r="D67" s="87" t="s">
        <v>758</v>
      </c>
      <c r="F67" s="84"/>
      <c r="G67" s="85"/>
      <c r="H67" s="85"/>
      <c r="I67" s="89"/>
    </row>
    <row r="68" spans="2:9" x14ac:dyDescent="0.2">
      <c r="B68" s="86">
        <f>I70-B59-B62-B64</f>
        <v>3321369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4383552</v>
      </c>
      <c r="C70" s="80"/>
      <c r="D70" s="80" t="s">
        <v>718</v>
      </c>
      <c r="E70" s="80"/>
      <c r="F70" s="93"/>
      <c r="G70" s="80" t="s">
        <v>718</v>
      </c>
      <c r="H70" s="80"/>
      <c r="I70" s="94">
        <f>I59+I60+I63</f>
        <v>4383552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3321369</v>
      </c>
    </row>
    <row r="78" spans="2:9" x14ac:dyDescent="0.2">
      <c r="B78" s="86"/>
      <c r="E78" s="87" t="s">
        <v>750</v>
      </c>
      <c r="F78" s="84"/>
      <c r="G78" s="90"/>
      <c r="H78" s="87"/>
      <c r="I78" s="89"/>
    </row>
    <row r="79" spans="2:9" x14ac:dyDescent="0.2">
      <c r="B79" s="86">
        <f>I82-B77</f>
        <v>3321369</v>
      </c>
      <c r="D79" s="87" t="s">
        <v>745</v>
      </c>
      <c r="E79" s="70" t="s">
        <v>749</v>
      </c>
      <c r="F79" s="84"/>
      <c r="G79" s="85"/>
      <c r="H79" s="85"/>
      <c r="I79" s="89"/>
    </row>
    <row r="80" spans="2:9" x14ac:dyDescent="0.2">
      <c r="B80" s="86">
        <f>B79-B13</f>
        <v>21525</v>
      </c>
      <c r="D80" s="87" t="s">
        <v>748</v>
      </c>
      <c r="E80" s="68" t="s">
        <v>744</v>
      </c>
      <c r="F80" s="84"/>
      <c r="G80" s="85"/>
      <c r="H80" s="85"/>
      <c r="I80" s="89"/>
    </row>
    <row r="81" spans="2:9" x14ac:dyDescent="0.2">
      <c r="B81" s="86"/>
      <c r="F81" s="84"/>
      <c r="G81" s="85"/>
      <c r="H81" s="85"/>
      <c r="I81" s="89"/>
    </row>
    <row r="82" spans="2:9" x14ac:dyDescent="0.2">
      <c r="B82" s="91">
        <f>B77+B79</f>
        <v>3321369</v>
      </c>
      <c r="C82" s="80"/>
      <c r="D82" s="80" t="s">
        <v>718</v>
      </c>
      <c r="E82" s="80"/>
      <c r="F82" s="93"/>
      <c r="G82" s="80" t="s">
        <v>718</v>
      </c>
      <c r="H82" s="80"/>
      <c r="I82" s="94">
        <f>I77</f>
        <v>3321369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1173730</v>
      </c>
      <c r="D92" s="87" t="s">
        <v>732</v>
      </c>
      <c r="E92" s="68" t="s">
        <v>731</v>
      </c>
      <c r="F92" s="84"/>
      <c r="G92" s="87" t="s">
        <v>745</v>
      </c>
      <c r="H92" s="68" t="s">
        <v>744</v>
      </c>
      <c r="I92" s="89">
        <f>+B80</f>
        <v>21525</v>
      </c>
    </row>
    <row r="93" spans="2:9" x14ac:dyDescent="0.2">
      <c r="B93" s="86"/>
      <c r="E93" s="70" t="s">
        <v>728</v>
      </c>
      <c r="F93" s="84"/>
      <c r="G93" s="90" t="s">
        <v>743</v>
      </c>
      <c r="H93" s="83" t="s">
        <v>742</v>
      </c>
      <c r="I93" s="89">
        <f>I94+I95</f>
        <v>1244732</v>
      </c>
    </row>
    <row r="94" spans="2:9" x14ac:dyDescent="0.2">
      <c r="B94" s="86"/>
      <c r="E94" s="87"/>
      <c r="F94" s="84"/>
      <c r="G94" s="90" t="s">
        <v>741</v>
      </c>
      <c r="I94" s="89">
        <v>1038056</v>
      </c>
    </row>
    <row r="95" spans="2:9" x14ac:dyDescent="0.2">
      <c r="B95" s="86"/>
      <c r="E95" s="87"/>
      <c r="F95" s="84"/>
      <c r="G95" s="90" t="s">
        <v>740</v>
      </c>
      <c r="I95" s="89">
        <v>206676</v>
      </c>
    </row>
    <row r="96" spans="2:9" x14ac:dyDescent="0.2">
      <c r="B96" s="86"/>
      <c r="D96" s="87"/>
      <c r="F96" s="84"/>
      <c r="G96" s="90" t="s">
        <v>739</v>
      </c>
      <c r="H96" s="83" t="s">
        <v>738</v>
      </c>
      <c r="I96" s="89">
        <f>I97</f>
        <v>-92527</v>
      </c>
    </row>
    <row r="97" spans="2:9" x14ac:dyDescent="0.2">
      <c r="B97" s="100"/>
      <c r="C97" s="101"/>
      <c r="D97" s="101"/>
      <c r="E97" s="87"/>
      <c r="F97" s="102"/>
      <c r="G97" s="90" t="s">
        <v>737</v>
      </c>
      <c r="H97" s="103"/>
      <c r="I97" s="89">
        <v>-92527</v>
      </c>
    </row>
    <row r="98" spans="2:9" x14ac:dyDescent="0.2">
      <c r="B98" s="86"/>
      <c r="F98" s="84"/>
      <c r="G98" s="85"/>
      <c r="H98" s="85"/>
      <c r="I98" s="89"/>
    </row>
    <row r="99" spans="2:9" x14ac:dyDescent="0.2">
      <c r="B99" s="91">
        <f>B92</f>
        <v>1173730</v>
      </c>
      <c r="C99" s="80"/>
      <c r="D99" s="80" t="s">
        <v>718</v>
      </c>
      <c r="E99" s="80"/>
      <c r="F99" s="93"/>
      <c r="G99" s="80" t="s">
        <v>718</v>
      </c>
      <c r="H99" s="80"/>
      <c r="I99" s="94">
        <f>I92+I93+I96</f>
        <v>1173730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3497994</v>
      </c>
      <c r="D106" s="87" t="s">
        <v>735</v>
      </c>
      <c r="E106" s="105" t="s">
        <v>734</v>
      </c>
      <c r="F106" s="84"/>
      <c r="G106" s="85"/>
      <c r="H106" s="85"/>
      <c r="I106" s="84"/>
    </row>
    <row r="107" spans="2:9" x14ac:dyDescent="0.2">
      <c r="B107" s="86">
        <v>3401093</v>
      </c>
      <c r="D107" s="87" t="s">
        <v>733</v>
      </c>
      <c r="E107" s="87"/>
      <c r="F107" s="84"/>
      <c r="G107" s="87" t="s">
        <v>732</v>
      </c>
      <c r="H107" s="70" t="s">
        <v>731</v>
      </c>
      <c r="I107" s="89"/>
    </row>
    <row r="108" spans="2:9" x14ac:dyDescent="0.2">
      <c r="B108" s="86">
        <f>-B13</f>
        <v>-3299844</v>
      </c>
      <c r="D108" s="87" t="s">
        <v>730</v>
      </c>
      <c r="E108" s="88" t="s">
        <v>729</v>
      </c>
      <c r="F108" s="84"/>
      <c r="G108" s="87"/>
      <c r="H108" s="69" t="s">
        <v>728</v>
      </c>
      <c r="I108" s="89">
        <f>B92</f>
        <v>1173730</v>
      </c>
    </row>
    <row r="109" spans="2:9" x14ac:dyDescent="0.2">
      <c r="B109" s="86">
        <v>96901</v>
      </c>
      <c r="D109" s="97" t="s">
        <v>727</v>
      </c>
      <c r="E109" s="87" t="s">
        <v>726</v>
      </c>
      <c r="F109" s="84"/>
      <c r="H109" s="106"/>
      <c r="I109" s="107"/>
    </row>
    <row r="110" spans="2:9" x14ac:dyDescent="0.2">
      <c r="B110" s="86">
        <v>0</v>
      </c>
      <c r="D110" s="87" t="s">
        <v>725</v>
      </c>
      <c r="E110" s="87" t="s">
        <v>724</v>
      </c>
      <c r="F110" s="84"/>
      <c r="G110" s="95"/>
      <c r="I110" s="89"/>
    </row>
    <row r="111" spans="2:9" x14ac:dyDescent="0.2">
      <c r="B111" s="86">
        <v>159783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815797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1173730</v>
      </c>
      <c r="C115" s="80"/>
      <c r="D115" s="80" t="s">
        <v>718</v>
      </c>
      <c r="E115" s="108"/>
      <c r="F115" s="93"/>
      <c r="G115" s="80" t="s">
        <v>718</v>
      </c>
      <c r="H115" s="80"/>
      <c r="I115" s="94">
        <f>I108</f>
        <v>1173730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815797</v>
      </c>
    </row>
    <row r="123" spans="2:9" ht="15" x14ac:dyDescent="0.2">
      <c r="B123" s="86">
        <f>B125+B128+B131+B134+B137+B142+B143+B144</f>
        <v>3010141</v>
      </c>
      <c r="C123" s="81"/>
      <c r="D123" s="60"/>
      <c r="E123" s="87" t="s">
        <v>713</v>
      </c>
      <c r="F123" s="60"/>
      <c r="G123" s="60"/>
      <c r="H123" s="60"/>
      <c r="I123" s="89">
        <f>I128+I131+I134+I137+I142+I143+I144</f>
        <v>2194344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2027827</v>
      </c>
      <c r="E128" s="87" t="s">
        <v>709</v>
      </c>
      <c r="I128" s="89">
        <f>I129+I130</f>
        <v>157919</v>
      </c>
    </row>
    <row r="129" spans="2:9" x14ac:dyDescent="0.2">
      <c r="B129" s="86">
        <v>2486452</v>
      </c>
      <c r="E129" s="87" t="s">
        <v>708</v>
      </c>
      <c r="I129" s="89">
        <v>0</v>
      </c>
    </row>
    <row r="130" spans="2:9" x14ac:dyDescent="0.2">
      <c r="B130" s="86">
        <v>-458625</v>
      </c>
      <c r="E130" s="87" t="s">
        <v>707</v>
      </c>
      <c r="I130" s="89">
        <v>157919</v>
      </c>
    </row>
    <row r="131" spans="2:9" x14ac:dyDescent="0.2">
      <c r="B131" s="86">
        <f>B132+B133</f>
        <v>189759</v>
      </c>
      <c r="E131" s="87" t="s">
        <v>706</v>
      </c>
      <c r="I131" s="89">
        <f>I132+I133</f>
        <v>1010119</v>
      </c>
    </row>
    <row r="132" spans="2:9" x14ac:dyDescent="0.2">
      <c r="B132" s="86">
        <v>-199197</v>
      </c>
      <c r="E132" s="87" t="s">
        <v>705</v>
      </c>
      <c r="I132" s="89">
        <v>111131</v>
      </c>
    </row>
    <row r="133" spans="2:9" x14ac:dyDescent="0.2">
      <c r="B133" s="86">
        <v>388956</v>
      </c>
      <c r="E133" s="87" t="s">
        <v>704</v>
      </c>
      <c r="I133" s="89">
        <v>898988</v>
      </c>
    </row>
    <row r="134" spans="2:9" x14ac:dyDescent="0.2">
      <c r="B134" s="86">
        <f>B135+B136</f>
        <v>66331</v>
      </c>
      <c r="E134" s="87" t="s">
        <v>703</v>
      </c>
      <c r="I134" s="89">
        <f>I135+I136</f>
        <v>179773</v>
      </c>
    </row>
    <row r="135" spans="2:9" x14ac:dyDescent="0.2">
      <c r="B135" s="86">
        <v>-26098</v>
      </c>
      <c r="E135" s="87" t="s">
        <v>702</v>
      </c>
      <c r="I135" s="89">
        <v>-987328</v>
      </c>
    </row>
    <row r="136" spans="2:9" x14ac:dyDescent="0.2">
      <c r="B136" s="86">
        <v>92429</v>
      </c>
      <c r="E136" s="87" t="s">
        <v>701</v>
      </c>
      <c r="I136" s="89">
        <v>1167101</v>
      </c>
    </row>
    <row r="137" spans="2:9" x14ac:dyDescent="0.2">
      <c r="B137" s="86">
        <f>B138+B141</f>
        <v>131580</v>
      </c>
      <c r="E137" s="109" t="s">
        <v>700</v>
      </c>
      <c r="I137" s="89">
        <f>I138+I141</f>
        <v>-100614</v>
      </c>
    </row>
    <row r="138" spans="2:9" x14ac:dyDescent="0.2">
      <c r="B138" s="86">
        <f>B139+B140</f>
        <v>141917</v>
      </c>
      <c r="E138" s="109" t="s">
        <v>699</v>
      </c>
      <c r="I138" s="89">
        <f>I139+I140</f>
        <v>-100614</v>
      </c>
    </row>
    <row r="139" spans="2:9" x14ac:dyDescent="0.2">
      <c r="B139" s="86">
        <v>141917</v>
      </c>
      <c r="E139" s="109" t="s">
        <v>698</v>
      </c>
      <c r="I139" s="89">
        <v>-100644</v>
      </c>
    </row>
    <row r="140" spans="2:9" x14ac:dyDescent="0.2">
      <c r="B140" s="86">
        <v>0</v>
      </c>
      <c r="E140" s="109" t="s">
        <v>697</v>
      </c>
      <c r="I140" s="89">
        <v>30</v>
      </c>
    </row>
    <row r="141" spans="2:9" x14ac:dyDescent="0.2">
      <c r="B141" s="86">
        <v>-10337</v>
      </c>
      <c r="E141" s="109" t="s">
        <v>696</v>
      </c>
      <c r="I141" s="89">
        <v>0</v>
      </c>
    </row>
    <row r="142" spans="2:9" x14ac:dyDescent="0.2">
      <c r="B142" s="86">
        <v>0</v>
      </c>
      <c r="E142" s="87" t="s">
        <v>695</v>
      </c>
      <c r="I142" s="89">
        <v>0</v>
      </c>
    </row>
    <row r="143" spans="2:9" x14ac:dyDescent="0.2">
      <c r="B143" s="86">
        <v>-9011</v>
      </c>
      <c r="C143" s="87" t="s">
        <v>694</v>
      </c>
      <c r="E143" s="87" t="s">
        <v>694</v>
      </c>
      <c r="I143" s="89">
        <v>-36926</v>
      </c>
    </row>
    <row r="144" spans="2:9" x14ac:dyDescent="0.2">
      <c r="B144" s="86">
        <f>B145+B146</f>
        <v>603655</v>
      </c>
      <c r="C144" s="87" t="s">
        <v>693</v>
      </c>
      <c r="E144" s="87" t="s">
        <v>693</v>
      </c>
      <c r="I144" s="89">
        <f>I145+I146</f>
        <v>984073</v>
      </c>
    </row>
    <row r="145" spans="2:9" x14ac:dyDescent="0.2">
      <c r="B145" s="86">
        <v>755649</v>
      </c>
      <c r="C145" s="87" t="s">
        <v>692</v>
      </c>
      <c r="E145" s="87" t="s">
        <v>692</v>
      </c>
      <c r="I145" s="89">
        <v>34295</v>
      </c>
    </row>
    <row r="146" spans="2:9" x14ac:dyDescent="0.2">
      <c r="B146" s="91">
        <v>-151994</v>
      </c>
      <c r="C146" s="110" t="s">
        <v>691</v>
      </c>
      <c r="D146" s="111"/>
      <c r="E146" s="110" t="s">
        <v>691</v>
      </c>
      <c r="F146" s="111"/>
      <c r="G146" s="111"/>
      <c r="H146" s="111"/>
      <c r="I146" s="94">
        <v>949778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7" firstPageNumber="52" fitToHeight="6" orientation="portrait" r:id="rId1"/>
  <headerFooter alignWithMargins="0"/>
  <rowBreaks count="2" manualBreakCount="2">
    <brk id="72" min="1" max="8" man="1"/>
    <brk id="14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125572</v>
      </c>
      <c r="D11" s="83" t="s">
        <v>810</v>
      </c>
      <c r="E11" s="87" t="s">
        <v>809</v>
      </c>
      <c r="F11" s="84"/>
      <c r="G11" s="85" t="s">
        <v>808</v>
      </c>
      <c r="H11" s="88" t="s">
        <v>807</v>
      </c>
      <c r="I11" s="89">
        <f>I12+I13</f>
        <v>255156</v>
      </c>
    </row>
    <row r="12" spans="2:14" x14ac:dyDescent="0.2">
      <c r="B12" s="86">
        <f>I11-B11</f>
        <v>129584</v>
      </c>
      <c r="D12" s="87" t="s">
        <v>797</v>
      </c>
      <c r="E12" s="68" t="s">
        <v>796</v>
      </c>
      <c r="F12" s="84"/>
      <c r="G12" s="90" t="s">
        <v>806</v>
      </c>
      <c r="H12" s="85"/>
      <c r="I12" s="89">
        <v>254277</v>
      </c>
    </row>
    <row r="13" spans="2:14" x14ac:dyDescent="0.2">
      <c r="B13" s="86">
        <v>24047</v>
      </c>
      <c r="D13" s="83" t="s">
        <v>805</v>
      </c>
      <c r="E13" s="87" t="s">
        <v>729</v>
      </c>
      <c r="F13" s="84"/>
      <c r="G13" s="90" t="s">
        <v>804</v>
      </c>
      <c r="I13" s="89">
        <v>879</v>
      </c>
    </row>
    <row r="14" spans="2:14" x14ac:dyDescent="0.2">
      <c r="B14" s="86">
        <f>B12-B13</f>
        <v>105537</v>
      </c>
      <c r="D14" s="83" t="s">
        <v>803</v>
      </c>
      <c r="E14" s="68" t="s">
        <v>802</v>
      </c>
      <c r="F14" s="84"/>
      <c r="G14" s="90"/>
      <c r="H14" s="85"/>
      <c r="I14" s="89"/>
    </row>
    <row r="15" spans="2:14" ht="7.15" customHeight="1" x14ac:dyDescent="0.2">
      <c r="B15" s="86"/>
      <c r="F15" s="84"/>
      <c r="G15" s="85"/>
      <c r="H15" s="85"/>
      <c r="I15" s="89"/>
    </row>
    <row r="16" spans="2:14" x14ac:dyDescent="0.2">
      <c r="B16" s="91">
        <f>B11+B12</f>
        <v>255156</v>
      </c>
      <c r="C16" s="80"/>
      <c r="D16" s="92" t="s">
        <v>718</v>
      </c>
      <c r="E16" s="80"/>
      <c r="F16" s="93"/>
      <c r="G16" s="92" t="s">
        <v>718</v>
      </c>
      <c r="H16" s="80"/>
      <c r="I16" s="94">
        <f>I11</f>
        <v>255156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78784</v>
      </c>
      <c r="D26" s="83" t="s">
        <v>799</v>
      </c>
      <c r="E26" s="87" t="s">
        <v>798</v>
      </c>
      <c r="F26" s="84"/>
      <c r="G26" s="90" t="s">
        <v>797</v>
      </c>
      <c r="H26" s="70" t="s">
        <v>796</v>
      </c>
      <c r="I26" s="89">
        <f>+B12</f>
        <v>129584</v>
      </c>
    </row>
    <row r="27" spans="2:9" x14ac:dyDescent="0.2">
      <c r="B27" s="86">
        <v>60664</v>
      </c>
      <c r="D27" s="87" t="s">
        <v>795</v>
      </c>
      <c r="F27" s="84"/>
      <c r="G27" s="85"/>
      <c r="H27" s="85"/>
      <c r="I27" s="89"/>
    </row>
    <row r="28" spans="2:9" x14ac:dyDescent="0.2">
      <c r="B28" s="86">
        <f>B29+B30</f>
        <v>18120</v>
      </c>
      <c r="D28" s="87" t="s">
        <v>794</v>
      </c>
      <c r="F28" s="84"/>
      <c r="G28" s="85"/>
      <c r="H28" s="85"/>
      <c r="I28" s="89"/>
    </row>
    <row r="29" spans="2:9" x14ac:dyDescent="0.2">
      <c r="B29" s="86">
        <v>17992</v>
      </c>
      <c r="D29" s="87" t="s">
        <v>793</v>
      </c>
      <c r="F29" s="84"/>
      <c r="G29" s="85"/>
      <c r="H29" s="85"/>
      <c r="I29" s="89"/>
    </row>
    <row r="30" spans="2:9" x14ac:dyDescent="0.2">
      <c r="B30" s="86">
        <v>128</v>
      </c>
      <c r="D30" s="87" t="s">
        <v>792</v>
      </c>
      <c r="F30" s="84"/>
      <c r="G30" s="85"/>
      <c r="H30" s="85"/>
      <c r="I30" s="89"/>
    </row>
    <row r="31" spans="2:9" ht="12.75" customHeight="1" x14ac:dyDescent="0.2">
      <c r="B31" s="86">
        <v>1661</v>
      </c>
      <c r="D31" s="83" t="s">
        <v>791</v>
      </c>
      <c r="E31" s="83" t="s">
        <v>790</v>
      </c>
      <c r="F31" s="84"/>
      <c r="G31" s="85"/>
      <c r="H31" s="85"/>
      <c r="I31" s="89"/>
    </row>
    <row r="32" spans="2:9" ht="12.75" customHeight="1" x14ac:dyDescent="0.2">
      <c r="B32" s="86">
        <v>-221</v>
      </c>
      <c r="D32" s="83" t="s">
        <v>789</v>
      </c>
      <c r="E32" s="83" t="s">
        <v>788</v>
      </c>
      <c r="F32" s="84"/>
      <c r="G32" s="85"/>
      <c r="H32" s="85"/>
      <c r="I32" s="89"/>
    </row>
    <row r="33" spans="2:9" x14ac:dyDescent="0.2">
      <c r="B33" s="86">
        <f>I35-B26-B31-B32</f>
        <v>49360</v>
      </c>
      <c r="D33" s="87" t="s">
        <v>786</v>
      </c>
      <c r="E33" s="68" t="s">
        <v>785</v>
      </c>
      <c r="F33" s="84"/>
      <c r="G33" s="85"/>
      <c r="H33" s="85"/>
      <c r="I33" s="89"/>
    </row>
    <row r="34" spans="2:9" x14ac:dyDescent="0.2">
      <c r="B34" s="86"/>
      <c r="F34" s="84"/>
      <c r="G34" s="85"/>
      <c r="H34" s="85"/>
      <c r="I34" s="89"/>
    </row>
    <row r="35" spans="2:9" x14ac:dyDescent="0.2">
      <c r="B35" s="91">
        <f>B26+B31+B32+B33</f>
        <v>129584</v>
      </c>
      <c r="C35" s="80"/>
      <c r="D35" s="92" t="s">
        <v>718</v>
      </c>
      <c r="E35" s="80"/>
      <c r="F35" s="93"/>
      <c r="G35" s="92" t="s">
        <v>718</v>
      </c>
      <c r="H35" s="80"/>
      <c r="I35" s="94">
        <f>I26</f>
        <v>129584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27375</v>
      </c>
      <c r="D42" s="83" t="s">
        <v>784</v>
      </c>
      <c r="E42" s="90" t="s">
        <v>783</v>
      </c>
      <c r="F42" s="84"/>
      <c r="G42" s="87" t="s">
        <v>786</v>
      </c>
      <c r="H42" s="68" t="s">
        <v>785</v>
      </c>
      <c r="I42" s="89">
        <f>+B33</f>
        <v>49360</v>
      </c>
    </row>
    <row r="43" spans="2:9" ht="15" x14ac:dyDescent="0.2">
      <c r="B43" s="86">
        <v>303</v>
      </c>
      <c r="C43" s="60"/>
      <c r="D43" s="97" t="s">
        <v>782</v>
      </c>
      <c r="F43" s="64"/>
      <c r="G43" s="81" t="s">
        <v>784</v>
      </c>
      <c r="H43" s="98" t="s">
        <v>783</v>
      </c>
      <c r="I43" s="89">
        <f>I44+I45+I47+I48+I49</f>
        <v>2140</v>
      </c>
    </row>
    <row r="44" spans="2:9" x14ac:dyDescent="0.2">
      <c r="B44" s="86">
        <v>27072</v>
      </c>
      <c r="D44" s="87" t="s">
        <v>781</v>
      </c>
      <c r="F44" s="84"/>
      <c r="G44" s="97" t="s">
        <v>782</v>
      </c>
      <c r="I44" s="89">
        <v>1912</v>
      </c>
    </row>
    <row r="45" spans="2:9" x14ac:dyDescent="0.2">
      <c r="B45" s="86">
        <v>0</v>
      </c>
      <c r="D45" s="87" t="s">
        <v>780</v>
      </c>
      <c r="E45" s="82"/>
      <c r="F45" s="84"/>
      <c r="G45" s="87" t="s">
        <v>781</v>
      </c>
      <c r="I45" s="89">
        <v>228</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24125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51500</v>
      </c>
      <c r="C52" s="80"/>
      <c r="D52" s="80" t="s">
        <v>718</v>
      </c>
      <c r="E52" s="80"/>
      <c r="F52" s="93"/>
      <c r="G52" s="80" t="s">
        <v>718</v>
      </c>
      <c r="H52" s="80"/>
      <c r="I52" s="94">
        <f>I42+I43+I50</f>
        <v>51500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10312</v>
      </c>
      <c r="D59" s="83" t="s">
        <v>774</v>
      </c>
      <c r="E59" s="88" t="s">
        <v>773</v>
      </c>
      <c r="F59" s="84"/>
      <c r="G59" s="90" t="s">
        <v>772</v>
      </c>
      <c r="H59" s="68" t="s">
        <v>771</v>
      </c>
      <c r="I59" s="89">
        <f>+B49</f>
        <v>24125</v>
      </c>
    </row>
    <row r="60" spans="2:9" x14ac:dyDescent="0.2">
      <c r="B60" s="86">
        <v>10312</v>
      </c>
      <c r="D60" s="87" t="s">
        <v>770</v>
      </c>
      <c r="F60" s="84"/>
      <c r="G60" s="90" t="s">
        <v>769</v>
      </c>
      <c r="H60" s="87"/>
      <c r="I60" s="89">
        <f>I61+I62</f>
        <v>128</v>
      </c>
    </row>
    <row r="61" spans="2:9" x14ac:dyDescent="0.2">
      <c r="B61" s="86">
        <v>0</v>
      </c>
      <c r="D61" s="87" t="s">
        <v>768</v>
      </c>
      <c r="F61" s="84"/>
      <c r="G61" s="90" t="s">
        <v>767</v>
      </c>
      <c r="I61" s="89">
        <v>0</v>
      </c>
    </row>
    <row r="62" spans="2:9" x14ac:dyDescent="0.2">
      <c r="B62" s="86">
        <v>128</v>
      </c>
      <c r="D62" s="83" t="s">
        <v>766</v>
      </c>
      <c r="E62" s="87" t="s">
        <v>765</v>
      </c>
      <c r="F62" s="84"/>
      <c r="G62" s="90" t="s">
        <v>764</v>
      </c>
      <c r="I62" s="89">
        <v>128</v>
      </c>
    </row>
    <row r="63" spans="2:9" x14ac:dyDescent="0.2">
      <c r="B63" s="86"/>
      <c r="E63" s="87" t="s">
        <v>763</v>
      </c>
      <c r="F63" s="84"/>
      <c r="G63" s="85" t="s">
        <v>762</v>
      </c>
      <c r="H63" s="83" t="s">
        <v>761</v>
      </c>
      <c r="I63" s="89">
        <f>I64+I65+I66</f>
        <v>0</v>
      </c>
    </row>
    <row r="64" spans="2:9" x14ac:dyDescent="0.2">
      <c r="B64" s="86">
        <f>B65+B66+B67</f>
        <v>414</v>
      </c>
      <c r="D64" s="83" t="s">
        <v>762</v>
      </c>
      <c r="E64" s="83" t="s">
        <v>761</v>
      </c>
      <c r="F64" s="84"/>
      <c r="G64" s="87" t="s">
        <v>760</v>
      </c>
      <c r="I64" s="89">
        <v>0</v>
      </c>
    </row>
    <row r="65" spans="2:9" x14ac:dyDescent="0.2">
      <c r="B65" s="86">
        <v>414</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13399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24253</v>
      </c>
      <c r="C70" s="80"/>
      <c r="D70" s="80" t="s">
        <v>718</v>
      </c>
      <c r="E70" s="80"/>
      <c r="F70" s="93"/>
      <c r="G70" s="80" t="s">
        <v>718</v>
      </c>
      <c r="H70" s="80"/>
      <c r="I70" s="94">
        <f>I59+I60+I63</f>
        <v>24253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13399</v>
      </c>
    </row>
    <row r="78" spans="2:9" x14ac:dyDescent="0.2">
      <c r="B78" s="86"/>
      <c r="E78" s="87" t="s">
        <v>750</v>
      </c>
      <c r="F78" s="84"/>
      <c r="G78" s="90"/>
      <c r="H78" s="87"/>
      <c r="I78" s="89"/>
    </row>
    <row r="79" spans="2:9" x14ac:dyDescent="0.2">
      <c r="B79" s="86">
        <f>I82-B77</f>
        <v>13399</v>
      </c>
      <c r="D79" s="87" t="s">
        <v>745</v>
      </c>
      <c r="E79" s="70" t="s">
        <v>749</v>
      </c>
      <c r="F79" s="84"/>
      <c r="G79" s="85"/>
      <c r="H79" s="85"/>
      <c r="I79" s="89"/>
    </row>
    <row r="80" spans="2:9" x14ac:dyDescent="0.2">
      <c r="B80" s="86">
        <f>B79-B13</f>
        <v>-10648</v>
      </c>
      <c r="D80" s="87" t="s">
        <v>748</v>
      </c>
      <c r="E80" s="68" t="s">
        <v>744</v>
      </c>
      <c r="F80" s="84"/>
      <c r="G80" s="85"/>
      <c r="H80" s="85"/>
      <c r="I80" s="89"/>
    </row>
    <row r="81" spans="2:9" x14ac:dyDescent="0.2">
      <c r="B81" s="86"/>
      <c r="F81" s="84"/>
      <c r="G81" s="85"/>
      <c r="H81" s="85"/>
      <c r="I81" s="89"/>
    </row>
    <row r="82" spans="2:9" x14ac:dyDescent="0.2">
      <c r="B82" s="91">
        <f>B77+B79</f>
        <v>13399</v>
      </c>
      <c r="C82" s="80"/>
      <c r="D82" s="80" t="s">
        <v>718</v>
      </c>
      <c r="E82" s="80"/>
      <c r="F82" s="93"/>
      <c r="G82" s="80" t="s">
        <v>718</v>
      </c>
      <c r="H82" s="80"/>
      <c r="I82" s="94">
        <f>I77</f>
        <v>13399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-9777</v>
      </c>
      <c r="D92" s="87" t="s">
        <v>732</v>
      </c>
      <c r="E92" s="68" t="s">
        <v>731</v>
      </c>
      <c r="F92" s="84"/>
      <c r="G92" s="87" t="s">
        <v>745</v>
      </c>
      <c r="H92" s="68" t="s">
        <v>744</v>
      </c>
      <c r="I92" s="89">
        <f>+B80</f>
        <v>-10648</v>
      </c>
    </row>
    <row r="93" spans="2:9" x14ac:dyDescent="0.2">
      <c r="B93" s="86"/>
      <c r="E93" s="70" t="s">
        <v>728</v>
      </c>
      <c r="F93" s="84"/>
      <c r="G93" s="90" t="s">
        <v>743</v>
      </c>
      <c r="H93" s="83" t="s">
        <v>742</v>
      </c>
      <c r="I93" s="89">
        <f>I94+I95</f>
        <v>871</v>
      </c>
    </row>
    <row r="94" spans="2:9" x14ac:dyDescent="0.2">
      <c r="B94" s="86"/>
      <c r="E94" s="87"/>
      <c r="F94" s="84"/>
      <c r="G94" s="90" t="s">
        <v>741</v>
      </c>
      <c r="I94" s="89">
        <v>0</v>
      </c>
    </row>
    <row r="95" spans="2:9" x14ac:dyDescent="0.2">
      <c r="B95" s="86"/>
      <c r="E95" s="87"/>
      <c r="F95" s="84"/>
      <c r="G95" s="90" t="s">
        <v>740</v>
      </c>
      <c r="I95" s="89">
        <v>871</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-9777</v>
      </c>
      <c r="C99" s="80"/>
      <c r="D99" s="80" t="s">
        <v>718</v>
      </c>
      <c r="E99" s="80"/>
      <c r="F99" s="93"/>
      <c r="G99" s="80" t="s">
        <v>718</v>
      </c>
      <c r="H99" s="80"/>
      <c r="I99" s="94">
        <f>I92+I93+I96</f>
        <v>-9777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14637</v>
      </c>
      <c r="D106" s="87" t="s">
        <v>735</v>
      </c>
      <c r="E106" s="105" t="s">
        <v>734</v>
      </c>
      <c r="F106" s="84"/>
      <c r="G106" s="85"/>
      <c r="H106" s="85"/>
      <c r="I106" s="84"/>
    </row>
    <row r="107" spans="2:9" x14ac:dyDescent="0.2">
      <c r="B107" s="86">
        <v>17150</v>
      </c>
      <c r="D107" s="87" t="s">
        <v>733</v>
      </c>
      <c r="E107" s="87"/>
      <c r="F107" s="84"/>
      <c r="G107" s="87" t="s">
        <v>732</v>
      </c>
      <c r="H107" s="70" t="s">
        <v>731</v>
      </c>
      <c r="I107" s="89"/>
    </row>
    <row r="108" spans="2:9" x14ac:dyDescent="0.2">
      <c r="B108" s="86">
        <f>-B13</f>
        <v>-24047</v>
      </c>
      <c r="D108" s="87" t="s">
        <v>730</v>
      </c>
      <c r="E108" s="88" t="s">
        <v>729</v>
      </c>
      <c r="F108" s="84"/>
      <c r="G108" s="87"/>
      <c r="H108" s="69" t="s">
        <v>728</v>
      </c>
      <c r="I108" s="89">
        <f>B92</f>
        <v>-9777</v>
      </c>
    </row>
    <row r="109" spans="2:9" x14ac:dyDescent="0.2">
      <c r="B109" s="86">
        <v>-2513</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-367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-9777</v>
      </c>
      <c r="C115" s="80"/>
      <c r="D115" s="80" t="s">
        <v>718</v>
      </c>
      <c r="E115" s="108"/>
      <c r="F115" s="93"/>
      <c r="G115" s="80" t="s">
        <v>718</v>
      </c>
      <c r="H115" s="80"/>
      <c r="I115" s="94">
        <f>I108</f>
        <v>-9777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-367</v>
      </c>
    </row>
    <row r="123" spans="2:9" ht="15" x14ac:dyDescent="0.2">
      <c r="B123" s="86">
        <f>B125+B128+B131+B134+B137+B142+B143+B144</f>
        <v>4573</v>
      </c>
      <c r="C123" s="81"/>
      <c r="D123" s="60"/>
      <c r="E123" s="87" t="s">
        <v>713</v>
      </c>
      <c r="F123" s="60"/>
      <c r="G123" s="60"/>
      <c r="H123" s="60"/>
      <c r="I123" s="89">
        <f>I128+I131+I134+I137+I142+I143+I144</f>
        <v>4940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19207</v>
      </c>
      <c r="E128" s="87" t="s">
        <v>709</v>
      </c>
      <c r="I128" s="89">
        <f>I129+I130</f>
        <v>5</v>
      </c>
    </row>
    <row r="129" spans="2:9" x14ac:dyDescent="0.2">
      <c r="B129" s="86">
        <v>49215</v>
      </c>
      <c r="E129" s="87" t="s">
        <v>708</v>
      </c>
      <c r="I129" s="89">
        <v>0</v>
      </c>
    </row>
    <row r="130" spans="2:9" x14ac:dyDescent="0.2">
      <c r="B130" s="86">
        <v>-30008</v>
      </c>
      <c r="E130" s="87" t="s">
        <v>707</v>
      </c>
      <c r="I130" s="89">
        <v>5</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-1357</v>
      </c>
      <c r="E134" s="87" t="s">
        <v>703</v>
      </c>
      <c r="I134" s="89">
        <f>I135+I136</f>
        <v>-823</v>
      </c>
    </row>
    <row r="135" spans="2:9" x14ac:dyDescent="0.2">
      <c r="B135" s="86">
        <v>-232</v>
      </c>
      <c r="E135" s="87" t="s">
        <v>702</v>
      </c>
      <c r="I135" s="89">
        <v>-543</v>
      </c>
    </row>
    <row r="136" spans="2:9" x14ac:dyDescent="0.2">
      <c r="B136" s="86">
        <v>-1125</v>
      </c>
      <c r="E136" s="87" t="s">
        <v>701</v>
      </c>
      <c r="I136" s="89">
        <v>-280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-13277</v>
      </c>
      <c r="C144" s="87" t="s">
        <v>693</v>
      </c>
      <c r="E144" s="87" t="s">
        <v>693</v>
      </c>
      <c r="I144" s="89">
        <f>I145+I146</f>
        <v>5758</v>
      </c>
    </row>
    <row r="145" spans="2:9" x14ac:dyDescent="0.2">
      <c r="B145" s="86">
        <v>-12558</v>
      </c>
      <c r="C145" s="87" t="s">
        <v>692</v>
      </c>
      <c r="E145" s="87" t="s">
        <v>692</v>
      </c>
      <c r="I145" s="89">
        <v>1741</v>
      </c>
    </row>
    <row r="146" spans="2:9" x14ac:dyDescent="0.2">
      <c r="B146" s="91">
        <v>-719</v>
      </c>
      <c r="C146" s="110" t="s">
        <v>691</v>
      </c>
      <c r="D146" s="111"/>
      <c r="E146" s="110" t="s">
        <v>691</v>
      </c>
      <c r="F146" s="111"/>
      <c r="G146" s="111"/>
      <c r="H146" s="111"/>
      <c r="I146" s="94">
        <v>4017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1048</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868</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870</v>
      </c>
      <c r="D3" s="117"/>
      <c r="E3" s="121"/>
      <c r="F3" s="117"/>
      <c r="G3" s="117"/>
      <c r="H3" s="117"/>
      <c r="I3" s="117"/>
      <c r="J3" s="117"/>
      <c r="K3" s="117"/>
      <c r="L3" s="117"/>
      <c r="M3" s="117"/>
      <c r="N3" s="122"/>
    </row>
    <row r="4" spans="2:14" s="120" customFormat="1" ht="15" customHeight="1" x14ac:dyDescent="0.25">
      <c r="B4" s="78" t="s">
        <v>869</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526513</v>
      </c>
      <c r="D11" s="83" t="s">
        <v>810</v>
      </c>
      <c r="E11" s="87" t="s">
        <v>809</v>
      </c>
      <c r="F11" s="84"/>
      <c r="G11" s="85" t="s">
        <v>808</v>
      </c>
      <c r="H11" s="88" t="s">
        <v>807</v>
      </c>
      <c r="I11" s="89">
        <f>I12+I13</f>
        <v>1145234</v>
      </c>
    </row>
    <row r="12" spans="2:14" x14ac:dyDescent="0.2">
      <c r="B12" s="86">
        <f>I11-B11</f>
        <v>618721</v>
      </c>
      <c r="D12" s="87" t="s">
        <v>797</v>
      </c>
      <c r="E12" s="68" t="s">
        <v>796</v>
      </c>
      <c r="F12" s="84"/>
      <c r="G12" s="90" t="s">
        <v>806</v>
      </c>
      <c r="H12" s="85"/>
      <c r="I12" s="89">
        <v>1139690</v>
      </c>
    </row>
    <row r="13" spans="2:14" x14ac:dyDescent="0.2">
      <c r="B13" s="86">
        <v>109328</v>
      </c>
      <c r="D13" s="83" t="s">
        <v>805</v>
      </c>
      <c r="E13" s="87" t="s">
        <v>729</v>
      </c>
      <c r="F13" s="84"/>
      <c r="G13" s="90" t="s">
        <v>804</v>
      </c>
      <c r="I13" s="89">
        <v>5544</v>
      </c>
    </row>
    <row r="14" spans="2:14" x14ac:dyDescent="0.2">
      <c r="B14" s="86">
        <f>B12-B13</f>
        <v>509393</v>
      </c>
      <c r="D14" s="83" t="s">
        <v>803</v>
      </c>
      <c r="E14" s="68" t="s">
        <v>802</v>
      </c>
      <c r="F14" s="84"/>
      <c r="G14" s="90"/>
      <c r="H14" s="85"/>
      <c r="I14" s="89"/>
    </row>
    <row r="15" spans="2:14" ht="7.15" customHeight="1" x14ac:dyDescent="0.2">
      <c r="B15" s="86"/>
      <c r="F15" s="84"/>
      <c r="G15" s="85"/>
      <c r="H15" s="85"/>
      <c r="I15" s="89"/>
    </row>
    <row r="16" spans="2:14" x14ac:dyDescent="0.2">
      <c r="B16" s="91">
        <f>B11+B12</f>
        <v>1145234</v>
      </c>
      <c r="C16" s="80"/>
      <c r="D16" s="92" t="s">
        <v>718</v>
      </c>
      <c r="E16" s="80"/>
      <c r="F16" s="93"/>
      <c r="G16" s="92" t="s">
        <v>718</v>
      </c>
      <c r="H16" s="80"/>
      <c r="I16" s="94">
        <f>I11</f>
        <v>1145234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148473</v>
      </c>
      <c r="D26" s="83" t="s">
        <v>799</v>
      </c>
      <c r="E26" s="87" t="s">
        <v>798</v>
      </c>
      <c r="F26" s="84"/>
      <c r="G26" s="90" t="s">
        <v>797</v>
      </c>
      <c r="H26" s="70" t="s">
        <v>796</v>
      </c>
      <c r="I26" s="89">
        <f>+B12</f>
        <v>618721</v>
      </c>
    </row>
    <row r="27" spans="2:9" x14ac:dyDescent="0.2">
      <c r="B27" s="86">
        <v>114761</v>
      </c>
      <c r="D27" s="87" t="s">
        <v>795</v>
      </c>
      <c r="F27" s="84"/>
      <c r="G27" s="85"/>
      <c r="H27" s="85"/>
      <c r="I27" s="89"/>
    </row>
    <row r="28" spans="2:9" x14ac:dyDescent="0.2">
      <c r="B28" s="86">
        <f>B29+B30</f>
        <v>33712</v>
      </c>
      <c r="D28" s="87" t="s">
        <v>794</v>
      </c>
      <c r="F28" s="84"/>
      <c r="G28" s="85"/>
      <c r="H28" s="85"/>
      <c r="I28" s="89"/>
    </row>
    <row r="29" spans="2:9" x14ac:dyDescent="0.2">
      <c r="B29" s="86">
        <v>33317</v>
      </c>
      <c r="D29" s="87" t="s">
        <v>793</v>
      </c>
      <c r="F29" s="84"/>
      <c r="G29" s="85"/>
      <c r="H29" s="85"/>
      <c r="I29" s="89"/>
    </row>
    <row r="30" spans="2:9" x14ac:dyDescent="0.2">
      <c r="B30" s="86">
        <v>395</v>
      </c>
      <c r="D30" s="87" t="s">
        <v>792</v>
      </c>
      <c r="F30" s="84"/>
      <c r="G30" s="85"/>
      <c r="H30" s="85"/>
      <c r="I30" s="89"/>
    </row>
    <row r="31" spans="2:9" ht="12.75" customHeight="1" x14ac:dyDescent="0.2">
      <c r="B31" s="86">
        <v>23042</v>
      </c>
      <c r="D31" s="83" t="s">
        <v>791</v>
      </c>
      <c r="E31" s="83" t="s">
        <v>790</v>
      </c>
      <c r="F31" s="84"/>
      <c r="G31" s="85"/>
      <c r="H31" s="85"/>
      <c r="I31" s="89"/>
    </row>
    <row r="32" spans="2:9" ht="12.75" customHeight="1" x14ac:dyDescent="0.2">
      <c r="B32" s="86">
        <v>-58</v>
      </c>
      <c r="D32" s="83" t="s">
        <v>789</v>
      </c>
      <c r="E32" s="83" t="s">
        <v>788</v>
      </c>
      <c r="F32" s="84"/>
      <c r="G32" s="85"/>
      <c r="H32" s="85"/>
      <c r="I32" s="89"/>
    </row>
    <row r="33" spans="2:9" x14ac:dyDescent="0.2">
      <c r="B33" s="86">
        <f>I35-B26-B31-B32</f>
        <v>447264</v>
      </c>
      <c r="D33" s="87" t="s">
        <v>786</v>
      </c>
      <c r="E33" s="68" t="s">
        <v>785</v>
      </c>
      <c r="F33" s="84"/>
      <c r="G33" s="85"/>
      <c r="H33" s="85"/>
      <c r="I33" s="89"/>
    </row>
    <row r="34" spans="2:9" x14ac:dyDescent="0.2">
      <c r="B34" s="86"/>
      <c r="F34" s="84"/>
      <c r="G34" s="85"/>
      <c r="H34" s="85"/>
      <c r="I34" s="89"/>
    </row>
    <row r="35" spans="2:9" x14ac:dyDescent="0.2">
      <c r="B35" s="91">
        <f>B26+B31+B32+B33</f>
        <v>618721</v>
      </c>
      <c r="C35" s="80"/>
      <c r="D35" s="92" t="s">
        <v>718</v>
      </c>
      <c r="E35" s="80"/>
      <c r="F35" s="93"/>
      <c r="G35" s="92" t="s">
        <v>718</v>
      </c>
      <c r="H35" s="80"/>
      <c r="I35" s="94">
        <f>I26</f>
        <v>618721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183256</v>
      </c>
      <c r="D42" s="83" t="s">
        <v>784</v>
      </c>
      <c r="E42" s="90" t="s">
        <v>783</v>
      </c>
      <c r="F42" s="84"/>
      <c r="G42" s="87" t="s">
        <v>786</v>
      </c>
      <c r="H42" s="68" t="s">
        <v>785</v>
      </c>
      <c r="I42" s="89">
        <f>+B33</f>
        <v>447264</v>
      </c>
    </row>
    <row r="43" spans="2:9" ht="15" x14ac:dyDescent="0.2">
      <c r="B43" s="86">
        <v>28302</v>
      </c>
      <c r="C43" s="60"/>
      <c r="D43" s="97" t="s">
        <v>782</v>
      </c>
      <c r="F43" s="64"/>
      <c r="G43" s="81" t="s">
        <v>784</v>
      </c>
      <c r="H43" s="98" t="s">
        <v>783</v>
      </c>
      <c r="I43" s="89">
        <f>I44+I45+I47+I48+I49</f>
        <v>15857</v>
      </c>
    </row>
    <row r="44" spans="2:9" x14ac:dyDescent="0.2">
      <c r="B44" s="86">
        <v>154954</v>
      </c>
      <c r="D44" s="87" t="s">
        <v>781</v>
      </c>
      <c r="F44" s="84"/>
      <c r="G44" s="97" t="s">
        <v>782</v>
      </c>
      <c r="I44" s="89">
        <v>11581</v>
      </c>
    </row>
    <row r="45" spans="2:9" x14ac:dyDescent="0.2">
      <c r="B45" s="86">
        <v>0</v>
      </c>
      <c r="D45" s="87" t="s">
        <v>780</v>
      </c>
      <c r="E45" s="82"/>
      <c r="F45" s="84"/>
      <c r="G45" s="87" t="s">
        <v>781</v>
      </c>
      <c r="I45" s="89">
        <v>4276</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279865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463121</v>
      </c>
      <c r="C52" s="80"/>
      <c r="D52" s="80" t="s">
        <v>718</v>
      </c>
      <c r="E52" s="80"/>
      <c r="F52" s="93"/>
      <c r="G52" s="80" t="s">
        <v>718</v>
      </c>
      <c r="H52" s="80"/>
      <c r="I52" s="94">
        <f>I42+I43+I50</f>
        <v>463121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279865</v>
      </c>
    </row>
    <row r="60" spans="2:9" x14ac:dyDescent="0.2">
      <c r="B60" s="86">
        <v>0</v>
      </c>
      <c r="D60" s="87" t="s">
        <v>770</v>
      </c>
      <c r="F60" s="84"/>
      <c r="G60" s="90" t="s">
        <v>769</v>
      </c>
      <c r="H60" s="87"/>
      <c r="I60" s="89">
        <f>I61+I62</f>
        <v>395</v>
      </c>
    </row>
    <row r="61" spans="2:9" x14ac:dyDescent="0.2">
      <c r="B61" s="86">
        <v>0</v>
      </c>
      <c r="D61" s="87" t="s">
        <v>768</v>
      </c>
      <c r="F61" s="84"/>
      <c r="G61" s="90" t="s">
        <v>767</v>
      </c>
      <c r="I61" s="89">
        <v>0</v>
      </c>
    </row>
    <row r="62" spans="2:9" x14ac:dyDescent="0.2">
      <c r="B62" s="86">
        <v>395</v>
      </c>
      <c r="D62" s="83" t="s">
        <v>766</v>
      </c>
      <c r="E62" s="87" t="s">
        <v>765</v>
      </c>
      <c r="F62" s="84"/>
      <c r="G62" s="90" t="s">
        <v>764</v>
      </c>
      <c r="I62" s="89">
        <v>395</v>
      </c>
    </row>
    <row r="63" spans="2:9" x14ac:dyDescent="0.2">
      <c r="B63" s="86"/>
      <c r="E63" s="87" t="s">
        <v>763</v>
      </c>
      <c r="F63" s="84"/>
      <c r="G63" s="85" t="s">
        <v>762</v>
      </c>
      <c r="H63" s="83" t="s">
        <v>761</v>
      </c>
      <c r="I63" s="89">
        <f>I64+I65+I66</f>
        <v>297</v>
      </c>
    </row>
    <row r="64" spans="2:9" x14ac:dyDescent="0.2">
      <c r="B64" s="86">
        <f>B65+B66+B67</f>
        <v>3153</v>
      </c>
      <c r="D64" s="83" t="s">
        <v>762</v>
      </c>
      <c r="E64" s="83" t="s">
        <v>761</v>
      </c>
      <c r="F64" s="84"/>
      <c r="G64" s="87" t="s">
        <v>760</v>
      </c>
      <c r="I64" s="89">
        <v>0</v>
      </c>
    </row>
    <row r="65" spans="2:9" x14ac:dyDescent="0.2">
      <c r="B65" s="86">
        <v>1108</v>
      </c>
      <c r="D65" s="87" t="s">
        <v>760</v>
      </c>
      <c r="F65" s="84"/>
      <c r="G65" s="90" t="s">
        <v>759</v>
      </c>
      <c r="I65" s="89">
        <v>0</v>
      </c>
    </row>
    <row r="66" spans="2:9" x14ac:dyDescent="0.2">
      <c r="B66" s="86">
        <v>0</v>
      </c>
      <c r="D66" s="87" t="s">
        <v>759</v>
      </c>
      <c r="F66" s="84"/>
      <c r="G66" s="90" t="s">
        <v>758</v>
      </c>
      <c r="I66" s="89">
        <v>297</v>
      </c>
    </row>
    <row r="67" spans="2:9" x14ac:dyDescent="0.2">
      <c r="B67" s="86">
        <v>2045</v>
      </c>
      <c r="D67" s="87" t="s">
        <v>758</v>
      </c>
      <c r="F67" s="84"/>
      <c r="G67" s="85"/>
      <c r="H67" s="85"/>
      <c r="I67" s="89"/>
    </row>
    <row r="68" spans="2:9" x14ac:dyDescent="0.2">
      <c r="B68" s="86">
        <f>I70-B59-B62-B64</f>
        <v>277009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280557</v>
      </c>
      <c r="C70" s="80"/>
      <c r="D70" s="80" t="s">
        <v>718</v>
      </c>
      <c r="E70" s="80"/>
      <c r="F70" s="93"/>
      <c r="G70" s="80" t="s">
        <v>718</v>
      </c>
      <c r="H70" s="80"/>
      <c r="I70" s="94">
        <f>I59+I60+I63</f>
        <v>280557</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277009</v>
      </c>
    </row>
    <row r="78" spans="2:9" x14ac:dyDescent="0.2">
      <c r="B78" s="86"/>
      <c r="E78" s="87" t="s">
        <v>750</v>
      </c>
      <c r="F78" s="84"/>
      <c r="G78" s="90"/>
      <c r="H78" s="87"/>
      <c r="I78" s="89"/>
    </row>
    <row r="79" spans="2:9" x14ac:dyDescent="0.2">
      <c r="B79" s="86">
        <f>I82-B77</f>
        <v>277009</v>
      </c>
      <c r="D79" s="87" t="s">
        <v>745</v>
      </c>
      <c r="E79" s="70" t="s">
        <v>749</v>
      </c>
      <c r="F79" s="84"/>
      <c r="G79" s="85"/>
      <c r="H79" s="85"/>
      <c r="I79" s="89"/>
    </row>
    <row r="80" spans="2:9" x14ac:dyDescent="0.2">
      <c r="B80" s="86">
        <f>B79-B13</f>
        <v>167681</v>
      </c>
      <c r="D80" s="87" t="s">
        <v>748</v>
      </c>
      <c r="E80" s="68" t="s">
        <v>744</v>
      </c>
      <c r="F80" s="84"/>
      <c r="G80" s="85"/>
      <c r="H80" s="85"/>
      <c r="I80" s="89"/>
    </row>
    <row r="81" spans="2:9" x14ac:dyDescent="0.2">
      <c r="B81" s="86"/>
      <c r="F81" s="84"/>
      <c r="G81" s="85"/>
      <c r="H81" s="85"/>
      <c r="I81" s="89"/>
    </row>
    <row r="82" spans="2:9" x14ac:dyDescent="0.2">
      <c r="B82" s="91">
        <f>B77+B79</f>
        <v>277009</v>
      </c>
      <c r="C82" s="80"/>
      <c r="D82" s="80" t="s">
        <v>718</v>
      </c>
      <c r="E82" s="80"/>
      <c r="F82" s="93"/>
      <c r="G82" s="80" t="s">
        <v>718</v>
      </c>
      <c r="H82" s="80"/>
      <c r="I82" s="94">
        <f>I77</f>
        <v>277009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175067</v>
      </c>
      <c r="D92" s="87" t="s">
        <v>732</v>
      </c>
      <c r="E92" s="68" t="s">
        <v>731</v>
      </c>
      <c r="F92" s="84"/>
      <c r="G92" s="87" t="s">
        <v>745</v>
      </c>
      <c r="H92" s="68" t="s">
        <v>744</v>
      </c>
      <c r="I92" s="89">
        <f>+B80</f>
        <v>167681</v>
      </c>
    </row>
    <row r="93" spans="2:9" x14ac:dyDescent="0.2">
      <c r="B93" s="86"/>
      <c r="E93" s="70" t="s">
        <v>728</v>
      </c>
      <c r="F93" s="84"/>
      <c r="G93" s="90" t="s">
        <v>743</v>
      </c>
      <c r="H93" s="83" t="s">
        <v>742</v>
      </c>
      <c r="I93" s="89">
        <f>I94+I95</f>
        <v>11009</v>
      </c>
    </row>
    <row r="94" spans="2:9" x14ac:dyDescent="0.2">
      <c r="B94" s="86"/>
      <c r="E94" s="87"/>
      <c r="F94" s="84"/>
      <c r="G94" s="90" t="s">
        <v>741</v>
      </c>
      <c r="I94" s="89">
        <v>558</v>
      </c>
    </row>
    <row r="95" spans="2:9" x14ac:dyDescent="0.2">
      <c r="B95" s="86"/>
      <c r="E95" s="87"/>
      <c r="F95" s="84"/>
      <c r="G95" s="90" t="s">
        <v>740</v>
      </c>
      <c r="I95" s="89">
        <v>10451</v>
      </c>
    </row>
    <row r="96" spans="2:9" x14ac:dyDescent="0.2">
      <c r="B96" s="86"/>
      <c r="D96" s="87"/>
      <c r="F96" s="84"/>
      <c r="G96" s="90" t="s">
        <v>739</v>
      </c>
      <c r="H96" s="83" t="s">
        <v>738</v>
      </c>
      <c r="I96" s="89">
        <f>I97</f>
        <v>-3623</v>
      </c>
    </row>
    <row r="97" spans="2:9" x14ac:dyDescent="0.2">
      <c r="B97" s="100"/>
      <c r="C97" s="101"/>
      <c r="D97" s="101"/>
      <c r="E97" s="87"/>
      <c r="F97" s="102"/>
      <c r="G97" s="90" t="s">
        <v>737</v>
      </c>
      <c r="H97" s="103"/>
      <c r="I97" s="89">
        <v>-3623</v>
      </c>
    </row>
    <row r="98" spans="2:9" x14ac:dyDescent="0.2">
      <c r="B98" s="86"/>
      <c r="F98" s="84"/>
      <c r="G98" s="85"/>
      <c r="H98" s="85"/>
      <c r="I98" s="89"/>
    </row>
    <row r="99" spans="2:9" x14ac:dyDescent="0.2">
      <c r="B99" s="91">
        <f>B92</f>
        <v>175067</v>
      </c>
      <c r="C99" s="80"/>
      <c r="D99" s="80" t="s">
        <v>718</v>
      </c>
      <c r="E99" s="80"/>
      <c r="F99" s="93"/>
      <c r="G99" s="80" t="s">
        <v>718</v>
      </c>
      <c r="H99" s="80"/>
      <c r="I99" s="94">
        <f>I92+I93+I96</f>
        <v>175067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155355</v>
      </c>
      <c r="D106" s="87" t="s">
        <v>735</v>
      </c>
      <c r="E106" s="105" t="s">
        <v>734</v>
      </c>
      <c r="F106" s="84"/>
      <c r="G106" s="85"/>
      <c r="H106" s="85"/>
      <c r="I106" s="84"/>
    </row>
    <row r="107" spans="2:9" x14ac:dyDescent="0.2">
      <c r="B107" s="86">
        <v>131817</v>
      </c>
      <c r="D107" s="87" t="s">
        <v>733</v>
      </c>
      <c r="E107" s="87"/>
      <c r="F107" s="84"/>
      <c r="G107" s="87" t="s">
        <v>732</v>
      </c>
      <c r="H107" s="70" t="s">
        <v>731</v>
      </c>
      <c r="I107" s="89"/>
    </row>
    <row r="108" spans="2:9" x14ac:dyDescent="0.2">
      <c r="B108" s="86">
        <f>-B13</f>
        <v>-109328</v>
      </c>
      <c r="D108" s="87" t="s">
        <v>730</v>
      </c>
      <c r="E108" s="88" t="s">
        <v>729</v>
      </c>
      <c r="F108" s="84"/>
      <c r="G108" s="87"/>
      <c r="H108" s="69" t="s">
        <v>728</v>
      </c>
      <c r="I108" s="89">
        <f>B92</f>
        <v>175067</v>
      </c>
    </row>
    <row r="109" spans="2:9" x14ac:dyDescent="0.2">
      <c r="B109" s="86">
        <v>23538</v>
      </c>
      <c r="D109" s="97" t="s">
        <v>727</v>
      </c>
      <c r="E109" s="87" t="s">
        <v>726</v>
      </c>
      <c r="F109" s="84"/>
      <c r="H109" s="106"/>
      <c r="I109" s="107"/>
    </row>
    <row r="110" spans="2:9" x14ac:dyDescent="0.2">
      <c r="B110" s="86">
        <v>0</v>
      </c>
      <c r="D110" s="87" t="s">
        <v>725</v>
      </c>
      <c r="E110" s="87" t="s">
        <v>724</v>
      </c>
      <c r="F110" s="84"/>
      <c r="G110" s="95"/>
      <c r="I110" s="89"/>
    </row>
    <row r="111" spans="2:9" x14ac:dyDescent="0.2">
      <c r="B111" s="86">
        <v>-104</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129144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175067</v>
      </c>
      <c r="C115" s="80"/>
      <c r="D115" s="80" t="s">
        <v>718</v>
      </c>
      <c r="E115" s="108"/>
      <c r="F115" s="93"/>
      <c r="G115" s="80" t="s">
        <v>718</v>
      </c>
      <c r="H115" s="80"/>
      <c r="I115" s="94">
        <f>I108</f>
        <v>175067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129144</v>
      </c>
    </row>
    <row r="123" spans="2:9" ht="15" x14ac:dyDescent="0.2">
      <c r="B123" s="86">
        <f>B125+B128+B131+B134+B137+B142+B143+B144</f>
        <v>26852</v>
      </c>
      <c r="C123" s="81"/>
      <c r="D123" s="60"/>
      <c r="E123" s="87" t="s">
        <v>713</v>
      </c>
      <c r="F123" s="60"/>
      <c r="G123" s="60"/>
      <c r="H123" s="60"/>
      <c r="I123" s="89">
        <f>I128+I131+I134+I137+I142+I143+I144</f>
        <v>-102292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-424</v>
      </c>
      <c r="E128" s="87" t="s">
        <v>709</v>
      </c>
      <c r="I128" s="89">
        <f>I129+I130</f>
        <v>2035</v>
      </c>
    </row>
    <row r="129" spans="2:9" x14ac:dyDescent="0.2">
      <c r="B129" s="86">
        <v>582</v>
      </c>
      <c r="E129" s="87" t="s">
        <v>708</v>
      </c>
      <c r="I129" s="89">
        <v>0</v>
      </c>
    </row>
    <row r="130" spans="2:9" x14ac:dyDescent="0.2">
      <c r="B130" s="86">
        <v>-1006</v>
      </c>
      <c r="E130" s="87" t="s">
        <v>707</v>
      </c>
      <c r="I130" s="89">
        <v>2035</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21861</v>
      </c>
      <c r="E134" s="87" t="s">
        <v>703</v>
      </c>
      <c r="I134" s="89">
        <f>I135+I136</f>
        <v>-29162</v>
      </c>
    </row>
    <row r="135" spans="2:9" x14ac:dyDescent="0.2">
      <c r="B135" s="86">
        <v>-9729</v>
      </c>
      <c r="E135" s="87" t="s">
        <v>702</v>
      </c>
      <c r="I135" s="89">
        <v>33870</v>
      </c>
    </row>
    <row r="136" spans="2:9" x14ac:dyDescent="0.2">
      <c r="B136" s="86">
        <v>31590</v>
      </c>
      <c r="E136" s="87" t="s">
        <v>701</v>
      </c>
      <c r="I136" s="89">
        <v>-63032</v>
      </c>
    </row>
    <row r="137" spans="2:9" x14ac:dyDescent="0.2">
      <c r="B137" s="86">
        <f>B138+B141</f>
        <v>-14641</v>
      </c>
      <c r="E137" s="109" t="s">
        <v>700</v>
      </c>
      <c r="I137" s="89">
        <f>I138+I141</f>
        <v>-4881</v>
      </c>
    </row>
    <row r="138" spans="2:9" x14ac:dyDescent="0.2">
      <c r="B138" s="86">
        <f>B139+B140</f>
        <v>-14641</v>
      </c>
      <c r="E138" s="109" t="s">
        <v>699</v>
      </c>
      <c r="I138" s="89">
        <f>I139+I140</f>
        <v>-4881</v>
      </c>
    </row>
    <row r="139" spans="2:9" x14ac:dyDescent="0.2">
      <c r="B139" s="86">
        <v>-14641</v>
      </c>
      <c r="E139" s="109" t="s">
        <v>698</v>
      </c>
      <c r="I139" s="89">
        <v>-4881</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20056</v>
      </c>
      <c r="C144" s="87" t="s">
        <v>693</v>
      </c>
      <c r="E144" s="87" t="s">
        <v>693</v>
      </c>
      <c r="I144" s="89">
        <f>I145+I146</f>
        <v>-70284</v>
      </c>
    </row>
    <row r="145" spans="2:9" x14ac:dyDescent="0.2">
      <c r="B145" s="86">
        <v>2012</v>
      </c>
      <c r="C145" s="87" t="s">
        <v>692</v>
      </c>
      <c r="E145" s="87" t="s">
        <v>692</v>
      </c>
      <c r="I145" s="89">
        <v>-9766</v>
      </c>
    </row>
    <row r="146" spans="2:9" x14ac:dyDescent="0.2">
      <c r="B146" s="91">
        <v>18044</v>
      </c>
      <c r="C146" s="110" t="s">
        <v>691</v>
      </c>
      <c r="D146" s="111"/>
      <c r="E146" s="110" t="s">
        <v>691</v>
      </c>
      <c r="F146" s="111"/>
      <c r="G146" s="111"/>
      <c r="H146" s="111"/>
      <c r="I146" s="94">
        <v>-60518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871</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90579</v>
      </c>
      <c r="D11" s="83" t="s">
        <v>810</v>
      </c>
      <c r="E11" s="87" t="s">
        <v>809</v>
      </c>
      <c r="F11" s="84"/>
      <c r="G11" s="85" t="s">
        <v>808</v>
      </c>
      <c r="H11" s="88" t="s">
        <v>807</v>
      </c>
      <c r="I11" s="89">
        <f>I12+I13</f>
        <v>144883</v>
      </c>
    </row>
    <row r="12" spans="2:14" x14ac:dyDescent="0.2">
      <c r="B12" s="86">
        <f>I11-B11</f>
        <v>54304</v>
      </c>
      <c r="D12" s="87" t="s">
        <v>797</v>
      </c>
      <c r="E12" s="68" t="s">
        <v>796</v>
      </c>
      <c r="F12" s="84"/>
      <c r="G12" s="90" t="s">
        <v>806</v>
      </c>
      <c r="H12" s="85"/>
      <c r="I12" s="89">
        <v>144107</v>
      </c>
    </row>
    <row r="13" spans="2:14" x14ac:dyDescent="0.2">
      <c r="B13" s="86">
        <v>9791</v>
      </c>
      <c r="D13" s="83" t="s">
        <v>805</v>
      </c>
      <c r="E13" s="87" t="s">
        <v>729</v>
      </c>
      <c r="F13" s="84"/>
      <c r="G13" s="90" t="s">
        <v>804</v>
      </c>
      <c r="I13" s="89">
        <v>776</v>
      </c>
    </row>
    <row r="14" spans="2:14" x14ac:dyDescent="0.2">
      <c r="B14" s="86">
        <f>B12-B13</f>
        <v>44513</v>
      </c>
      <c r="D14" s="83" t="s">
        <v>803</v>
      </c>
      <c r="E14" s="68" t="s">
        <v>802</v>
      </c>
      <c r="F14" s="84"/>
      <c r="G14" s="90"/>
      <c r="H14" s="85"/>
      <c r="I14" s="89"/>
    </row>
    <row r="15" spans="2:14" ht="7.15" customHeight="1" x14ac:dyDescent="0.2">
      <c r="B15" s="86"/>
      <c r="F15" s="84"/>
      <c r="G15" s="85"/>
      <c r="H15" s="85"/>
      <c r="I15" s="89"/>
    </row>
    <row r="16" spans="2:14" x14ac:dyDescent="0.2">
      <c r="B16" s="91">
        <f>B11+B12</f>
        <v>144883</v>
      </c>
      <c r="C16" s="80"/>
      <c r="D16" s="92" t="s">
        <v>718</v>
      </c>
      <c r="E16" s="80"/>
      <c r="F16" s="93"/>
      <c r="G16" s="92" t="s">
        <v>718</v>
      </c>
      <c r="H16" s="80"/>
      <c r="I16" s="94">
        <f>I11</f>
        <v>144883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41529</v>
      </c>
      <c r="D26" s="83" t="s">
        <v>799</v>
      </c>
      <c r="E26" s="87" t="s">
        <v>798</v>
      </c>
      <c r="F26" s="84"/>
      <c r="G26" s="90" t="s">
        <v>797</v>
      </c>
      <c r="H26" s="70" t="s">
        <v>796</v>
      </c>
      <c r="I26" s="89">
        <f>+B12</f>
        <v>54304</v>
      </c>
    </row>
    <row r="27" spans="2:9" x14ac:dyDescent="0.2">
      <c r="B27" s="86">
        <v>32102</v>
      </c>
      <c r="D27" s="87" t="s">
        <v>795</v>
      </c>
      <c r="F27" s="84"/>
      <c r="G27" s="85"/>
      <c r="H27" s="85"/>
      <c r="I27" s="89"/>
    </row>
    <row r="28" spans="2:9" x14ac:dyDescent="0.2">
      <c r="B28" s="86">
        <f>B29+B30</f>
        <v>9427</v>
      </c>
      <c r="D28" s="87" t="s">
        <v>794</v>
      </c>
      <c r="F28" s="84"/>
      <c r="G28" s="85"/>
      <c r="H28" s="85"/>
      <c r="I28" s="89"/>
    </row>
    <row r="29" spans="2:9" x14ac:dyDescent="0.2">
      <c r="B29" s="86">
        <v>9345</v>
      </c>
      <c r="D29" s="87" t="s">
        <v>793</v>
      </c>
      <c r="F29" s="84"/>
      <c r="G29" s="85"/>
      <c r="H29" s="85"/>
      <c r="I29" s="89"/>
    </row>
    <row r="30" spans="2:9" x14ac:dyDescent="0.2">
      <c r="B30" s="86">
        <v>82</v>
      </c>
      <c r="D30" s="87" t="s">
        <v>792</v>
      </c>
      <c r="F30" s="84"/>
      <c r="G30" s="85"/>
      <c r="H30" s="85"/>
      <c r="I30" s="89"/>
    </row>
    <row r="31" spans="2:9" ht="12.75" customHeight="1" x14ac:dyDescent="0.2">
      <c r="B31" s="86">
        <v>434</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12341</v>
      </c>
      <c r="D33" s="87" t="s">
        <v>786</v>
      </c>
      <c r="E33" s="68" t="s">
        <v>785</v>
      </c>
      <c r="F33" s="84"/>
      <c r="G33" s="85"/>
      <c r="H33" s="85"/>
      <c r="I33" s="89"/>
    </row>
    <row r="34" spans="2:9" x14ac:dyDescent="0.2">
      <c r="B34" s="86"/>
      <c r="F34" s="84"/>
      <c r="G34" s="85"/>
      <c r="H34" s="85"/>
      <c r="I34" s="89"/>
    </row>
    <row r="35" spans="2:9" x14ac:dyDescent="0.2">
      <c r="B35" s="91">
        <f>B26+B31+B32+B33</f>
        <v>54304</v>
      </c>
      <c r="C35" s="80"/>
      <c r="D35" s="92" t="s">
        <v>718</v>
      </c>
      <c r="E35" s="80"/>
      <c r="F35" s="93"/>
      <c r="G35" s="92" t="s">
        <v>718</v>
      </c>
      <c r="H35" s="80"/>
      <c r="I35" s="94">
        <f>I26</f>
        <v>54304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7930</v>
      </c>
      <c r="D42" s="83" t="s">
        <v>784</v>
      </c>
      <c r="E42" s="90" t="s">
        <v>783</v>
      </c>
      <c r="F42" s="84"/>
      <c r="G42" s="87" t="s">
        <v>786</v>
      </c>
      <c r="H42" s="68" t="s">
        <v>785</v>
      </c>
      <c r="I42" s="89">
        <f>+B33</f>
        <v>12341</v>
      </c>
    </row>
    <row r="43" spans="2:9" ht="15" x14ac:dyDescent="0.2">
      <c r="B43" s="86">
        <v>2490</v>
      </c>
      <c r="C43" s="60"/>
      <c r="D43" s="97" t="s">
        <v>782</v>
      </c>
      <c r="F43" s="64"/>
      <c r="G43" s="81" t="s">
        <v>784</v>
      </c>
      <c r="H43" s="98" t="s">
        <v>783</v>
      </c>
      <c r="I43" s="89">
        <f>I44+I45+I47+I48+I49</f>
        <v>1108</v>
      </c>
    </row>
    <row r="44" spans="2:9" x14ac:dyDescent="0.2">
      <c r="B44" s="86">
        <v>5440</v>
      </c>
      <c r="D44" s="87" t="s">
        <v>781</v>
      </c>
      <c r="F44" s="84"/>
      <c r="G44" s="97" t="s">
        <v>782</v>
      </c>
      <c r="I44" s="89">
        <v>260</v>
      </c>
    </row>
    <row r="45" spans="2:9" x14ac:dyDescent="0.2">
      <c r="B45" s="86">
        <v>0</v>
      </c>
      <c r="D45" s="87" t="s">
        <v>780</v>
      </c>
      <c r="E45" s="82"/>
      <c r="F45" s="84"/>
      <c r="G45" s="87" t="s">
        <v>781</v>
      </c>
      <c r="I45" s="89">
        <v>848</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5519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13449</v>
      </c>
      <c r="C52" s="80"/>
      <c r="D52" s="80" t="s">
        <v>718</v>
      </c>
      <c r="E52" s="80"/>
      <c r="F52" s="93"/>
      <c r="G52" s="80" t="s">
        <v>718</v>
      </c>
      <c r="H52" s="80"/>
      <c r="I52" s="94">
        <f>I42+I43+I50</f>
        <v>13449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57</v>
      </c>
      <c r="D59" s="83" t="s">
        <v>774</v>
      </c>
      <c r="E59" s="88" t="s">
        <v>773</v>
      </c>
      <c r="F59" s="84"/>
      <c r="G59" s="90" t="s">
        <v>772</v>
      </c>
      <c r="H59" s="68" t="s">
        <v>771</v>
      </c>
      <c r="I59" s="89">
        <f>+B49</f>
        <v>5519</v>
      </c>
    </row>
    <row r="60" spans="2:9" x14ac:dyDescent="0.2">
      <c r="B60" s="86">
        <v>57</v>
      </c>
      <c r="D60" s="87" t="s">
        <v>770</v>
      </c>
      <c r="F60" s="84"/>
      <c r="G60" s="90" t="s">
        <v>769</v>
      </c>
      <c r="H60" s="87"/>
      <c r="I60" s="89">
        <f>I61+I62</f>
        <v>82</v>
      </c>
    </row>
    <row r="61" spans="2:9" x14ac:dyDescent="0.2">
      <c r="B61" s="86">
        <v>0</v>
      </c>
      <c r="D61" s="87" t="s">
        <v>768</v>
      </c>
      <c r="F61" s="84"/>
      <c r="G61" s="90" t="s">
        <v>767</v>
      </c>
      <c r="I61" s="89">
        <v>0</v>
      </c>
    </row>
    <row r="62" spans="2:9" x14ac:dyDescent="0.2">
      <c r="B62" s="86">
        <v>82</v>
      </c>
      <c r="D62" s="83" t="s">
        <v>766</v>
      </c>
      <c r="E62" s="87" t="s">
        <v>765</v>
      </c>
      <c r="F62" s="84"/>
      <c r="G62" s="90" t="s">
        <v>764</v>
      </c>
      <c r="I62" s="89">
        <v>82</v>
      </c>
    </row>
    <row r="63" spans="2:9" x14ac:dyDescent="0.2">
      <c r="B63" s="86"/>
      <c r="E63" s="87" t="s">
        <v>763</v>
      </c>
      <c r="F63" s="84"/>
      <c r="G63" s="85" t="s">
        <v>762</v>
      </c>
      <c r="H63" s="83" t="s">
        <v>761</v>
      </c>
      <c r="I63" s="89">
        <f>I64+I65+I66</f>
        <v>0</v>
      </c>
    </row>
    <row r="64" spans="2:9" x14ac:dyDescent="0.2">
      <c r="B64" s="86">
        <f>B65+B66+B67</f>
        <v>638</v>
      </c>
      <c r="D64" s="83" t="s">
        <v>762</v>
      </c>
      <c r="E64" s="83" t="s">
        <v>761</v>
      </c>
      <c r="F64" s="84"/>
      <c r="G64" s="87" t="s">
        <v>760</v>
      </c>
      <c r="I64" s="89">
        <v>0</v>
      </c>
    </row>
    <row r="65" spans="2:9" x14ac:dyDescent="0.2">
      <c r="B65" s="86">
        <v>638</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4824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5601</v>
      </c>
      <c r="C70" s="80"/>
      <c r="D70" s="80" t="s">
        <v>718</v>
      </c>
      <c r="E70" s="80"/>
      <c r="F70" s="93"/>
      <c r="G70" s="80" t="s">
        <v>718</v>
      </c>
      <c r="H70" s="80"/>
      <c r="I70" s="94">
        <f>I59+I60+I63</f>
        <v>5601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4824</v>
      </c>
    </row>
    <row r="78" spans="2:9" x14ac:dyDescent="0.2">
      <c r="B78" s="86"/>
      <c r="E78" s="87" t="s">
        <v>750</v>
      </c>
      <c r="F78" s="84"/>
      <c r="G78" s="90"/>
      <c r="H78" s="87"/>
      <c r="I78" s="89"/>
    </row>
    <row r="79" spans="2:9" x14ac:dyDescent="0.2">
      <c r="B79" s="86">
        <f>I82-B77</f>
        <v>4824</v>
      </c>
      <c r="D79" s="87" t="s">
        <v>745</v>
      </c>
      <c r="E79" s="70" t="s">
        <v>749</v>
      </c>
      <c r="F79" s="84"/>
      <c r="G79" s="85"/>
      <c r="H79" s="85"/>
      <c r="I79" s="89"/>
    </row>
    <row r="80" spans="2:9" x14ac:dyDescent="0.2">
      <c r="B80" s="86">
        <f>B79-B13</f>
        <v>-4967</v>
      </c>
      <c r="D80" s="87" t="s">
        <v>748</v>
      </c>
      <c r="E80" s="68" t="s">
        <v>744</v>
      </c>
      <c r="F80" s="84"/>
      <c r="G80" s="85"/>
      <c r="H80" s="85"/>
      <c r="I80" s="89"/>
    </row>
    <row r="81" spans="2:9" x14ac:dyDescent="0.2">
      <c r="B81" s="86"/>
      <c r="F81" s="84"/>
      <c r="G81" s="85"/>
      <c r="H81" s="85"/>
      <c r="I81" s="89"/>
    </row>
    <row r="82" spans="2:9" x14ac:dyDescent="0.2">
      <c r="B82" s="91">
        <f>B77+B79</f>
        <v>4824</v>
      </c>
      <c r="C82" s="80"/>
      <c r="D82" s="80" t="s">
        <v>718</v>
      </c>
      <c r="E82" s="80"/>
      <c r="F82" s="93"/>
      <c r="G82" s="80" t="s">
        <v>718</v>
      </c>
      <c r="H82" s="80"/>
      <c r="I82" s="94">
        <f>I77</f>
        <v>4824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-5754</v>
      </c>
      <c r="D92" s="87" t="s">
        <v>732</v>
      </c>
      <c r="E92" s="68" t="s">
        <v>731</v>
      </c>
      <c r="F92" s="84"/>
      <c r="G92" s="87" t="s">
        <v>745</v>
      </c>
      <c r="H92" s="68" t="s">
        <v>744</v>
      </c>
      <c r="I92" s="89">
        <f>+B80</f>
        <v>-4967</v>
      </c>
    </row>
    <row r="93" spans="2:9" x14ac:dyDescent="0.2">
      <c r="B93" s="86"/>
      <c r="E93" s="70" t="s">
        <v>728</v>
      </c>
      <c r="F93" s="84"/>
      <c r="G93" s="90" t="s">
        <v>743</v>
      </c>
      <c r="H93" s="83" t="s">
        <v>742</v>
      </c>
      <c r="I93" s="89">
        <f>I94+I95</f>
        <v>377</v>
      </c>
    </row>
    <row r="94" spans="2:9" x14ac:dyDescent="0.2">
      <c r="B94" s="86"/>
      <c r="E94" s="87"/>
      <c r="F94" s="84"/>
      <c r="G94" s="90" t="s">
        <v>741</v>
      </c>
      <c r="I94" s="89">
        <v>249</v>
      </c>
    </row>
    <row r="95" spans="2:9" x14ac:dyDescent="0.2">
      <c r="B95" s="86"/>
      <c r="E95" s="87"/>
      <c r="F95" s="84"/>
      <c r="G95" s="90" t="s">
        <v>740</v>
      </c>
      <c r="I95" s="89">
        <v>128</v>
      </c>
    </row>
    <row r="96" spans="2:9" x14ac:dyDescent="0.2">
      <c r="B96" s="86"/>
      <c r="D96" s="87"/>
      <c r="F96" s="84"/>
      <c r="G96" s="90" t="s">
        <v>739</v>
      </c>
      <c r="H96" s="83" t="s">
        <v>738</v>
      </c>
      <c r="I96" s="89">
        <f>I97</f>
        <v>-1164</v>
      </c>
    </row>
    <row r="97" spans="2:9" x14ac:dyDescent="0.2">
      <c r="B97" s="100"/>
      <c r="C97" s="101"/>
      <c r="D97" s="101"/>
      <c r="E97" s="87"/>
      <c r="F97" s="102"/>
      <c r="G97" s="90" t="s">
        <v>737</v>
      </c>
      <c r="H97" s="103"/>
      <c r="I97" s="89">
        <v>-1164</v>
      </c>
    </row>
    <row r="98" spans="2:9" x14ac:dyDescent="0.2">
      <c r="B98" s="86"/>
      <c r="F98" s="84"/>
      <c r="G98" s="85"/>
      <c r="H98" s="85"/>
      <c r="I98" s="89"/>
    </row>
    <row r="99" spans="2:9" x14ac:dyDescent="0.2">
      <c r="B99" s="91">
        <f>B92</f>
        <v>-5754</v>
      </c>
      <c r="C99" s="80"/>
      <c r="D99" s="80" t="s">
        <v>718</v>
      </c>
      <c r="E99" s="80"/>
      <c r="F99" s="93"/>
      <c r="G99" s="80" t="s">
        <v>718</v>
      </c>
      <c r="H99" s="80"/>
      <c r="I99" s="94">
        <f>I92+I93+I96</f>
        <v>-5754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12830</v>
      </c>
      <c r="D106" s="87" t="s">
        <v>735</v>
      </c>
      <c r="E106" s="105" t="s">
        <v>734</v>
      </c>
      <c r="F106" s="84"/>
      <c r="G106" s="85"/>
      <c r="H106" s="85"/>
      <c r="I106" s="84"/>
    </row>
    <row r="107" spans="2:9" x14ac:dyDescent="0.2">
      <c r="B107" s="86">
        <v>11318</v>
      </c>
      <c r="D107" s="87" t="s">
        <v>733</v>
      </c>
      <c r="E107" s="87"/>
      <c r="F107" s="84"/>
      <c r="G107" s="87" t="s">
        <v>732</v>
      </c>
      <c r="H107" s="70" t="s">
        <v>731</v>
      </c>
      <c r="I107" s="89"/>
    </row>
    <row r="108" spans="2:9" x14ac:dyDescent="0.2">
      <c r="B108" s="86">
        <f>-B13</f>
        <v>-9791</v>
      </c>
      <c r="D108" s="87" t="s">
        <v>730</v>
      </c>
      <c r="E108" s="88" t="s">
        <v>729</v>
      </c>
      <c r="F108" s="84"/>
      <c r="G108" s="87"/>
      <c r="H108" s="69" t="s">
        <v>728</v>
      </c>
      <c r="I108" s="89">
        <f>B92</f>
        <v>-5754</v>
      </c>
    </row>
    <row r="109" spans="2:9" x14ac:dyDescent="0.2">
      <c r="B109" s="86">
        <v>1512</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-8793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-5754</v>
      </c>
      <c r="C115" s="80"/>
      <c r="D115" s="80" t="s">
        <v>718</v>
      </c>
      <c r="E115" s="108"/>
      <c r="F115" s="93"/>
      <c r="G115" s="80" t="s">
        <v>718</v>
      </c>
      <c r="H115" s="80"/>
      <c r="I115" s="94">
        <f>I108</f>
        <v>-5754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-8793</v>
      </c>
    </row>
    <row r="123" spans="2:9" ht="15" x14ac:dyDescent="0.2">
      <c r="B123" s="86">
        <f>B125+B128+B131+B134+B137+B142+B143+B144</f>
        <v>-26280</v>
      </c>
      <c r="C123" s="81"/>
      <c r="D123" s="60"/>
      <c r="E123" s="87" t="s">
        <v>713</v>
      </c>
      <c r="F123" s="60"/>
      <c r="G123" s="60"/>
      <c r="H123" s="60"/>
      <c r="I123" s="89">
        <f>I128+I131+I134+I137+I142+I143+I144</f>
        <v>-17487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-2910</v>
      </c>
      <c r="E128" s="87" t="s">
        <v>709</v>
      </c>
      <c r="I128" s="89">
        <f>I129+I130</f>
        <v>-447</v>
      </c>
    </row>
    <row r="129" spans="2:9" x14ac:dyDescent="0.2">
      <c r="B129" s="86">
        <v>539</v>
      </c>
      <c r="E129" s="87" t="s">
        <v>708</v>
      </c>
      <c r="I129" s="89">
        <v>0</v>
      </c>
    </row>
    <row r="130" spans="2:9" x14ac:dyDescent="0.2">
      <c r="B130" s="86">
        <v>-3449</v>
      </c>
      <c r="E130" s="87" t="s">
        <v>707</v>
      </c>
      <c r="I130" s="89">
        <v>-447</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7976</v>
      </c>
      <c r="E134" s="87" t="s">
        <v>703</v>
      </c>
      <c r="I134" s="89">
        <f>I135+I136</f>
        <v>-1033</v>
      </c>
    </row>
    <row r="135" spans="2:9" x14ac:dyDescent="0.2">
      <c r="B135" s="86">
        <v>7976</v>
      </c>
      <c r="E135" s="87" t="s">
        <v>702</v>
      </c>
      <c r="I135" s="89">
        <v>-909</v>
      </c>
    </row>
    <row r="136" spans="2:9" x14ac:dyDescent="0.2">
      <c r="B136" s="86">
        <v>0</v>
      </c>
      <c r="E136" s="87" t="s">
        <v>701</v>
      </c>
      <c r="I136" s="89">
        <v>-124</v>
      </c>
    </row>
    <row r="137" spans="2:9" x14ac:dyDescent="0.2">
      <c r="B137" s="86">
        <f>B138+B141</f>
        <v>428</v>
      </c>
      <c r="E137" s="109" t="s">
        <v>700</v>
      </c>
      <c r="I137" s="89">
        <f>I138+I141</f>
        <v>0</v>
      </c>
    </row>
    <row r="138" spans="2:9" x14ac:dyDescent="0.2">
      <c r="B138" s="86">
        <f>B139+B140</f>
        <v>428</v>
      </c>
      <c r="E138" s="109" t="s">
        <v>699</v>
      </c>
      <c r="I138" s="89">
        <f>I139+I140</f>
        <v>0</v>
      </c>
    </row>
    <row r="139" spans="2:9" x14ac:dyDescent="0.2">
      <c r="B139" s="86">
        <v>428</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-224</v>
      </c>
      <c r="C143" s="87" t="s">
        <v>694</v>
      </c>
      <c r="E143" s="87" t="s">
        <v>694</v>
      </c>
      <c r="I143" s="89">
        <v>562</v>
      </c>
    </row>
    <row r="144" spans="2:9" x14ac:dyDescent="0.2">
      <c r="B144" s="86">
        <f>B145+B146</f>
        <v>-31550</v>
      </c>
      <c r="C144" s="87" t="s">
        <v>693</v>
      </c>
      <c r="E144" s="87" t="s">
        <v>693</v>
      </c>
      <c r="I144" s="89">
        <f>I145+I146</f>
        <v>-16569</v>
      </c>
    </row>
    <row r="145" spans="2:9" x14ac:dyDescent="0.2">
      <c r="B145" s="86">
        <v>-27502</v>
      </c>
      <c r="C145" s="87" t="s">
        <v>692</v>
      </c>
      <c r="E145" s="87" t="s">
        <v>692</v>
      </c>
      <c r="I145" s="89">
        <v>-5793</v>
      </c>
    </row>
    <row r="146" spans="2:9" x14ac:dyDescent="0.2">
      <c r="B146" s="91">
        <v>-4048</v>
      </c>
      <c r="C146" s="110" t="s">
        <v>691</v>
      </c>
      <c r="D146" s="111"/>
      <c r="E146" s="110" t="s">
        <v>691</v>
      </c>
      <c r="F146" s="111"/>
      <c r="G146" s="111"/>
      <c r="H146" s="111"/>
      <c r="I146" s="94">
        <v>-10776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872</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2424</v>
      </c>
      <c r="D11" s="83" t="s">
        <v>810</v>
      </c>
      <c r="E11" s="87" t="s">
        <v>809</v>
      </c>
      <c r="F11" s="84"/>
      <c r="G11" s="85" t="s">
        <v>808</v>
      </c>
      <c r="H11" s="88" t="s">
        <v>807</v>
      </c>
      <c r="I11" s="89">
        <f>I12+I13</f>
        <v>4786</v>
      </c>
    </row>
    <row r="12" spans="2:14" x14ac:dyDescent="0.2">
      <c r="B12" s="86">
        <f>I11-B11</f>
        <v>2362</v>
      </c>
      <c r="D12" s="87" t="s">
        <v>797</v>
      </c>
      <c r="E12" s="68" t="s">
        <v>796</v>
      </c>
      <c r="F12" s="84"/>
      <c r="G12" s="90" t="s">
        <v>806</v>
      </c>
      <c r="H12" s="85"/>
      <c r="I12" s="89">
        <v>4786</v>
      </c>
    </row>
    <row r="13" spans="2:14" x14ac:dyDescent="0.2">
      <c r="B13" s="86">
        <v>134</v>
      </c>
      <c r="D13" s="83" t="s">
        <v>805</v>
      </c>
      <c r="E13" s="87" t="s">
        <v>729</v>
      </c>
      <c r="F13" s="84"/>
      <c r="G13" s="90" t="s">
        <v>804</v>
      </c>
      <c r="I13" s="89">
        <v>0</v>
      </c>
    </row>
    <row r="14" spans="2:14" x14ac:dyDescent="0.2">
      <c r="B14" s="86">
        <f>B12-B13</f>
        <v>2228</v>
      </c>
      <c r="D14" s="83" t="s">
        <v>803</v>
      </c>
      <c r="E14" s="68" t="s">
        <v>802</v>
      </c>
      <c r="F14" s="84"/>
      <c r="G14" s="90"/>
      <c r="H14" s="85"/>
      <c r="I14" s="89"/>
    </row>
    <row r="15" spans="2:14" ht="7.15" customHeight="1" x14ac:dyDescent="0.2">
      <c r="B15" s="86"/>
      <c r="F15" s="84"/>
      <c r="G15" s="85"/>
      <c r="H15" s="85"/>
      <c r="I15" s="89"/>
    </row>
    <row r="16" spans="2:14" x14ac:dyDescent="0.2">
      <c r="B16" s="91">
        <f>B11+B12</f>
        <v>4786</v>
      </c>
      <c r="C16" s="80"/>
      <c r="D16" s="92" t="s">
        <v>718</v>
      </c>
      <c r="E16" s="80"/>
      <c r="F16" s="93"/>
      <c r="G16" s="92" t="s">
        <v>718</v>
      </c>
      <c r="H16" s="80"/>
      <c r="I16" s="94">
        <f>I11</f>
        <v>4786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1696</v>
      </c>
      <c r="D26" s="83" t="s">
        <v>799</v>
      </c>
      <c r="E26" s="87" t="s">
        <v>798</v>
      </c>
      <c r="F26" s="84"/>
      <c r="G26" s="90" t="s">
        <v>797</v>
      </c>
      <c r="H26" s="70" t="s">
        <v>796</v>
      </c>
      <c r="I26" s="89">
        <f>+B12</f>
        <v>2362</v>
      </c>
    </row>
    <row r="27" spans="2:9" x14ac:dyDescent="0.2">
      <c r="B27" s="86">
        <v>1371</v>
      </c>
      <c r="D27" s="87" t="s">
        <v>795</v>
      </c>
      <c r="F27" s="84"/>
      <c r="G27" s="85"/>
      <c r="H27" s="85"/>
      <c r="I27" s="89"/>
    </row>
    <row r="28" spans="2:9" x14ac:dyDescent="0.2">
      <c r="B28" s="86">
        <f>B29+B30</f>
        <v>325</v>
      </c>
      <c r="D28" s="87" t="s">
        <v>794</v>
      </c>
      <c r="F28" s="84"/>
      <c r="G28" s="85"/>
      <c r="H28" s="85"/>
      <c r="I28" s="89"/>
    </row>
    <row r="29" spans="2:9" x14ac:dyDescent="0.2">
      <c r="B29" s="86">
        <v>325</v>
      </c>
      <c r="D29" s="87" t="s">
        <v>793</v>
      </c>
      <c r="F29" s="84"/>
      <c r="G29" s="85"/>
      <c r="H29" s="85"/>
      <c r="I29" s="89"/>
    </row>
    <row r="30" spans="2:9" x14ac:dyDescent="0.2">
      <c r="B30" s="86">
        <v>0</v>
      </c>
      <c r="D30" s="87" t="s">
        <v>792</v>
      </c>
      <c r="F30" s="84"/>
      <c r="G30" s="85"/>
      <c r="H30" s="85"/>
      <c r="I30" s="89"/>
    </row>
    <row r="31" spans="2:9" ht="12.75" customHeight="1" x14ac:dyDescent="0.2">
      <c r="B31" s="86">
        <v>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664</v>
      </c>
      <c r="D33" s="87" t="s">
        <v>786</v>
      </c>
      <c r="E33" s="68" t="s">
        <v>785</v>
      </c>
      <c r="F33" s="84"/>
      <c r="G33" s="85"/>
      <c r="H33" s="85"/>
      <c r="I33" s="89"/>
    </row>
    <row r="34" spans="2:9" x14ac:dyDescent="0.2">
      <c r="B34" s="86"/>
      <c r="F34" s="84"/>
      <c r="G34" s="85"/>
      <c r="H34" s="85"/>
      <c r="I34" s="89"/>
    </row>
    <row r="35" spans="2:9" x14ac:dyDescent="0.2">
      <c r="B35" s="91">
        <f>B26+B31+B32+B33</f>
        <v>2362</v>
      </c>
      <c r="C35" s="80"/>
      <c r="D35" s="92" t="s">
        <v>718</v>
      </c>
      <c r="E35" s="80"/>
      <c r="F35" s="93"/>
      <c r="G35" s="92" t="s">
        <v>718</v>
      </c>
      <c r="H35" s="80"/>
      <c r="I35" s="94">
        <f>I26</f>
        <v>2362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v>
      </c>
      <c r="D42" s="83" t="s">
        <v>784</v>
      </c>
      <c r="E42" s="90" t="s">
        <v>783</v>
      </c>
      <c r="F42" s="84"/>
      <c r="G42" s="87" t="s">
        <v>786</v>
      </c>
      <c r="H42" s="68" t="s">
        <v>785</v>
      </c>
      <c r="I42" s="89">
        <f>+B33</f>
        <v>664</v>
      </c>
    </row>
    <row r="43" spans="2:9" ht="15" x14ac:dyDescent="0.2">
      <c r="B43" s="86">
        <v>6</v>
      </c>
      <c r="C43" s="60"/>
      <c r="D43" s="97" t="s">
        <v>782</v>
      </c>
      <c r="F43" s="64"/>
      <c r="G43" s="81" t="s">
        <v>784</v>
      </c>
      <c r="H43" s="98" t="s">
        <v>783</v>
      </c>
      <c r="I43" s="89">
        <f>I44+I45+I47+I48+I49</f>
        <v>100</v>
      </c>
    </row>
    <row r="44" spans="2:9" x14ac:dyDescent="0.2">
      <c r="B44" s="86">
        <v>0</v>
      </c>
      <c r="D44" s="87" t="s">
        <v>781</v>
      </c>
      <c r="F44" s="84"/>
      <c r="G44" s="97" t="s">
        <v>782</v>
      </c>
      <c r="I44" s="89">
        <v>100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758</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764</v>
      </c>
      <c r="C52" s="80"/>
      <c r="D52" s="80" t="s">
        <v>718</v>
      </c>
      <c r="E52" s="80"/>
      <c r="F52" s="93"/>
      <c r="G52" s="80" t="s">
        <v>718</v>
      </c>
      <c r="H52" s="80"/>
      <c r="I52" s="94">
        <f>I42+I43+I50</f>
        <v>764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758</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17</v>
      </c>
      <c r="D64" s="83" t="s">
        <v>762</v>
      </c>
      <c r="E64" s="83" t="s">
        <v>761</v>
      </c>
      <c r="F64" s="84"/>
      <c r="G64" s="87" t="s">
        <v>760</v>
      </c>
      <c r="I64" s="89">
        <v>0</v>
      </c>
    </row>
    <row r="65" spans="2:9" x14ac:dyDescent="0.2">
      <c r="B65" s="86">
        <v>17</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741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758</v>
      </c>
      <c r="C70" s="80"/>
      <c r="D70" s="80" t="s">
        <v>718</v>
      </c>
      <c r="E70" s="80"/>
      <c r="F70" s="93"/>
      <c r="G70" s="80" t="s">
        <v>718</v>
      </c>
      <c r="H70" s="80"/>
      <c r="I70" s="94">
        <f>I59+I60+I63</f>
        <v>758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741</v>
      </c>
    </row>
    <row r="78" spans="2:9" x14ac:dyDescent="0.2">
      <c r="B78" s="86"/>
      <c r="E78" s="87" t="s">
        <v>750</v>
      </c>
      <c r="F78" s="84"/>
      <c r="G78" s="90"/>
      <c r="H78" s="87"/>
      <c r="I78" s="89"/>
    </row>
    <row r="79" spans="2:9" x14ac:dyDescent="0.2">
      <c r="B79" s="86">
        <f>I82-B77</f>
        <v>741</v>
      </c>
      <c r="D79" s="87" t="s">
        <v>745</v>
      </c>
      <c r="E79" s="70" t="s">
        <v>749</v>
      </c>
      <c r="F79" s="84"/>
      <c r="G79" s="85"/>
      <c r="H79" s="85"/>
      <c r="I79" s="89"/>
    </row>
    <row r="80" spans="2:9" x14ac:dyDescent="0.2">
      <c r="B80" s="86">
        <f>B79-B13</f>
        <v>607</v>
      </c>
      <c r="D80" s="87" t="s">
        <v>748</v>
      </c>
      <c r="E80" s="68" t="s">
        <v>744</v>
      </c>
      <c r="F80" s="84"/>
      <c r="G80" s="85"/>
      <c r="H80" s="85"/>
      <c r="I80" s="89"/>
    </row>
    <row r="81" spans="2:9" x14ac:dyDescent="0.2">
      <c r="B81" s="86"/>
      <c r="F81" s="84"/>
      <c r="G81" s="85"/>
      <c r="H81" s="85"/>
      <c r="I81" s="89"/>
    </row>
    <row r="82" spans="2:9" x14ac:dyDescent="0.2">
      <c r="B82" s="91">
        <f>B77+B79</f>
        <v>741</v>
      </c>
      <c r="C82" s="80"/>
      <c r="D82" s="80" t="s">
        <v>718</v>
      </c>
      <c r="E82" s="80"/>
      <c r="F82" s="93"/>
      <c r="G82" s="80" t="s">
        <v>718</v>
      </c>
      <c r="H82" s="80"/>
      <c r="I82" s="94">
        <f>I77</f>
        <v>741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669</v>
      </c>
      <c r="D92" s="87" t="s">
        <v>732</v>
      </c>
      <c r="E92" s="68" t="s">
        <v>731</v>
      </c>
      <c r="F92" s="84"/>
      <c r="G92" s="87" t="s">
        <v>745</v>
      </c>
      <c r="H92" s="68" t="s">
        <v>744</v>
      </c>
      <c r="I92" s="89">
        <f>+B80</f>
        <v>607</v>
      </c>
    </row>
    <row r="93" spans="2:9" x14ac:dyDescent="0.2">
      <c r="B93" s="86"/>
      <c r="E93" s="70" t="s">
        <v>728</v>
      </c>
      <c r="F93" s="84"/>
      <c r="G93" s="90" t="s">
        <v>743</v>
      </c>
      <c r="H93" s="83" t="s">
        <v>742</v>
      </c>
      <c r="I93" s="89">
        <f>I94+I95</f>
        <v>62</v>
      </c>
    </row>
    <row r="94" spans="2:9" x14ac:dyDescent="0.2">
      <c r="B94" s="86"/>
      <c r="E94" s="87"/>
      <c r="F94" s="84"/>
      <c r="G94" s="90" t="s">
        <v>741</v>
      </c>
      <c r="I94" s="89">
        <v>0</v>
      </c>
    </row>
    <row r="95" spans="2:9" x14ac:dyDescent="0.2">
      <c r="B95" s="86"/>
      <c r="E95" s="87"/>
      <c r="F95" s="84"/>
      <c r="G95" s="90" t="s">
        <v>740</v>
      </c>
      <c r="I95" s="89">
        <v>62</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669</v>
      </c>
      <c r="C99" s="80"/>
      <c r="D99" s="80" t="s">
        <v>718</v>
      </c>
      <c r="E99" s="80"/>
      <c r="F99" s="93"/>
      <c r="G99" s="80" t="s">
        <v>718</v>
      </c>
      <c r="H99" s="80"/>
      <c r="I99" s="94">
        <f>I92+I93+I96</f>
        <v>669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36</v>
      </c>
      <c r="D106" s="87" t="s">
        <v>735</v>
      </c>
      <c r="E106" s="105" t="s">
        <v>734</v>
      </c>
      <c r="F106" s="84"/>
      <c r="G106" s="85"/>
      <c r="H106" s="85"/>
      <c r="I106" s="84"/>
    </row>
    <row r="107" spans="2:9" x14ac:dyDescent="0.2">
      <c r="B107" s="86">
        <v>27</v>
      </c>
      <c r="D107" s="87" t="s">
        <v>733</v>
      </c>
      <c r="E107" s="87"/>
      <c r="F107" s="84"/>
      <c r="G107" s="87" t="s">
        <v>732</v>
      </c>
      <c r="H107" s="70" t="s">
        <v>731</v>
      </c>
      <c r="I107" s="89"/>
    </row>
    <row r="108" spans="2:9" x14ac:dyDescent="0.2">
      <c r="B108" s="86">
        <f>-B13</f>
        <v>-134</v>
      </c>
      <c r="D108" s="87" t="s">
        <v>730</v>
      </c>
      <c r="E108" s="88" t="s">
        <v>729</v>
      </c>
      <c r="F108" s="84"/>
      <c r="G108" s="87"/>
      <c r="H108" s="69" t="s">
        <v>728</v>
      </c>
      <c r="I108" s="89">
        <f>B92</f>
        <v>669</v>
      </c>
    </row>
    <row r="109" spans="2:9" x14ac:dyDescent="0.2">
      <c r="B109" s="86">
        <v>9</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767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669</v>
      </c>
      <c r="C115" s="80"/>
      <c r="D115" s="80" t="s">
        <v>718</v>
      </c>
      <c r="E115" s="108"/>
      <c r="F115" s="93"/>
      <c r="G115" s="80" t="s">
        <v>718</v>
      </c>
      <c r="H115" s="80"/>
      <c r="I115" s="94">
        <f>I108</f>
        <v>669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767</v>
      </c>
    </row>
    <row r="123" spans="2:9" ht="15" x14ac:dyDescent="0.2">
      <c r="B123" s="86">
        <f>B125+B128+B131+B134+B137+B142+B143+B144</f>
        <v>1029</v>
      </c>
      <c r="C123" s="81"/>
      <c r="D123" s="60"/>
      <c r="E123" s="87" t="s">
        <v>713</v>
      </c>
      <c r="F123" s="60"/>
      <c r="G123" s="60"/>
      <c r="H123" s="60"/>
      <c r="I123" s="89">
        <f>I128+I131+I134+I137+I142+I143+I144</f>
        <v>262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-294</v>
      </c>
      <c r="E128" s="87" t="s">
        <v>709</v>
      </c>
      <c r="I128" s="89">
        <f>I129+I130</f>
        <v>0</v>
      </c>
    </row>
    <row r="129" spans="2:9" x14ac:dyDescent="0.2">
      <c r="B129" s="86">
        <v>157</v>
      </c>
      <c r="E129" s="87" t="s">
        <v>708</v>
      </c>
      <c r="I129" s="89">
        <v>0</v>
      </c>
    </row>
    <row r="130" spans="2:9" x14ac:dyDescent="0.2">
      <c r="B130" s="86">
        <v>-451</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715</v>
      </c>
      <c r="E134" s="87" t="s">
        <v>703</v>
      </c>
      <c r="I134" s="89">
        <f>I135+I136</f>
        <v>0</v>
      </c>
    </row>
    <row r="135" spans="2:9" x14ac:dyDescent="0.2">
      <c r="B135" s="86">
        <v>714</v>
      </c>
      <c r="E135" s="87" t="s">
        <v>702</v>
      </c>
      <c r="I135" s="89">
        <v>0</v>
      </c>
    </row>
    <row r="136" spans="2:9" x14ac:dyDescent="0.2">
      <c r="B136" s="86">
        <v>1</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608</v>
      </c>
      <c r="C144" s="87" t="s">
        <v>693</v>
      </c>
      <c r="E144" s="87" t="s">
        <v>693</v>
      </c>
      <c r="I144" s="89">
        <f>I145+I146</f>
        <v>262</v>
      </c>
    </row>
    <row r="145" spans="2:9" x14ac:dyDescent="0.2">
      <c r="B145" s="86">
        <v>607</v>
      </c>
      <c r="C145" s="87" t="s">
        <v>692</v>
      </c>
      <c r="E145" s="87" t="s">
        <v>692</v>
      </c>
      <c r="I145" s="89">
        <v>325</v>
      </c>
    </row>
    <row r="146" spans="2:9" x14ac:dyDescent="0.2">
      <c r="B146" s="91">
        <v>1</v>
      </c>
      <c r="C146" s="110" t="s">
        <v>691</v>
      </c>
      <c r="D146" s="111"/>
      <c r="E146" s="110" t="s">
        <v>691</v>
      </c>
      <c r="F146" s="111"/>
      <c r="G146" s="111"/>
      <c r="H146" s="111"/>
      <c r="I146" s="94">
        <v>-63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814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7266306</v>
      </c>
      <c r="D11" s="83" t="s">
        <v>810</v>
      </c>
      <c r="E11" s="87" t="s">
        <v>809</v>
      </c>
      <c r="F11" s="84"/>
      <c r="G11" s="85" t="s">
        <v>808</v>
      </c>
      <c r="H11" s="88" t="s">
        <v>807</v>
      </c>
      <c r="I11" s="89">
        <f>I12+I13</f>
        <v>17360733</v>
      </c>
    </row>
    <row r="12" spans="2:14" x14ac:dyDescent="0.2">
      <c r="B12" s="86">
        <f>I11-B11</f>
        <v>10094427</v>
      </c>
      <c r="D12" s="87" t="s">
        <v>797</v>
      </c>
      <c r="E12" s="68" t="s">
        <v>796</v>
      </c>
      <c r="F12" s="84"/>
      <c r="G12" s="90" t="s">
        <v>806</v>
      </c>
      <c r="H12" s="85"/>
      <c r="I12" s="89">
        <v>17328707</v>
      </c>
    </row>
    <row r="13" spans="2:14" x14ac:dyDescent="0.2">
      <c r="B13" s="86">
        <v>2399511</v>
      </c>
      <c r="D13" s="83" t="s">
        <v>805</v>
      </c>
      <c r="E13" s="87" t="s">
        <v>729</v>
      </c>
      <c r="F13" s="84"/>
      <c r="G13" s="90" t="s">
        <v>804</v>
      </c>
      <c r="I13" s="89">
        <v>32026</v>
      </c>
    </row>
    <row r="14" spans="2:14" x14ac:dyDescent="0.2">
      <c r="B14" s="86">
        <f>B12-B13</f>
        <v>7694916</v>
      </c>
      <c r="D14" s="83" t="s">
        <v>803</v>
      </c>
      <c r="E14" s="68" t="s">
        <v>802</v>
      </c>
      <c r="F14" s="84"/>
      <c r="G14" s="90"/>
      <c r="H14" s="85"/>
      <c r="I14" s="89"/>
    </row>
    <row r="15" spans="2:14" ht="7.15" customHeight="1" x14ac:dyDescent="0.2">
      <c r="B15" s="86"/>
      <c r="F15" s="84"/>
      <c r="G15" s="85"/>
      <c r="H15" s="85"/>
      <c r="I15" s="89"/>
    </row>
    <row r="16" spans="2:14" x14ac:dyDescent="0.2">
      <c r="B16" s="91">
        <f>B11+B12</f>
        <v>17360733</v>
      </c>
      <c r="C16" s="80"/>
      <c r="D16" s="92" t="s">
        <v>718</v>
      </c>
      <c r="E16" s="80"/>
      <c r="F16" s="93"/>
      <c r="G16" s="92" t="s">
        <v>718</v>
      </c>
      <c r="H16" s="80"/>
      <c r="I16" s="94">
        <f>I11</f>
        <v>17360733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4846648</v>
      </c>
      <c r="D26" s="83" t="s">
        <v>799</v>
      </c>
      <c r="E26" s="87" t="s">
        <v>798</v>
      </c>
      <c r="F26" s="84"/>
      <c r="G26" s="90" t="s">
        <v>797</v>
      </c>
      <c r="H26" s="70" t="s">
        <v>796</v>
      </c>
      <c r="I26" s="89">
        <f>+B12</f>
        <v>10094427</v>
      </c>
    </row>
    <row r="27" spans="2:9" x14ac:dyDescent="0.2">
      <c r="B27" s="86">
        <v>3799453</v>
      </c>
      <c r="D27" s="87" t="s">
        <v>795</v>
      </c>
      <c r="F27" s="84"/>
      <c r="G27" s="85"/>
      <c r="H27" s="85"/>
      <c r="I27" s="89"/>
    </row>
    <row r="28" spans="2:9" x14ac:dyDescent="0.2">
      <c r="B28" s="86">
        <f>B29+B30</f>
        <v>1047195</v>
      </c>
      <c r="D28" s="87" t="s">
        <v>794</v>
      </c>
      <c r="F28" s="84"/>
      <c r="G28" s="85"/>
      <c r="H28" s="85"/>
      <c r="I28" s="89"/>
    </row>
    <row r="29" spans="2:9" x14ac:dyDescent="0.2">
      <c r="B29" s="86">
        <v>886570</v>
      </c>
      <c r="D29" s="87" t="s">
        <v>793</v>
      </c>
      <c r="F29" s="84"/>
      <c r="G29" s="85"/>
      <c r="H29" s="85"/>
      <c r="I29" s="89"/>
    </row>
    <row r="30" spans="2:9" x14ac:dyDescent="0.2">
      <c r="B30" s="86">
        <v>160625</v>
      </c>
      <c r="D30" s="87" t="s">
        <v>792</v>
      </c>
      <c r="F30" s="84"/>
      <c r="G30" s="85"/>
      <c r="H30" s="85"/>
      <c r="I30" s="89"/>
    </row>
    <row r="31" spans="2:9" ht="12.75" customHeight="1" x14ac:dyDescent="0.2">
      <c r="B31" s="86">
        <v>308300</v>
      </c>
      <c r="D31" s="83" t="s">
        <v>791</v>
      </c>
      <c r="E31" s="83" t="s">
        <v>790</v>
      </c>
      <c r="F31" s="84"/>
      <c r="G31" s="85"/>
      <c r="H31" s="85"/>
      <c r="I31" s="89"/>
    </row>
    <row r="32" spans="2:9" ht="12.75" customHeight="1" x14ac:dyDescent="0.2">
      <c r="B32" s="86">
        <v>-164480</v>
      </c>
      <c r="D32" s="83" t="s">
        <v>789</v>
      </c>
      <c r="E32" s="83" t="s">
        <v>788</v>
      </c>
      <c r="F32" s="84"/>
      <c r="G32" s="85"/>
      <c r="H32" s="85"/>
      <c r="I32" s="89"/>
    </row>
    <row r="33" spans="2:9" x14ac:dyDescent="0.2">
      <c r="B33" s="86">
        <f>I35-B26-B31-B32</f>
        <v>5103959</v>
      </c>
      <c r="D33" s="87" t="s">
        <v>786</v>
      </c>
      <c r="E33" s="68" t="s">
        <v>785</v>
      </c>
      <c r="F33" s="84"/>
      <c r="G33" s="85"/>
      <c r="H33" s="85"/>
      <c r="I33" s="89"/>
    </row>
    <row r="34" spans="2:9" x14ac:dyDescent="0.2">
      <c r="B34" s="86"/>
      <c r="F34" s="84"/>
      <c r="G34" s="85"/>
      <c r="H34" s="85"/>
      <c r="I34" s="89"/>
    </row>
    <row r="35" spans="2:9" x14ac:dyDescent="0.2">
      <c r="B35" s="91">
        <f>B26+B31+B32+B33</f>
        <v>10094427</v>
      </c>
      <c r="C35" s="80"/>
      <c r="D35" s="92" t="s">
        <v>718</v>
      </c>
      <c r="E35" s="80"/>
      <c r="F35" s="93"/>
      <c r="G35" s="92" t="s">
        <v>718</v>
      </c>
      <c r="H35" s="80"/>
      <c r="I35" s="94">
        <f>I26</f>
        <v>10094427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2370211</v>
      </c>
      <c r="D42" s="83" t="s">
        <v>784</v>
      </c>
      <c r="E42" s="90" t="s">
        <v>783</v>
      </c>
      <c r="F42" s="84"/>
      <c r="G42" s="87" t="s">
        <v>786</v>
      </c>
      <c r="H42" s="68" t="s">
        <v>785</v>
      </c>
      <c r="I42" s="89">
        <f>+B33</f>
        <v>5103959</v>
      </c>
    </row>
    <row r="43" spans="2:9" ht="15" x14ac:dyDescent="0.2">
      <c r="B43" s="86">
        <v>1013674</v>
      </c>
      <c r="C43" s="60"/>
      <c r="D43" s="97" t="s">
        <v>782</v>
      </c>
      <c r="F43" s="64"/>
      <c r="G43" s="81" t="s">
        <v>784</v>
      </c>
      <c r="H43" s="98" t="s">
        <v>783</v>
      </c>
      <c r="I43" s="89">
        <f>I44+I45+I47+I48+I49</f>
        <v>592825</v>
      </c>
    </row>
    <row r="44" spans="2:9" x14ac:dyDescent="0.2">
      <c r="B44" s="86">
        <v>1356537</v>
      </c>
      <c r="D44" s="87" t="s">
        <v>781</v>
      </c>
      <c r="F44" s="84"/>
      <c r="G44" s="97" t="s">
        <v>782</v>
      </c>
      <c r="I44" s="89">
        <v>428374</v>
      </c>
    </row>
    <row r="45" spans="2:9" x14ac:dyDescent="0.2">
      <c r="B45" s="86">
        <v>0</v>
      </c>
      <c r="D45" s="87" t="s">
        <v>780</v>
      </c>
      <c r="E45" s="82"/>
      <c r="F45" s="84"/>
      <c r="G45" s="87" t="s">
        <v>781</v>
      </c>
      <c r="I45" s="89">
        <v>164451</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3326573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5696784</v>
      </c>
      <c r="C52" s="80"/>
      <c r="D52" s="80" t="s">
        <v>718</v>
      </c>
      <c r="E52" s="80"/>
      <c r="F52" s="93"/>
      <c r="G52" s="80" t="s">
        <v>718</v>
      </c>
      <c r="H52" s="80"/>
      <c r="I52" s="94">
        <f>I42+I43+I50</f>
        <v>5696784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754339</v>
      </c>
      <c r="D59" s="83" t="s">
        <v>774</v>
      </c>
      <c r="E59" s="88" t="s">
        <v>773</v>
      </c>
      <c r="F59" s="84"/>
      <c r="G59" s="90" t="s">
        <v>772</v>
      </c>
      <c r="H59" s="68" t="s">
        <v>771</v>
      </c>
      <c r="I59" s="89">
        <f>+B49</f>
        <v>3326573</v>
      </c>
    </row>
    <row r="60" spans="2:9" x14ac:dyDescent="0.2">
      <c r="B60" s="86">
        <v>754339</v>
      </c>
      <c r="D60" s="87" t="s">
        <v>770</v>
      </c>
      <c r="F60" s="84"/>
      <c r="G60" s="90" t="s">
        <v>769</v>
      </c>
      <c r="H60" s="87"/>
      <c r="I60" s="89">
        <f>I61+I62</f>
        <v>160625</v>
      </c>
    </row>
    <row r="61" spans="2:9" x14ac:dyDescent="0.2">
      <c r="B61" s="86">
        <v>0</v>
      </c>
      <c r="D61" s="87" t="s">
        <v>768</v>
      </c>
      <c r="F61" s="84"/>
      <c r="G61" s="90" t="s">
        <v>767</v>
      </c>
      <c r="I61" s="89">
        <v>0</v>
      </c>
    </row>
    <row r="62" spans="2:9" x14ac:dyDescent="0.2">
      <c r="B62" s="86">
        <v>160625</v>
      </c>
      <c r="D62" s="83" t="s">
        <v>766</v>
      </c>
      <c r="E62" s="87" t="s">
        <v>765</v>
      </c>
      <c r="F62" s="84"/>
      <c r="G62" s="90" t="s">
        <v>764</v>
      </c>
      <c r="I62" s="89">
        <v>160625</v>
      </c>
    </row>
    <row r="63" spans="2:9" x14ac:dyDescent="0.2">
      <c r="B63" s="86"/>
      <c r="E63" s="87" t="s">
        <v>763</v>
      </c>
      <c r="F63" s="84"/>
      <c r="G63" s="85" t="s">
        <v>762</v>
      </c>
      <c r="H63" s="83" t="s">
        <v>761</v>
      </c>
      <c r="I63" s="89">
        <f>I64+I65+I66</f>
        <v>17302</v>
      </c>
    </row>
    <row r="64" spans="2:9" x14ac:dyDescent="0.2">
      <c r="B64" s="86">
        <f>B65+B66+B67</f>
        <v>56705</v>
      </c>
      <c r="D64" s="83" t="s">
        <v>762</v>
      </c>
      <c r="E64" s="83" t="s">
        <v>761</v>
      </c>
      <c r="F64" s="84"/>
      <c r="G64" s="87" t="s">
        <v>760</v>
      </c>
      <c r="I64" s="89">
        <v>0</v>
      </c>
    </row>
    <row r="65" spans="2:9" x14ac:dyDescent="0.2">
      <c r="B65" s="86">
        <v>32440</v>
      </c>
      <c r="D65" s="87" t="s">
        <v>760</v>
      </c>
      <c r="F65" s="84"/>
      <c r="G65" s="90" t="s">
        <v>759</v>
      </c>
      <c r="I65" s="89">
        <v>10193</v>
      </c>
    </row>
    <row r="66" spans="2:9" x14ac:dyDescent="0.2">
      <c r="B66" s="86">
        <v>0</v>
      </c>
      <c r="D66" s="87" t="s">
        <v>759</v>
      </c>
      <c r="F66" s="84"/>
      <c r="G66" s="90" t="s">
        <v>758</v>
      </c>
      <c r="I66" s="89">
        <v>7109</v>
      </c>
    </row>
    <row r="67" spans="2:9" x14ac:dyDescent="0.2">
      <c r="B67" s="86">
        <v>24265</v>
      </c>
      <c r="D67" s="87" t="s">
        <v>758</v>
      </c>
      <c r="F67" s="84"/>
      <c r="G67" s="85"/>
      <c r="H67" s="85"/>
      <c r="I67" s="89"/>
    </row>
    <row r="68" spans="2:9" x14ac:dyDescent="0.2">
      <c r="B68" s="86">
        <f>I70-B59-B62-B64</f>
        <v>2532831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3504500</v>
      </c>
      <c r="C70" s="80"/>
      <c r="D70" s="80" t="s">
        <v>718</v>
      </c>
      <c r="E70" s="80"/>
      <c r="F70" s="93"/>
      <c r="G70" s="80" t="s">
        <v>718</v>
      </c>
      <c r="H70" s="80"/>
      <c r="I70" s="94">
        <f>I59+I60+I63</f>
        <v>3504500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2532831</v>
      </c>
    </row>
    <row r="78" spans="2:9" x14ac:dyDescent="0.2">
      <c r="B78" s="86"/>
      <c r="E78" s="87" t="s">
        <v>750</v>
      </c>
      <c r="F78" s="84"/>
      <c r="G78" s="90"/>
      <c r="H78" s="87"/>
      <c r="I78" s="89"/>
    </row>
    <row r="79" spans="2:9" x14ac:dyDescent="0.2">
      <c r="B79" s="86">
        <f>I82-B77</f>
        <v>2532831</v>
      </c>
      <c r="D79" s="87" t="s">
        <v>745</v>
      </c>
      <c r="E79" s="70" t="s">
        <v>749</v>
      </c>
      <c r="F79" s="84"/>
      <c r="G79" s="85"/>
      <c r="H79" s="85"/>
      <c r="I79" s="89"/>
    </row>
    <row r="80" spans="2:9" x14ac:dyDescent="0.2">
      <c r="B80" s="86">
        <f>B79-B13</f>
        <v>133320</v>
      </c>
      <c r="D80" s="87" t="s">
        <v>748</v>
      </c>
      <c r="E80" s="68" t="s">
        <v>744</v>
      </c>
      <c r="F80" s="84"/>
      <c r="G80" s="85"/>
      <c r="H80" s="85"/>
      <c r="I80" s="89"/>
    </row>
    <row r="81" spans="2:9" x14ac:dyDescent="0.2">
      <c r="B81" s="86"/>
      <c r="F81" s="84"/>
      <c r="G81" s="85"/>
      <c r="H81" s="85"/>
      <c r="I81" s="89"/>
    </row>
    <row r="82" spans="2:9" x14ac:dyDescent="0.2">
      <c r="B82" s="91">
        <f>B77+B79</f>
        <v>2532831</v>
      </c>
      <c r="C82" s="80"/>
      <c r="D82" s="80" t="s">
        <v>718</v>
      </c>
      <c r="E82" s="80"/>
      <c r="F82" s="93"/>
      <c r="G82" s="80" t="s">
        <v>718</v>
      </c>
      <c r="H82" s="80"/>
      <c r="I82" s="94">
        <f>I77</f>
        <v>2532831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985254</v>
      </c>
      <c r="D92" s="87" t="s">
        <v>732</v>
      </c>
      <c r="E92" s="68" t="s">
        <v>731</v>
      </c>
      <c r="F92" s="84"/>
      <c r="G92" s="87" t="s">
        <v>745</v>
      </c>
      <c r="H92" s="68" t="s">
        <v>744</v>
      </c>
      <c r="I92" s="89">
        <f>+B80</f>
        <v>133320</v>
      </c>
    </row>
    <row r="93" spans="2:9" x14ac:dyDescent="0.2">
      <c r="B93" s="86"/>
      <c r="E93" s="70" t="s">
        <v>728</v>
      </c>
      <c r="F93" s="84"/>
      <c r="G93" s="90" t="s">
        <v>743</v>
      </c>
      <c r="H93" s="83" t="s">
        <v>742</v>
      </c>
      <c r="I93" s="89">
        <f>I94+I95</f>
        <v>943768</v>
      </c>
    </row>
    <row r="94" spans="2:9" x14ac:dyDescent="0.2">
      <c r="B94" s="86"/>
      <c r="E94" s="87"/>
      <c r="F94" s="84"/>
      <c r="G94" s="90" t="s">
        <v>741</v>
      </c>
      <c r="I94" s="89">
        <v>792736</v>
      </c>
    </row>
    <row r="95" spans="2:9" x14ac:dyDescent="0.2">
      <c r="B95" s="86"/>
      <c r="E95" s="87"/>
      <c r="F95" s="84"/>
      <c r="G95" s="90" t="s">
        <v>740</v>
      </c>
      <c r="I95" s="89">
        <v>151032</v>
      </c>
    </row>
    <row r="96" spans="2:9" x14ac:dyDescent="0.2">
      <c r="B96" s="86"/>
      <c r="D96" s="87"/>
      <c r="F96" s="84"/>
      <c r="G96" s="90" t="s">
        <v>739</v>
      </c>
      <c r="H96" s="83" t="s">
        <v>738</v>
      </c>
      <c r="I96" s="89">
        <f>I97</f>
        <v>-91834</v>
      </c>
    </row>
    <row r="97" spans="2:9" x14ac:dyDescent="0.2">
      <c r="B97" s="100"/>
      <c r="C97" s="101"/>
      <c r="D97" s="101"/>
      <c r="E97" s="87"/>
      <c r="F97" s="102"/>
      <c r="G97" s="90" t="s">
        <v>737</v>
      </c>
      <c r="H97" s="103"/>
      <c r="I97" s="89">
        <v>-91834</v>
      </c>
    </row>
    <row r="98" spans="2:9" x14ac:dyDescent="0.2">
      <c r="B98" s="86"/>
      <c r="F98" s="84"/>
      <c r="G98" s="85"/>
      <c r="H98" s="85"/>
      <c r="I98" s="89"/>
    </row>
    <row r="99" spans="2:9" x14ac:dyDescent="0.2">
      <c r="B99" s="91">
        <f>B92</f>
        <v>985254</v>
      </c>
      <c r="C99" s="80"/>
      <c r="D99" s="80" t="s">
        <v>718</v>
      </c>
      <c r="E99" s="80"/>
      <c r="F99" s="93"/>
      <c r="G99" s="80" t="s">
        <v>718</v>
      </c>
      <c r="H99" s="80"/>
      <c r="I99" s="94">
        <f>I92+I93+I96</f>
        <v>985254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3037217</v>
      </c>
      <c r="D106" s="87" t="s">
        <v>735</v>
      </c>
      <c r="E106" s="105" t="s">
        <v>734</v>
      </c>
      <c r="F106" s="84"/>
      <c r="G106" s="85"/>
      <c r="H106" s="85"/>
      <c r="I106" s="84"/>
    </row>
    <row r="107" spans="2:9" x14ac:dyDescent="0.2">
      <c r="B107" s="86">
        <v>2912493</v>
      </c>
      <c r="D107" s="87" t="s">
        <v>733</v>
      </c>
      <c r="E107" s="87"/>
      <c r="F107" s="84"/>
      <c r="G107" s="87" t="s">
        <v>732</v>
      </c>
      <c r="H107" s="70" t="s">
        <v>731</v>
      </c>
      <c r="I107" s="89"/>
    </row>
    <row r="108" spans="2:9" x14ac:dyDescent="0.2">
      <c r="B108" s="86">
        <f>-B13</f>
        <v>-2399511</v>
      </c>
      <c r="D108" s="87" t="s">
        <v>730</v>
      </c>
      <c r="E108" s="88" t="s">
        <v>729</v>
      </c>
      <c r="F108" s="84"/>
      <c r="G108" s="87"/>
      <c r="H108" s="69" t="s">
        <v>728</v>
      </c>
      <c r="I108" s="89">
        <f>B92</f>
        <v>985254</v>
      </c>
    </row>
    <row r="109" spans="2:9" x14ac:dyDescent="0.2">
      <c r="B109" s="86">
        <v>124724</v>
      </c>
      <c r="D109" s="97" t="s">
        <v>727</v>
      </c>
      <c r="E109" s="87" t="s">
        <v>726</v>
      </c>
      <c r="F109" s="84"/>
      <c r="H109" s="106"/>
      <c r="I109" s="107"/>
    </row>
    <row r="110" spans="2:9" x14ac:dyDescent="0.2">
      <c r="B110" s="86">
        <v>0</v>
      </c>
      <c r="D110" s="87" t="s">
        <v>725</v>
      </c>
      <c r="E110" s="87" t="s">
        <v>724</v>
      </c>
      <c r="F110" s="84"/>
      <c r="G110" s="95"/>
      <c r="I110" s="89"/>
    </row>
    <row r="111" spans="2:9" x14ac:dyDescent="0.2">
      <c r="B111" s="86">
        <v>149192</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198356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985254</v>
      </c>
      <c r="C115" s="80"/>
      <c r="D115" s="80" t="s">
        <v>718</v>
      </c>
      <c r="E115" s="108"/>
      <c r="F115" s="93"/>
      <c r="G115" s="80" t="s">
        <v>718</v>
      </c>
      <c r="H115" s="80"/>
      <c r="I115" s="94">
        <f>I108</f>
        <v>985254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198356</v>
      </c>
    </row>
    <row r="123" spans="2:9" ht="15" x14ac:dyDescent="0.2">
      <c r="B123" s="86">
        <f>B125+B128+B131+B134+B137+B142+B143+B144</f>
        <v>2726738</v>
      </c>
      <c r="C123" s="81"/>
      <c r="D123" s="60"/>
      <c r="E123" s="87" t="s">
        <v>713</v>
      </c>
      <c r="F123" s="60"/>
      <c r="G123" s="60"/>
      <c r="H123" s="60"/>
      <c r="I123" s="89">
        <f>I128+I131+I134+I137+I142+I143+I144</f>
        <v>2528382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1951907</v>
      </c>
      <c r="E128" s="87" t="s">
        <v>709</v>
      </c>
      <c r="I128" s="89">
        <f>I129+I130</f>
        <v>162898</v>
      </c>
    </row>
    <row r="129" spans="2:9" x14ac:dyDescent="0.2">
      <c r="B129" s="86">
        <v>2274513</v>
      </c>
      <c r="E129" s="87" t="s">
        <v>708</v>
      </c>
      <c r="I129" s="89">
        <v>0</v>
      </c>
    </row>
    <row r="130" spans="2:9" x14ac:dyDescent="0.2">
      <c r="B130" s="86">
        <v>-322606</v>
      </c>
      <c r="E130" s="87" t="s">
        <v>707</v>
      </c>
      <c r="I130" s="89">
        <v>162898</v>
      </c>
    </row>
    <row r="131" spans="2:9" x14ac:dyDescent="0.2">
      <c r="B131" s="86">
        <f>B132+B133</f>
        <v>203559</v>
      </c>
      <c r="E131" s="87" t="s">
        <v>706</v>
      </c>
      <c r="I131" s="89">
        <f>I132+I133</f>
        <v>1010139</v>
      </c>
    </row>
    <row r="132" spans="2:9" x14ac:dyDescent="0.2">
      <c r="B132" s="86">
        <v>-184684</v>
      </c>
      <c r="E132" s="87" t="s">
        <v>705</v>
      </c>
      <c r="I132" s="89">
        <v>111151</v>
      </c>
    </row>
    <row r="133" spans="2:9" x14ac:dyDescent="0.2">
      <c r="B133" s="86">
        <v>388243</v>
      </c>
      <c r="E133" s="87" t="s">
        <v>704</v>
      </c>
      <c r="I133" s="89">
        <v>898988</v>
      </c>
    </row>
    <row r="134" spans="2:9" x14ac:dyDescent="0.2">
      <c r="B134" s="86">
        <f>B135+B136</f>
        <v>172768</v>
      </c>
      <c r="E134" s="87" t="s">
        <v>703</v>
      </c>
      <c r="I134" s="89">
        <f>I135+I136</f>
        <v>329859</v>
      </c>
    </row>
    <row r="135" spans="2:9" x14ac:dyDescent="0.2">
      <c r="B135" s="86">
        <v>38493</v>
      </c>
      <c r="E135" s="87" t="s">
        <v>702</v>
      </c>
      <c r="I135" s="89">
        <v>-975180</v>
      </c>
    </row>
    <row r="136" spans="2:9" x14ac:dyDescent="0.2">
      <c r="B136" s="86">
        <v>134275</v>
      </c>
      <c r="E136" s="87" t="s">
        <v>701</v>
      </c>
      <c r="I136" s="89">
        <v>1305039</v>
      </c>
    </row>
    <row r="137" spans="2:9" x14ac:dyDescent="0.2">
      <c r="B137" s="86">
        <f>B138+B141</f>
        <v>26690</v>
      </c>
      <c r="E137" s="109" t="s">
        <v>700</v>
      </c>
      <c r="I137" s="89">
        <f>I138+I141</f>
        <v>-195515</v>
      </c>
    </row>
    <row r="138" spans="2:9" x14ac:dyDescent="0.2">
      <c r="B138" s="86">
        <f>B139+B140</f>
        <v>37027</v>
      </c>
      <c r="E138" s="109" t="s">
        <v>699</v>
      </c>
      <c r="I138" s="89">
        <f>I139+I140</f>
        <v>-195515</v>
      </c>
    </row>
    <row r="139" spans="2:9" x14ac:dyDescent="0.2">
      <c r="B139" s="86">
        <v>37027</v>
      </c>
      <c r="E139" s="109" t="s">
        <v>698</v>
      </c>
      <c r="I139" s="89">
        <v>-195545</v>
      </c>
    </row>
    <row r="140" spans="2:9" x14ac:dyDescent="0.2">
      <c r="B140" s="86">
        <v>0</v>
      </c>
      <c r="E140" s="109" t="s">
        <v>697</v>
      </c>
      <c r="I140" s="89">
        <v>30</v>
      </c>
    </row>
    <row r="141" spans="2:9" x14ac:dyDescent="0.2">
      <c r="B141" s="86">
        <v>-10337</v>
      </c>
      <c r="E141" s="109" t="s">
        <v>696</v>
      </c>
      <c r="I141" s="89">
        <v>0</v>
      </c>
    </row>
    <row r="142" spans="2:9" x14ac:dyDescent="0.2">
      <c r="B142" s="86">
        <v>0</v>
      </c>
      <c r="E142" s="87" t="s">
        <v>695</v>
      </c>
      <c r="I142" s="89">
        <v>0</v>
      </c>
    </row>
    <row r="143" spans="2:9" x14ac:dyDescent="0.2">
      <c r="B143" s="86">
        <v>-8627</v>
      </c>
      <c r="C143" s="87" t="s">
        <v>694</v>
      </c>
      <c r="E143" s="87" t="s">
        <v>694</v>
      </c>
      <c r="I143" s="89">
        <v>-36073</v>
      </c>
    </row>
    <row r="144" spans="2:9" x14ac:dyDescent="0.2">
      <c r="B144" s="86">
        <f>B145+B146</f>
        <v>380441</v>
      </c>
      <c r="C144" s="87" t="s">
        <v>693</v>
      </c>
      <c r="E144" s="87" t="s">
        <v>693</v>
      </c>
      <c r="I144" s="89">
        <f>I145+I146</f>
        <v>1257074</v>
      </c>
    </row>
    <row r="145" spans="2:9" x14ac:dyDescent="0.2">
      <c r="B145" s="86">
        <v>630717</v>
      </c>
      <c r="C145" s="87" t="s">
        <v>692</v>
      </c>
      <c r="E145" s="87" t="s">
        <v>692</v>
      </c>
      <c r="I145" s="89">
        <v>70590</v>
      </c>
    </row>
    <row r="146" spans="2:9" x14ac:dyDescent="0.2">
      <c r="B146" s="91">
        <v>-250276</v>
      </c>
      <c r="C146" s="110" t="s">
        <v>691</v>
      </c>
      <c r="D146" s="111"/>
      <c r="E146" s="110" t="s">
        <v>691</v>
      </c>
      <c r="F146" s="111"/>
      <c r="G146" s="111"/>
      <c r="H146" s="111"/>
      <c r="I146" s="94">
        <v>1186484</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rstPageNumber="56" fitToHeight="4" orientation="portrait" r:id="rId1"/>
  <headerFooter alignWithMargins="0"/>
  <rowBreaks count="2" manualBreakCount="2">
    <brk id="72" min="1" max="8" man="1"/>
    <brk id="14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321</v>
      </c>
      <c r="D11" s="83" t="s">
        <v>810</v>
      </c>
      <c r="E11" s="87" t="s">
        <v>809</v>
      </c>
      <c r="F11" s="84"/>
      <c r="G11" s="85" t="s">
        <v>808</v>
      </c>
      <c r="H11" s="88" t="s">
        <v>807</v>
      </c>
      <c r="I11" s="89">
        <f>I12+I13</f>
        <v>741</v>
      </c>
    </row>
    <row r="12" spans="2:14" x14ac:dyDescent="0.2">
      <c r="B12" s="86">
        <f>I11-B11</f>
        <v>420</v>
      </c>
      <c r="D12" s="87" t="s">
        <v>797</v>
      </c>
      <c r="E12" s="68" t="s">
        <v>796</v>
      </c>
      <c r="F12" s="84"/>
      <c r="G12" s="90" t="s">
        <v>806</v>
      </c>
      <c r="H12" s="85"/>
      <c r="I12" s="89">
        <v>741</v>
      </c>
    </row>
    <row r="13" spans="2:14" x14ac:dyDescent="0.2">
      <c r="B13" s="86">
        <v>0</v>
      </c>
      <c r="D13" s="83" t="s">
        <v>805</v>
      </c>
      <c r="E13" s="87" t="s">
        <v>729</v>
      </c>
      <c r="F13" s="84"/>
      <c r="G13" s="90" t="s">
        <v>804</v>
      </c>
      <c r="I13" s="89">
        <v>0</v>
      </c>
    </row>
    <row r="14" spans="2:14" x14ac:dyDescent="0.2">
      <c r="B14" s="86">
        <f>B12-B13</f>
        <v>420</v>
      </c>
      <c r="D14" s="83" t="s">
        <v>803</v>
      </c>
      <c r="E14" s="68" t="s">
        <v>802</v>
      </c>
      <c r="F14" s="84"/>
      <c r="G14" s="90"/>
      <c r="H14" s="85"/>
      <c r="I14" s="89"/>
    </row>
    <row r="15" spans="2:14" ht="7.15" customHeight="1" x14ac:dyDescent="0.2">
      <c r="B15" s="86"/>
      <c r="F15" s="84"/>
      <c r="G15" s="85"/>
      <c r="H15" s="85"/>
      <c r="I15" s="89"/>
    </row>
    <row r="16" spans="2:14" x14ac:dyDescent="0.2">
      <c r="B16" s="91">
        <f>B11+B12</f>
        <v>741</v>
      </c>
      <c r="C16" s="80"/>
      <c r="D16" s="92" t="s">
        <v>718</v>
      </c>
      <c r="E16" s="80"/>
      <c r="F16" s="93"/>
      <c r="G16" s="92" t="s">
        <v>718</v>
      </c>
      <c r="H16" s="80"/>
      <c r="I16" s="94">
        <f>I11</f>
        <v>741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420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47</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373</v>
      </c>
      <c r="D33" s="87" t="s">
        <v>786</v>
      </c>
      <c r="E33" s="68" t="s">
        <v>785</v>
      </c>
      <c r="F33" s="84"/>
      <c r="G33" s="85"/>
      <c r="H33" s="85"/>
      <c r="I33" s="89"/>
    </row>
    <row r="34" spans="2:9" x14ac:dyDescent="0.2">
      <c r="B34" s="86"/>
      <c r="F34" s="84"/>
      <c r="G34" s="85"/>
      <c r="H34" s="85"/>
      <c r="I34" s="89"/>
    </row>
    <row r="35" spans="2:9" x14ac:dyDescent="0.2">
      <c r="B35" s="91">
        <f>B26+B31+B32+B33</f>
        <v>420</v>
      </c>
      <c r="C35" s="80"/>
      <c r="D35" s="92" t="s">
        <v>718</v>
      </c>
      <c r="E35" s="80"/>
      <c r="F35" s="93"/>
      <c r="G35" s="92" t="s">
        <v>718</v>
      </c>
      <c r="H35" s="80"/>
      <c r="I35" s="94">
        <f>I26</f>
        <v>420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373</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373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373</v>
      </c>
      <c r="C52" s="80"/>
      <c r="D52" s="80" t="s">
        <v>718</v>
      </c>
      <c r="E52" s="80"/>
      <c r="F52" s="93"/>
      <c r="G52" s="80" t="s">
        <v>718</v>
      </c>
      <c r="H52" s="80"/>
      <c r="I52" s="94">
        <f>I42+I43+I50</f>
        <v>373</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373</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373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373</v>
      </c>
      <c r="C70" s="80"/>
      <c r="D70" s="80" t="s">
        <v>718</v>
      </c>
      <c r="E70" s="80"/>
      <c r="F70" s="93"/>
      <c r="G70" s="80" t="s">
        <v>718</v>
      </c>
      <c r="H70" s="80"/>
      <c r="I70" s="94">
        <f>I59+I60+I63</f>
        <v>373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373</v>
      </c>
    </row>
    <row r="78" spans="2:9" x14ac:dyDescent="0.2">
      <c r="B78" s="86"/>
      <c r="E78" s="87" t="s">
        <v>750</v>
      </c>
      <c r="F78" s="84"/>
      <c r="G78" s="90"/>
      <c r="H78" s="87"/>
      <c r="I78" s="89"/>
    </row>
    <row r="79" spans="2:9" x14ac:dyDescent="0.2">
      <c r="B79" s="86">
        <f>I82-B77</f>
        <v>373</v>
      </c>
      <c r="D79" s="87" t="s">
        <v>745</v>
      </c>
      <c r="E79" s="70" t="s">
        <v>749</v>
      </c>
      <c r="F79" s="84"/>
      <c r="G79" s="85"/>
      <c r="H79" s="85"/>
      <c r="I79" s="89"/>
    </row>
    <row r="80" spans="2:9" x14ac:dyDescent="0.2">
      <c r="B80" s="86">
        <f>B79-B13</f>
        <v>373</v>
      </c>
      <c r="D80" s="87" t="s">
        <v>748</v>
      </c>
      <c r="E80" s="68" t="s">
        <v>744</v>
      </c>
      <c r="F80" s="84"/>
      <c r="G80" s="85"/>
      <c r="H80" s="85"/>
      <c r="I80" s="89"/>
    </row>
    <row r="81" spans="2:9" x14ac:dyDescent="0.2">
      <c r="B81" s="86"/>
      <c r="F81" s="84"/>
      <c r="G81" s="85"/>
      <c r="H81" s="85"/>
      <c r="I81" s="89"/>
    </row>
    <row r="82" spans="2:9" x14ac:dyDescent="0.2">
      <c r="B82" s="91">
        <f>B77+B79</f>
        <v>373</v>
      </c>
      <c r="C82" s="80"/>
      <c r="D82" s="80" t="s">
        <v>718</v>
      </c>
      <c r="E82" s="80"/>
      <c r="F82" s="93"/>
      <c r="G82" s="80" t="s">
        <v>718</v>
      </c>
      <c r="H82" s="80"/>
      <c r="I82" s="94">
        <f>I77</f>
        <v>373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373</v>
      </c>
      <c r="D92" s="87" t="s">
        <v>732</v>
      </c>
      <c r="E92" s="68" t="s">
        <v>731</v>
      </c>
      <c r="F92" s="84"/>
      <c r="G92" s="87" t="s">
        <v>745</v>
      </c>
      <c r="H92" s="68" t="s">
        <v>744</v>
      </c>
      <c r="I92" s="89">
        <f>+B80</f>
        <v>373</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373</v>
      </c>
      <c r="C99" s="80"/>
      <c r="D99" s="80" t="s">
        <v>718</v>
      </c>
      <c r="E99" s="80"/>
      <c r="F99" s="93"/>
      <c r="G99" s="80" t="s">
        <v>718</v>
      </c>
      <c r="H99" s="80"/>
      <c r="I99" s="94">
        <f>I92+I93+I96</f>
        <v>373</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373</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373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373</v>
      </c>
      <c r="C115" s="80"/>
      <c r="D115" s="80" t="s">
        <v>718</v>
      </c>
      <c r="E115" s="108"/>
      <c r="F115" s="93"/>
      <c r="G115" s="80" t="s">
        <v>718</v>
      </c>
      <c r="H115" s="80"/>
      <c r="I115" s="94">
        <f>I108</f>
        <v>373</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373</v>
      </c>
    </row>
    <row r="123" spans="2:9" ht="15" x14ac:dyDescent="0.2">
      <c r="B123" s="86">
        <f>B125+B128+B131+B134+B137+B142+B143+B144</f>
        <v>-7166</v>
      </c>
      <c r="C123" s="81"/>
      <c r="D123" s="60"/>
      <c r="E123" s="87" t="s">
        <v>713</v>
      </c>
      <c r="F123" s="60"/>
      <c r="G123" s="60"/>
      <c r="H123" s="60"/>
      <c r="I123" s="89">
        <f>I128+I131+I134+I137+I142+I143+I144</f>
        <v>-7539</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-207</v>
      </c>
      <c r="E128" s="87" t="s">
        <v>709</v>
      </c>
      <c r="I128" s="89">
        <f>I129+I130</f>
        <v>-2</v>
      </c>
    </row>
    <row r="129" spans="2:9" x14ac:dyDescent="0.2">
      <c r="B129" s="86">
        <v>-207</v>
      </c>
      <c r="E129" s="87" t="s">
        <v>708</v>
      </c>
      <c r="I129" s="89">
        <v>0</v>
      </c>
    </row>
    <row r="130" spans="2:9" x14ac:dyDescent="0.2">
      <c r="B130" s="86">
        <v>0</v>
      </c>
      <c r="E130" s="87" t="s">
        <v>707</v>
      </c>
      <c r="I130" s="89">
        <v>-2</v>
      </c>
    </row>
    <row r="131" spans="2:9" x14ac:dyDescent="0.2">
      <c r="B131" s="86">
        <f>B132+B133</f>
        <v>-12</v>
      </c>
      <c r="E131" s="87" t="s">
        <v>706</v>
      </c>
      <c r="I131" s="89">
        <f>I132+I133</f>
        <v>0</v>
      </c>
    </row>
    <row r="132" spans="2:9" x14ac:dyDescent="0.2">
      <c r="B132" s="86">
        <v>-12</v>
      </c>
      <c r="E132" s="87" t="s">
        <v>705</v>
      </c>
      <c r="I132" s="89">
        <v>0</v>
      </c>
    </row>
    <row r="133" spans="2:9" x14ac:dyDescent="0.2">
      <c r="B133" s="86">
        <v>0</v>
      </c>
      <c r="E133" s="87" t="s">
        <v>704</v>
      </c>
      <c r="I133" s="89">
        <v>0</v>
      </c>
    </row>
    <row r="134" spans="2:9" x14ac:dyDescent="0.2">
      <c r="B134" s="86">
        <f>B135+B136</f>
        <v>-638</v>
      </c>
      <c r="E134" s="87" t="s">
        <v>703</v>
      </c>
      <c r="I134" s="89">
        <f>I135+I136</f>
        <v>-7495</v>
      </c>
    </row>
    <row r="135" spans="2:9" x14ac:dyDescent="0.2">
      <c r="B135" s="86">
        <v>-638</v>
      </c>
      <c r="E135" s="87" t="s">
        <v>702</v>
      </c>
      <c r="I135" s="89">
        <v>0</v>
      </c>
    </row>
    <row r="136" spans="2:9" x14ac:dyDescent="0.2">
      <c r="B136" s="86">
        <v>0</v>
      </c>
      <c r="E136" s="87" t="s">
        <v>701</v>
      </c>
      <c r="I136" s="89">
        <v>-7495</v>
      </c>
    </row>
    <row r="137" spans="2:9" x14ac:dyDescent="0.2">
      <c r="B137" s="86">
        <f>B138+B141</f>
        <v>-28</v>
      </c>
      <c r="E137" s="109" t="s">
        <v>700</v>
      </c>
      <c r="I137" s="89">
        <f>I138+I141</f>
        <v>0</v>
      </c>
    </row>
    <row r="138" spans="2:9" x14ac:dyDescent="0.2">
      <c r="B138" s="86">
        <f>B139+B140</f>
        <v>-28</v>
      </c>
      <c r="E138" s="109" t="s">
        <v>699</v>
      </c>
      <c r="I138" s="89">
        <f>I139+I140</f>
        <v>0</v>
      </c>
    </row>
    <row r="139" spans="2:9" x14ac:dyDescent="0.2">
      <c r="B139" s="86">
        <v>-28</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-6281</v>
      </c>
      <c r="C144" s="87" t="s">
        <v>693</v>
      </c>
      <c r="E144" s="87" t="s">
        <v>693</v>
      </c>
      <c r="I144" s="89">
        <f>I145+I146</f>
        <v>-42</v>
      </c>
    </row>
    <row r="145" spans="2:9" x14ac:dyDescent="0.2">
      <c r="B145" s="86">
        <v>-6135</v>
      </c>
      <c r="C145" s="87" t="s">
        <v>692</v>
      </c>
      <c r="E145" s="87" t="s">
        <v>692</v>
      </c>
      <c r="I145" s="89">
        <v>0</v>
      </c>
    </row>
    <row r="146" spans="2:9" x14ac:dyDescent="0.2">
      <c r="B146" s="91">
        <v>-146</v>
      </c>
      <c r="C146" s="110" t="s">
        <v>691</v>
      </c>
      <c r="D146" s="111"/>
      <c r="E146" s="110" t="s">
        <v>691</v>
      </c>
      <c r="F146" s="111"/>
      <c r="G146" s="111"/>
      <c r="H146" s="111"/>
      <c r="I146" s="94">
        <v>-42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458806</v>
      </c>
      <c r="D11" s="83" t="s">
        <v>810</v>
      </c>
      <c r="E11" s="87" t="s">
        <v>809</v>
      </c>
      <c r="F11" s="84"/>
      <c r="G11" s="85" t="s">
        <v>808</v>
      </c>
      <c r="H11" s="88" t="s">
        <v>807</v>
      </c>
      <c r="I11" s="89">
        <f>I12+I13</f>
        <v>889185</v>
      </c>
    </row>
    <row r="12" spans="2:14" x14ac:dyDescent="0.2">
      <c r="B12" s="86">
        <f>I11-B11</f>
        <v>430379</v>
      </c>
      <c r="D12" s="87" t="s">
        <v>797</v>
      </c>
      <c r="E12" s="68" t="s">
        <v>796</v>
      </c>
      <c r="F12" s="84"/>
      <c r="G12" s="90" t="s">
        <v>806</v>
      </c>
      <c r="H12" s="85"/>
      <c r="I12" s="89">
        <v>888373</v>
      </c>
    </row>
    <row r="13" spans="2:14" x14ac:dyDescent="0.2">
      <c r="B13" s="86">
        <v>49745</v>
      </c>
      <c r="D13" s="83" t="s">
        <v>805</v>
      </c>
      <c r="E13" s="87" t="s">
        <v>729</v>
      </c>
      <c r="F13" s="84"/>
      <c r="G13" s="90" t="s">
        <v>804</v>
      </c>
      <c r="I13" s="89">
        <v>812</v>
      </c>
    </row>
    <row r="14" spans="2:14" x14ac:dyDescent="0.2">
      <c r="B14" s="86">
        <f>B12-B13</f>
        <v>380634</v>
      </c>
      <c r="D14" s="83" t="s">
        <v>803</v>
      </c>
      <c r="E14" s="68" t="s">
        <v>802</v>
      </c>
      <c r="F14" s="84"/>
      <c r="G14" s="90"/>
      <c r="H14" s="85"/>
      <c r="I14" s="89"/>
    </row>
    <row r="15" spans="2:14" ht="7.15" customHeight="1" x14ac:dyDescent="0.2">
      <c r="B15" s="86"/>
      <c r="F15" s="84"/>
      <c r="G15" s="85"/>
      <c r="H15" s="85"/>
      <c r="I15" s="89"/>
    </row>
    <row r="16" spans="2:14" x14ac:dyDescent="0.2">
      <c r="B16" s="91">
        <f>B11+B12</f>
        <v>889185</v>
      </c>
      <c r="C16" s="80"/>
      <c r="D16" s="92" t="s">
        <v>718</v>
      </c>
      <c r="E16" s="80"/>
      <c r="F16" s="93"/>
      <c r="G16" s="92" t="s">
        <v>718</v>
      </c>
      <c r="H16" s="80"/>
      <c r="I16" s="94">
        <f>I11</f>
        <v>889185</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481200</v>
      </c>
      <c r="D26" s="83" t="s">
        <v>799</v>
      </c>
      <c r="E26" s="87" t="s">
        <v>798</v>
      </c>
      <c r="F26" s="84"/>
      <c r="G26" s="90" t="s">
        <v>797</v>
      </c>
      <c r="H26" s="70" t="s">
        <v>796</v>
      </c>
      <c r="I26" s="89">
        <f>+B12</f>
        <v>430379</v>
      </c>
    </row>
    <row r="27" spans="2:9" x14ac:dyDescent="0.2">
      <c r="B27" s="86">
        <v>370322</v>
      </c>
      <c r="D27" s="87" t="s">
        <v>795</v>
      </c>
      <c r="F27" s="84"/>
      <c r="G27" s="85"/>
      <c r="H27" s="85"/>
      <c r="I27" s="89"/>
    </row>
    <row r="28" spans="2:9" x14ac:dyDescent="0.2">
      <c r="B28" s="86">
        <f>B29+B30</f>
        <v>110878</v>
      </c>
      <c r="D28" s="87" t="s">
        <v>794</v>
      </c>
      <c r="F28" s="84"/>
      <c r="G28" s="85"/>
      <c r="H28" s="85"/>
      <c r="I28" s="89"/>
    </row>
    <row r="29" spans="2:9" x14ac:dyDescent="0.2">
      <c r="B29" s="86">
        <v>110851</v>
      </c>
      <c r="D29" s="87" t="s">
        <v>793</v>
      </c>
      <c r="F29" s="84"/>
      <c r="G29" s="85"/>
      <c r="H29" s="85"/>
      <c r="I29" s="89"/>
    </row>
    <row r="30" spans="2:9" x14ac:dyDescent="0.2">
      <c r="B30" s="86">
        <v>27</v>
      </c>
      <c r="D30" s="87" t="s">
        <v>792</v>
      </c>
      <c r="F30" s="84"/>
      <c r="G30" s="85"/>
      <c r="H30" s="85"/>
      <c r="I30" s="89"/>
    </row>
    <row r="31" spans="2:9" ht="12.75" customHeight="1" x14ac:dyDescent="0.2">
      <c r="B31" s="86">
        <v>7598</v>
      </c>
      <c r="D31" s="83" t="s">
        <v>791</v>
      </c>
      <c r="E31" s="83" t="s">
        <v>790</v>
      </c>
      <c r="F31" s="84"/>
      <c r="G31" s="85"/>
      <c r="H31" s="85"/>
      <c r="I31" s="89"/>
    </row>
    <row r="32" spans="2:9" ht="12.75" customHeight="1" x14ac:dyDescent="0.2">
      <c r="B32" s="86">
        <v>-284</v>
      </c>
      <c r="D32" s="83" t="s">
        <v>789</v>
      </c>
      <c r="E32" s="83" t="s">
        <v>788</v>
      </c>
      <c r="F32" s="84"/>
      <c r="G32" s="85"/>
      <c r="H32" s="85"/>
      <c r="I32" s="89"/>
    </row>
    <row r="33" spans="2:9" x14ac:dyDescent="0.2">
      <c r="B33" s="86">
        <f>I35-B26-B31-B32</f>
        <v>-58135</v>
      </c>
      <c r="D33" s="87" t="s">
        <v>786</v>
      </c>
      <c r="E33" s="68" t="s">
        <v>785</v>
      </c>
      <c r="F33" s="84"/>
      <c r="G33" s="85"/>
      <c r="H33" s="85"/>
      <c r="I33" s="89"/>
    </row>
    <row r="34" spans="2:9" x14ac:dyDescent="0.2">
      <c r="B34" s="86"/>
      <c r="F34" s="84"/>
      <c r="G34" s="85"/>
      <c r="H34" s="85"/>
      <c r="I34" s="89"/>
    </row>
    <row r="35" spans="2:9" x14ac:dyDescent="0.2">
      <c r="B35" s="91">
        <f>B26+B31+B32+B33</f>
        <v>430379</v>
      </c>
      <c r="C35" s="80"/>
      <c r="D35" s="92" t="s">
        <v>718</v>
      </c>
      <c r="E35" s="80"/>
      <c r="F35" s="93"/>
      <c r="G35" s="92" t="s">
        <v>718</v>
      </c>
      <c r="H35" s="80"/>
      <c r="I35" s="94">
        <f>I26</f>
        <v>430379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147388</v>
      </c>
      <c r="D42" s="83" t="s">
        <v>784</v>
      </c>
      <c r="E42" s="90" t="s">
        <v>783</v>
      </c>
      <c r="F42" s="84"/>
      <c r="G42" s="87" t="s">
        <v>786</v>
      </c>
      <c r="H42" s="68" t="s">
        <v>785</v>
      </c>
      <c r="I42" s="89">
        <f>+B33</f>
        <v>-58135</v>
      </c>
    </row>
    <row r="43" spans="2:9" ht="15" x14ac:dyDescent="0.2">
      <c r="B43" s="86">
        <v>147388</v>
      </c>
      <c r="C43" s="60"/>
      <c r="D43" s="97" t="s">
        <v>782</v>
      </c>
      <c r="F43" s="64"/>
      <c r="G43" s="81" t="s">
        <v>784</v>
      </c>
      <c r="H43" s="98" t="s">
        <v>783</v>
      </c>
      <c r="I43" s="89">
        <f>I44+I45+I47+I48+I49</f>
        <v>138156</v>
      </c>
    </row>
    <row r="44" spans="2:9" x14ac:dyDescent="0.2">
      <c r="B44" s="86">
        <v>0</v>
      </c>
      <c r="D44" s="87" t="s">
        <v>781</v>
      </c>
      <c r="F44" s="84"/>
      <c r="G44" s="97" t="s">
        <v>782</v>
      </c>
      <c r="I44" s="89">
        <v>130690</v>
      </c>
    </row>
    <row r="45" spans="2:9" x14ac:dyDescent="0.2">
      <c r="B45" s="86">
        <v>0</v>
      </c>
      <c r="D45" s="87" t="s">
        <v>780</v>
      </c>
      <c r="E45" s="82"/>
      <c r="F45" s="84"/>
      <c r="G45" s="87" t="s">
        <v>781</v>
      </c>
      <c r="I45" s="89">
        <v>7466</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-67367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80021</v>
      </c>
      <c r="C52" s="80"/>
      <c r="D52" s="80" t="s">
        <v>718</v>
      </c>
      <c r="E52" s="80"/>
      <c r="F52" s="93"/>
      <c r="G52" s="80" t="s">
        <v>718</v>
      </c>
      <c r="H52" s="80"/>
      <c r="I52" s="94">
        <f>I42+I43+I50</f>
        <v>80021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-67367</v>
      </c>
    </row>
    <row r="60" spans="2:9" x14ac:dyDescent="0.2">
      <c r="B60" s="86">
        <v>0</v>
      </c>
      <c r="D60" s="87" t="s">
        <v>770</v>
      </c>
      <c r="F60" s="84"/>
      <c r="G60" s="90" t="s">
        <v>769</v>
      </c>
      <c r="H60" s="87"/>
      <c r="I60" s="89">
        <f>I61+I62</f>
        <v>27</v>
      </c>
    </row>
    <row r="61" spans="2:9" x14ac:dyDescent="0.2">
      <c r="B61" s="86">
        <v>0</v>
      </c>
      <c r="D61" s="87" t="s">
        <v>768</v>
      </c>
      <c r="F61" s="84"/>
      <c r="G61" s="90" t="s">
        <v>767</v>
      </c>
      <c r="I61" s="89">
        <v>0</v>
      </c>
    </row>
    <row r="62" spans="2:9" x14ac:dyDescent="0.2">
      <c r="B62" s="86">
        <v>27</v>
      </c>
      <c r="D62" s="83" t="s">
        <v>766</v>
      </c>
      <c r="E62" s="87" t="s">
        <v>765</v>
      </c>
      <c r="F62" s="84"/>
      <c r="G62" s="90" t="s">
        <v>764</v>
      </c>
      <c r="I62" s="89">
        <v>27</v>
      </c>
    </row>
    <row r="63" spans="2:9" x14ac:dyDescent="0.2">
      <c r="B63" s="86"/>
      <c r="E63" s="87" t="s">
        <v>763</v>
      </c>
      <c r="F63" s="84"/>
      <c r="G63" s="85" t="s">
        <v>762</v>
      </c>
      <c r="H63" s="83" t="s">
        <v>761</v>
      </c>
      <c r="I63" s="89">
        <f>I64+I65+I66</f>
        <v>0</v>
      </c>
    </row>
    <row r="64" spans="2:9" x14ac:dyDescent="0.2">
      <c r="B64" s="86">
        <f>B65+B66+B67</f>
        <v>10949</v>
      </c>
      <c r="D64" s="83" t="s">
        <v>762</v>
      </c>
      <c r="E64" s="83" t="s">
        <v>761</v>
      </c>
      <c r="F64" s="84"/>
      <c r="G64" s="87" t="s">
        <v>760</v>
      </c>
      <c r="I64" s="89">
        <v>0</v>
      </c>
    </row>
    <row r="65" spans="2:9" x14ac:dyDescent="0.2">
      <c r="B65" s="86">
        <v>10929</v>
      </c>
      <c r="D65" s="87" t="s">
        <v>760</v>
      </c>
      <c r="F65" s="84"/>
      <c r="G65" s="90" t="s">
        <v>759</v>
      </c>
      <c r="I65" s="89">
        <v>0</v>
      </c>
    </row>
    <row r="66" spans="2:9" x14ac:dyDescent="0.2">
      <c r="B66" s="86">
        <v>0</v>
      </c>
      <c r="D66" s="87" t="s">
        <v>759</v>
      </c>
      <c r="F66" s="84"/>
      <c r="G66" s="90" t="s">
        <v>758</v>
      </c>
      <c r="I66" s="89">
        <v>0</v>
      </c>
    </row>
    <row r="67" spans="2:9" x14ac:dyDescent="0.2">
      <c r="B67" s="86">
        <v>20</v>
      </c>
      <c r="D67" s="87" t="s">
        <v>758</v>
      </c>
      <c r="F67" s="84"/>
      <c r="G67" s="85"/>
      <c r="H67" s="85"/>
      <c r="I67" s="89"/>
    </row>
    <row r="68" spans="2:9" x14ac:dyDescent="0.2">
      <c r="B68" s="86">
        <f>I70-B59-B62-B64</f>
        <v>-78316</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-67340</v>
      </c>
      <c r="C70" s="80"/>
      <c r="D70" s="80" t="s">
        <v>718</v>
      </c>
      <c r="E70" s="80"/>
      <c r="F70" s="93"/>
      <c r="G70" s="80" t="s">
        <v>718</v>
      </c>
      <c r="H70" s="80"/>
      <c r="I70" s="94">
        <f>I59+I60+I63</f>
        <v>-67340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-78316</v>
      </c>
    </row>
    <row r="78" spans="2:9" x14ac:dyDescent="0.2">
      <c r="B78" s="86"/>
      <c r="E78" s="87" t="s">
        <v>750</v>
      </c>
      <c r="F78" s="84"/>
      <c r="G78" s="90"/>
      <c r="H78" s="87"/>
      <c r="I78" s="89"/>
    </row>
    <row r="79" spans="2:9" x14ac:dyDescent="0.2">
      <c r="B79" s="86">
        <f>I82-B77</f>
        <v>-78316</v>
      </c>
      <c r="D79" s="87" t="s">
        <v>745</v>
      </c>
      <c r="E79" s="70" t="s">
        <v>749</v>
      </c>
      <c r="F79" s="84"/>
      <c r="G79" s="85"/>
      <c r="H79" s="85"/>
      <c r="I79" s="89"/>
    </row>
    <row r="80" spans="2:9" x14ac:dyDescent="0.2">
      <c r="B80" s="86">
        <f>B79-B13</f>
        <v>-128061</v>
      </c>
      <c r="D80" s="87" t="s">
        <v>748</v>
      </c>
      <c r="E80" s="68" t="s">
        <v>744</v>
      </c>
      <c r="F80" s="84"/>
      <c r="G80" s="85"/>
      <c r="H80" s="85"/>
      <c r="I80" s="89"/>
    </row>
    <row r="81" spans="2:9" x14ac:dyDescent="0.2">
      <c r="B81" s="86"/>
      <c r="F81" s="84"/>
      <c r="G81" s="85"/>
      <c r="H81" s="85"/>
      <c r="I81" s="89"/>
    </row>
    <row r="82" spans="2:9" x14ac:dyDescent="0.2">
      <c r="B82" s="91">
        <f>B77+B79</f>
        <v>-78316</v>
      </c>
      <c r="C82" s="80"/>
      <c r="D82" s="80" t="s">
        <v>718</v>
      </c>
      <c r="E82" s="80"/>
      <c r="F82" s="93"/>
      <c r="G82" s="80" t="s">
        <v>718</v>
      </c>
      <c r="H82" s="80"/>
      <c r="I82" s="94">
        <f>I77</f>
        <v>-78316</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-113685</v>
      </c>
      <c r="D92" s="87" t="s">
        <v>732</v>
      </c>
      <c r="E92" s="68" t="s">
        <v>731</v>
      </c>
      <c r="F92" s="84"/>
      <c r="G92" s="87" t="s">
        <v>745</v>
      </c>
      <c r="H92" s="68" t="s">
        <v>744</v>
      </c>
      <c r="I92" s="89">
        <f>+B80</f>
        <v>-128061</v>
      </c>
    </row>
    <row r="93" spans="2:9" x14ac:dyDescent="0.2">
      <c r="B93" s="86"/>
      <c r="E93" s="70" t="s">
        <v>728</v>
      </c>
      <c r="F93" s="84"/>
      <c r="G93" s="90" t="s">
        <v>743</v>
      </c>
      <c r="H93" s="83" t="s">
        <v>742</v>
      </c>
      <c r="I93" s="89">
        <f>I94+I95</f>
        <v>16488</v>
      </c>
    </row>
    <row r="94" spans="2:9" x14ac:dyDescent="0.2">
      <c r="B94" s="86"/>
      <c r="E94" s="87"/>
      <c r="F94" s="84"/>
      <c r="G94" s="90" t="s">
        <v>741</v>
      </c>
      <c r="I94" s="89">
        <v>0</v>
      </c>
    </row>
    <row r="95" spans="2:9" x14ac:dyDescent="0.2">
      <c r="B95" s="86"/>
      <c r="E95" s="87"/>
      <c r="F95" s="84"/>
      <c r="G95" s="90" t="s">
        <v>740</v>
      </c>
      <c r="I95" s="89">
        <v>16488</v>
      </c>
    </row>
    <row r="96" spans="2:9" x14ac:dyDescent="0.2">
      <c r="B96" s="86"/>
      <c r="D96" s="87"/>
      <c r="F96" s="84"/>
      <c r="G96" s="90" t="s">
        <v>739</v>
      </c>
      <c r="H96" s="83" t="s">
        <v>738</v>
      </c>
      <c r="I96" s="89">
        <f>I97</f>
        <v>-2112</v>
      </c>
    </row>
    <row r="97" spans="2:9" x14ac:dyDescent="0.2">
      <c r="B97" s="100"/>
      <c r="C97" s="101"/>
      <c r="D97" s="101"/>
      <c r="E97" s="87"/>
      <c r="F97" s="102"/>
      <c r="G97" s="90" t="s">
        <v>737</v>
      </c>
      <c r="H97" s="103"/>
      <c r="I97" s="89">
        <v>-2112</v>
      </c>
    </row>
    <row r="98" spans="2:9" x14ac:dyDescent="0.2">
      <c r="B98" s="86"/>
      <c r="F98" s="84"/>
      <c r="G98" s="85"/>
      <c r="H98" s="85"/>
      <c r="I98" s="89"/>
    </row>
    <row r="99" spans="2:9" x14ac:dyDescent="0.2">
      <c r="B99" s="91">
        <f>B92</f>
        <v>-113685</v>
      </c>
      <c r="C99" s="80"/>
      <c r="D99" s="80" t="s">
        <v>718</v>
      </c>
      <c r="E99" s="80"/>
      <c r="F99" s="93"/>
      <c r="G99" s="80" t="s">
        <v>718</v>
      </c>
      <c r="H99" s="80"/>
      <c r="I99" s="94">
        <f>I92+I93+I96</f>
        <v>-113685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52845</v>
      </c>
      <c r="D106" s="87" t="s">
        <v>735</v>
      </c>
      <c r="E106" s="105" t="s">
        <v>734</v>
      </c>
      <c r="F106" s="84"/>
      <c r="G106" s="85"/>
      <c r="H106" s="85"/>
      <c r="I106" s="84"/>
    </row>
    <row r="107" spans="2:9" x14ac:dyDescent="0.2">
      <c r="B107" s="86">
        <v>4094</v>
      </c>
      <c r="D107" s="87" t="s">
        <v>733</v>
      </c>
      <c r="E107" s="87"/>
      <c r="F107" s="84"/>
      <c r="G107" s="87" t="s">
        <v>732</v>
      </c>
      <c r="H107" s="70" t="s">
        <v>731</v>
      </c>
      <c r="I107" s="89"/>
    </row>
    <row r="108" spans="2:9" x14ac:dyDescent="0.2">
      <c r="B108" s="86">
        <f>-B13</f>
        <v>-49745</v>
      </c>
      <c r="D108" s="87" t="s">
        <v>730</v>
      </c>
      <c r="E108" s="88" t="s">
        <v>729</v>
      </c>
      <c r="F108" s="84"/>
      <c r="G108" s="87"/>
      <c r="H108" s="69" t="s">
        <v>728</v>
      </c>
      <c r="I108" s="89">
        <f>B92</f>
        <v>-113685</v>
      </c>
    </row>
    <row r="109" spans="2:9" x14ac:dyDescent="0.2">
      <c r="B109" s="86">
        <v>48751</v>
      </c>
      <c r="D109" s="97" t="s">
        <v>727</v>
      </c>
      <c r="E109" s="87" t="s">
        <v>726</v>
      </c>
      <c r="F109" s="84"/>
      <c r="H109" s="106"/>
      <c r="I109" s="107"/>
    </row>
    <row r="110" spans="2:9" x14ac:dyDescent="0.2">
      <c r="B110" s="86">
        <v>0</v>
      </c>
      <c r="D110" s="87" t="s">
        <v>725</v>
      </c>
      <c r="E110" s="87" t="s">
        <v>724</v>
      </c>
      <c r="F110" s="84"/>
      <c r="G110" s="95"/>
      <c r="I110" s="89"/>
    </row>
    <row r="111" spans="2:9" x14ac:dyDescent="0.2">
      <c r="B111" s="86">
        <v>12257</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-129042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-113685</v>
      </c>
      <c r="C115" s="80"/>
      <c r="D115" s="80" t="s">
        <v>718</v>
      </c>
      <c r="E115" s="108"/>
      <c r="F115" s="93"/>
      <c r="G115" s="80" t="s">
        <v>718</v>
      </c>
      <c r="H115" s="80"/>
      <c r="I115" s="94">
        <f>I108</f>
        <v>-113685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-129042</v>
      </c>
    </row>
    <row r="123" spans="2:9" ht="15" x14ac:dyDescent="0.2">
      <c r="B123" s="86">
        <f>B125+B128+B131+B134+B137+B142+B143+B144</f>
        <v>56594</v>
      </c>
      <c r="C123" s="81"/>
      <c r="D123" s="60"/>
      <c r="E123" s="87" t="s">
        <v>713</v>
      </c>
      <c r="F123" s="60"/>
      <c r="G123" s="60"/>
      <c r="H123" s="60"/>
      <c r="I123" s="89">
        <f>I128+I131+I134+I137+I142+I143+I144</f>
        <v>185636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21812</v>
      </c>
      <c r="E128" s="87" t="s">
        <v>709</v>
      </c>
      <c r="I128" s="89">
        <f>I129+I130</f>
        <v>-2299</v>
      </c>
    </row>
    <row r="129" spans="2:9" x14ac:dyDescent="0.2">
      <c r="B129" s="86">
        <v>36956</v>
      </c>
      <c r="E129" s="87" t="s">
        <v>708</v>
      </c>
      <c r="I129" s="89">
        <v>0</v>
      </c>
    </row>
    <row r="130" spans="2:9" x14ac:dyDescent="0.2">
      <c r="B130" s="86">
        <v>-15144</v>
      </c>
      <c r="E130" s="87" t="s">
        <v>707</v>
      </c>
      <c r="I130" s="89">
        <v>-2299</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-178904</v>
      </c>
      <c r="E134" s="87" t="s">
        <v>703</v>
      </c>
      <c r="I134" s="89">
        <f>I135+I136</f>
        <v>267279</v>
      </c>
    </row>
    <row r="135" spans="2:9" x14ac:dyDescent="0.2">
      <c r="B135" s="86">
        <v>-178934</v>
      </c>
      <c r="E135" s="87" t="s">
        <v>702</v>
      </c>
      <c r="I135" s="89">
        <v>19389</v>
      </c>
    </row>
    <row r="136" spans="2:9" x14ac:dyDescent="0.2">
      <c r="B136" s="86">
        <v>30</v>
      </c>
      <c r="E136" s="87" t="s">
        <v>701</v>
      </c>
      <c r="I136" s="89">
        <v>247890</v>
      </c>
    </row>
    <row r="137" spans="2:9" x14ac:dyDescent="0.2">
      <c r="B137" s="86">
        <f>B138+B141</f>
        <v>1050</v>
      </c>
      <c r="E137" s="109" t="s">
        <v>700</v>
      </c>
      <c r="I137" s="89">
        <f>I138+I141</f>
        <v>0</v>
      </c>
    </row>
    <row r="138" spans="2:9" x14ac:dyDescent="0.2">
      <c r="B138" s="86">
        <f>B139+B140</f>
        <v>1050</v>
      </c>
      <c r="E138" s="109" t="s">
        <v>699</v>
      </c>
      <c r="I138" s="89">
        <f>I139+I140</f>
        <v>0</v>
      </c>
    </row>
    <row r="139" spans="2:9" x14ac:dyDescent="0.2">
      <c r="B139" s="86">
        <v>1050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170</v>
      </c>
    </row>
    <row r="144" spans="2:9" x14ac:dyDescent="0.2">
      <c r="B144" s="86">
        <f>B145+B146</f>
        <v>212636</v>
      </c>
      <c r="C144" s="87" t="s">
        <v>693</v>
      </c>
      <c r="E144" s="87" t="s">
        <v>693</v>
      </c>
      <c r="I144" s="89">
        <f>I145+I146</f>
        <v>-79514</v>
      </c>
    </row>
    <row r="145" spans="2:9" x14ac:dyDescent="0.2">
      <c r="B145" s="86">
        <v>219534</v>
      </c>
      <c r="C145" s="87" t="s">
        <v>692</v>
      </c>
      <c r="E145" s="87" t="s">
        <v>692</v>
      </c>
      <c r="I145" s="89">
        <v>-81953</v>
      </c>
    </row>
    <row r="146" spans="2:9" x14ac:dyDescent="0.2">
      <c r="B146" s="91">
        <v>-6898</v>
      </c>
      <c r="C146" s="110" t="s">
        <v>691</v>
      </c>
      <c r="D146" s="111"/>
      <c r="E146" s="110" t="s">
        <v>691</v>
      </c>
      <c r="F146" s="111"/>
      <c r="G146" s="111"/>
      <c r="H146" s="111"/>
      <c r="I146" s="94">
        <v>2439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878</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10255</v>
      </c>
      <c r="D11" s="83" t="s">
        <v>810</v>
      </c>
      <c r="E11" s="87" t="s">
        <v>809</v>
      </c>
      <c r="F11" s="84"/>
      <c r="G11" s="85" t="s">
        <v>808</v>
      </c>
      <c r="H11" s="88" t="s">
        <v>807</v>
      </c>
      <c r="I11" s="89">
        <f>I12+I13</f>
        <v>29256</v>
      </c>
    </row>
    <row r="12" spans="2:14" x14ac:dyDescent="0.2">
      <c r="B12" s="86">
        <f>I11-B11</f>
        <v>19001</v>
      </c>
      <c r="D12" s="87" t="s">
        <v>797</v>
      </c>
      <c r="E12" s="68" t="s">
        <v>796</v>
      </c>
      <c r="F12" s="84"/>
      <c r="G12" s="90" t="s">
        <v>806</v>
      </c>
      <c r="H12" s="85"/>
      <c r="I12" s="89">
        <v>29181</v>
      </c>
    </row>
    <row r="13" spans="2:14" x14ac:dyDescent="0.2">
      <c r="B13" s="86">
        <v>408</v>
      </c>
      <c r="D13" s="83" t="s">
        <v>805</v>
      </c>
      <c r="E13" s="87" t="s">
        <v>729</v>
      </c>
      <c r="F13" s="84"/>
      <c r="G13" s="90" t="s">
        <v>804</v>
      </c>
      <c r="I13" s="89">
        <v>75</v>
      </c>
    </row>
    <row r="14" spans="2:14" x14ac:dyDescent="0.2">
      <c r="B14" s="86">
        <f>B12-B13</f>
        <v>18593</v>
      </c>
      <c r="D14" s="83" t="s">
        <v>803</v>
      </c>
      <c r="E14" s="68" t="s">
        <v>802</v>
      </c>
      <c r="F14" s="84"/>
      <c r="G14" s="90"/>
      <c r="H14" s="85"/>
      <c r="I14" s="89"/>
    </row>
    <row r="15" spans="2:14" ht="7.15" customHeight="1" x14ac:dyDescent="0.2">
      <c r="B15" s="86"/>
      <c r="F15" s="84"/>
      <c r="G15" s="85"/>
      <c r="H15" s="85"/>
      <c r="I15" s="89"/>
    </row>
    <row r="16" spans="2:14" x14ac:dyDescent="0.2">
      <c r="B16" s="91">
        <f>B11+B12</f>
        <v>29256</v>
      </c>
      <c r="C16" s="80"/>
      <c r="D16" s="92" t="s">
        <v>718</v>
      </c>
      <c r="E16" s="80"/>
      <c r="F16" s="93"/>
      <c r="G16" s="92" t="s">
        <v>718</v>
      </c>
      <c r="H16" s="80"/>
      <c r="I16" s="94">
        <f>I11</f>
        <v>29256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18568</v>
      </c>
      <c r="D26" s="83" t="s">
        <v>799</v>
      </c>
      <c r="E26" s="87" t="s">
        <v>798</v>
      </c>
      <c r="F26" s="84"/>
      <c r="G26" s="90" t="s">
        <v>797</v>
      </c>
      <c r="H26" s="70" t="s">
        <v>796</v>
      </c>
      <c r="I26" s="89">
        <f>+B12</f>
        <v>19001</v>
      </c>
    </row>
    <row r="27" spans="2:9" x14ac:dyDescent="0.2">
      <c r="B27" s="86">
        <v>14165</v>
      </c>
      <c r="D27" s="87" t="s">
        <v>795</v>
      </c>
      <c r="F27" s="84"/>
      <c r="G27" s="85"/>
      <c r="H27" s="85"/>
      <c r="I27" s="89"/>
    </row>
    <row r="28" spans="2:9" x14ac:dyDescent="0.2">
      <c r="B28" s="86">
        <f>B29+B30</f>
        <v>4403</v>
      </c>
      <c r="D28" s="87" t="s">
        <v>794</v>
      </c>
      <c r="F28" s="84"/>
      <c r="G28" s="85"/>
      <c r="H28" s="85"/>
      <c r="I28" s="89"/>
    </row>
    <row r="29" spans="2:9" x14ac:dyDescent="0.2">
      <c r="B29" s="86">
        <v>4227</v>
      </c>
      <c r="D29" s="87" t="s">
        <v>793</v>
      </c>
      <c r="F29" s="84"/>
      <c r="G29" s="85"/>
      <c r="H29" s="85"/>
      <c r="I29" s="89"/>
    </row>
    <row r="30" spans="2:9" x14ac:dyDescent="0.2">
      <c r="B30" s="86">
        <v>176</v>
      </c>
      <c r="D30" s="87" t="s">
        <v>792</v>
      </c>
      <c r="F30" s="84"/>
      <c r="G30" s="85"/>
      <c r="H30" s="85"/>
      <c r="I30" s="89"/>
    </row>
    <row r="31" spans="2:9" ht="12.75" customHeight="1" x14ac:dyDescent="0.2">
      <c r="B31" s="86">
        <v>145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288</v>
      </c>
      <c r="D33" s="87" t="s">
        <v>786</v>
      </c>
      <c r="E33" s="68" t="s">
        <v>785</v>
      </c>
      <c r="F33" s="84"/>
      <c r="G33" s="85"/>
      <c r="H33" s="85"/>
      <c r="I33" s="89"/>
    </row>
    <row r="34" spans="2:9" x14ac:dyDescent="0.2">
      <c r="B34" s="86"/>
      <c r="F34" s="84"/>
      <c r="G34" s="85"/>
      <c r="H34" s="85"/>
      <c r="I34" s="89"/>
    </row>
    <row r="35" spans="2:9" x14ac:dyDescent="0.2">
      <c r="B35" s="91">
        <f>B26+B31+B32+B33</f>
        <v>19001</v>
      </c>
      <c r="C35" s="80"/>
      <c r="D35" s="92" t="s">
        <v>718</v>
      </c>
      <c r="E35" s="80"/>
      <c r="F35" s="93"/>
      <c r="G35" s="92" t="s">
        <v>718</v>
      </c>
      <c r="H35" s="80"/>
      <c r="I35" s="94">
        <f>I26</f>
        <v>19001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861</v>
      </c>
      <c r="D42" s="83" t="s">
        <v>784</v>
      </c>
      <c r="E42" s="90" t="s">
        <v>783</v>
      </c>
      <c r="F42" s="84"/>
      <c r="G42" s="87" t="s">
        <v>786</v>
      </c>
      <c r="H42" s="68" t="s">
        <v>785</v>
      </c>
      <c r="I42" s="89">
        <f>+B33</f>
        <v>288</v>
      </c>
    </row>
    <row r="43" spans="2:9" ht="15" x14ac:dyDescent="0.2">
      <c r="B43" s="86">
        <v>81</v>
      </c>
      <c r="C43" s="60"/>
      <c r="D43" s="97" t="s">
        <v>782</v>
      </c>
      <c r="F43" s="64"/>
      <c r="G43" s="81" t="s">
        <v>784</v>
      </c>
      <c r="H43" s="98" t="s">
        <v>783</v>
      </c>
      <c r="I43" s="89">
        <f>I44+I45+I47+I48+I49</f>
        <v>94</v>
      </c>
    </row>
    <row r="44" spans="2:9" x14ac:dyDescent="0.2">
      <c r="B44" s="86">
        <v>780</v>
      </c>
      <c r="D44" s="87" t="s">
        <v>781</v>
      </c>
      <c r="F44" s="84"/>
      <c r="G44" s="97" t="s">
        <v>782</v>
      </c>
      <c r="I44" s="89">
        <v>4</v>
      </c>
    </row>
    <row r="45" spans="2:9" x14ac:dyDescent="0.2">
      <c r="B45" s="86">
        <v>0</v>
      </c>
      <c r="D45" s="87" t="s">
        <v>780</v>
      </c>
      <c r="E45" s="82"/>
      <c r="F45" s="84"/>
      <c r="G45" s="87" t="s">
        <v>781</v>
      </c>
      <c r="I45" s="89">
        <v>90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-479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382</v>
      </c>
      <c r="C52" s="80"/>
      <c r="D52" s="80" t="s">
        <v>718</v>
      </c>
      <c r="E52" s="80"/>
      <c r="F52" s="93"/>
      <c r="G52" s="80" t="s">
        <v>718</v>
      </c>
      <c r="H52" s="80"/>
      <c r="I52" s="94">
        <f>I42+I43+I50</f>
        <v>382</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-479</v>
      </c>
    </row>
    <row r="60" spans="2:9" x14ac:dyDescent="0.2">
      <c r="B60" s="86">
        <v>0</v>
      </c>
      <c r="D60" s="87" t="s">
        <v>770</v>
      </c>
      <c r="F60" s="84"/>
      <c r="G60" s="90" t="s">
        <v>769</v>
      </c>
      <c r="H60" s="87"/>
      <c r="I60" s="89">
        <f>I61+I62</f>
        <v>176</v>
      </c>
    </row>
    <row r="61" spans="2:9" x14ac:dyDescent="0.2">
      <c r="B61" s="86">
        <v>0</v>
      </c>
      <c r="D61" s="87" t="s">
        <v>768</v>
      </c>
      <c r="F61" s="84"/>
      <c r="G61" s="90" t="s">
        <v>767</v>
      </c>
      <c r="I61" s="89">
        <v>0</v>
      </c>
    </row>
    <row r="62" spans="2:9" x14ac:dyDescent="0.2">
      <c r="B62" s="86">
        <v>176</v>
      </c>
      <c r="D62" s="83" t="s">
        <v>766</v>
      </c>
      <c r="E62" s="87" t="s">
        <v>765</v>
      </c>
      <c r="F62" s="84"/>
      <c r="G62" s="90" t="s">
        <v>764</v>
      </c>
      <c r="I62" s="89">
        <v>176</v>
      </c>
    </row>
    <row r="63" spans="2:9" x14ac:dyDescent="0.2">
      <c r="B63" s="86"/>
      <c r="E63" s="87" t="s">
        <v>763</v>
      </c>
      <c r="F63" s="84"/>
      <c r="G63" s="85" t="s">
        <v>762</v>
      </c>
      <c r="H63" s="83" t="s">
        <v>761</v>
      </c>
      <c r="I63" s="89">
        <f>I64+I65+I66</f>
        <v>0</v>
      </c>
    </row>
    <row r="64" spans="2:9" x14ac:dyDescent="0.2">
      <c r="B64" s="86">
        <f>B65+B66+B67</f>
        <v>127</v>
      </c>
      <c r="D64" s="83" t="s">
        <v>762</v>
      </c>
      <c r="E64" s="83" t="s">
        <v>761</v>
      </c>
      <c r="F64" s="84"/>
      <c r="G64" s="87" t="s">
        <v>760</v>
      </c>
      <c r="I64" s="89">
        <v>0</v>
      </c>
    </row>
    <row r="65" spans="2:9" x14ac:dyDescent="0.2">
      <c r="B65" s="86">
        <v>127</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-606</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-303</v>
      </c>
      <c r="C70" s="80"/>
      <c r="D70" s="80" t="s">
        <v>718</v>
      </c>
      <c r="E70" s="80"/>
      <c r="F70" s="93"/>
      <c r="G70" s="80" t="s">
        <v>718</v>
      </c>
      <c r="H70" s="80"/>
      <c r="I70" s="94">
        <f>I59+I60+I63</f>
        <v>-303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-606</v>
      </c>
    </row>
    <row r="78" spans="2:9" x14ac:dyDescent="0.2">
      <c r="B78" s="86"/>
      <c r="E78" s="87" t="s">
        <v>750</v>
      </c>
      <c r="F78" s="84"/>
      <c r="G78" s="90"/>
      <c r="H78" s="87"/>
      <c r="I78" s="89"/>
    </row>
    <row r="79" spans="2:9" x14ac:dyDescent="0.2">
      <c r="B79" s="86">
        <f>I82-B77</f>
        <v>-606</v>
      </c>
      <c r="D79" s="87" t="s">
        <v>745</v>
      </c>
      <c r="E79" s="70" t="s">
        <v>749</v>
      </c>
      <c r="F79" s="84"/>
      <c r="G79" s="85"/>
      <c r="H79" s="85"/>
      <c r="I79" s="89"/>
    </row>
    <row r="80" spans="2:9" x14ac:dyDescent="0.2">
      <c r="B80" s="86">
        <f>B79-B13</f>
        <v>-1014</v>
      </c>
      <c r="D80" s="87" t="s">
        <v>748</v>
      </c>
      <c r="E80" s="68" t="s">
        <v>744</v>
      </c>
      <c r="F80" s="84"/>
      <c r="G80" s="85"/>
      <c r="H80" s="85"/>
      <c r="I80" s="89"/>
    </row>
    <row r="81" spans="2:9" x14ac:dyDescent="0.2">
      <c r="B81" s="86"/>
      <c r="F81" s="84"/>
      <c r="G81" s="85"/>
      <c r="H81" s="85"/>
      <c r="I81" s="89"/>
    </row>
    <row r="82" spans="2:9" x14ac:dyDescent="0.2">
      <c r="B82" s="91">
        <f>B77+B79</f>
        <v>-606</v>
      </c>
      <c r="C82" s="80"/>
      <c r="D82" s="80" t="s">
        <v>718</v>
      </c>
      <c r="E82" s="80"/>
      <c r="F82" s="93"/>
      <c r="G82" s="80" t="s">
        <v>718</v>
      </c>
      <c r="H82" s="80"/>
      <c r="I82" s="94">
        <f>I77</f>
        <v>-606</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-1235</v>
      </c>
      <c r="D92" s="87" t="s">
        <v>732</v>
      </c>
      <c r="E92" s="68" t="s">
        <v>731</v>
      </c>
      <c r="F92" s="84"/>
      <c r="G92" s="87" t="s">
        <v>745</v>
      </c>
      <c r="H92" s="68" t="s">
        <v>744</v>
      </c>
      <c r="I92" s="89">
        <f>+B80</f>
        <v>-1014</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-221</v>
      </c>
    </row>
    <row r="97" spans="2:9" x14ac:dyDescent="0.2">
      <c r="B97" s="100"/>
      <c r="C97" s="101"/>
      <c r="D97" s="101"/>
      <c r="E97" s="87"/>
      <c r="F97" s="102"/>
      <c r="G97" s="90" t="s">
        <v>737</v>
      </c>
      <c r="H97" s="103"/>
      <c r="I97" s="89">
        <v>-221</v>
      </c>
    </row>
    <row r="98" spans="2:9" x14ac:dyDescent="0.2">
      <c r="B98" s="86"/>
      <c r="F98" s="84"/>
      <c r="G98" s="85"/>
      <c r="H98" s="85"/>
      <c r="I98" s="89"/>
    </row>
    <row r="99" spans="2:9" x14ac:dyDescent="0.2">
      <c r="B99" s="91">
        <f>B92</f>
        <v>-1235</v>
      </c>
      <c r="C99" s="80"/>
      <c r="D99" s="80" t="s">
        <v>718</v>
      </c>
      <c r="E99" s="80"/>
      <c r="F99" s="93"/>
      <c r="G99" s="80" t="s">
        <v>718</v>
      </c>
      <c r="H99" s="80"/>
      <c r="I99" s="94">
        <f>I92+I93+I96</f>
        <v>-1235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522</v>
      </c>
      <c r="D106" s="87" t="s">
        <v>735</v>
      </c>
      <c r="E106" s="105" t="s">
        <v>734</v>
      </c>
      <c r="F106" s="84"/>
      <c r="G106" s="85"/>
      <c r="H106" s="85"/>
      <c r="I106" s="84"/>
    </row>
    <row r="107" spans="2:9" x14ac:dyDescent="0.2">
      <c r="B107" s="86">
        <v>524</v>
      </c>
      <c r="D107" s="87" t="s">
        <v>733</v>
      </c>
      <c r="E107" s="87"/>
      <c r="F107" s="84"/>
      <c r="G107" s="87" t="s">
        <v>732</v>
      </c>
      <c r="H107" s="70" t="s">
        <v>731</v>
      </c>
      <c r="I107" s="89"/>
    </row>
    <row r="108" spans="2:9" x14ac:dyDescent="0.2">
      <c r="B108" s="86">
        <f>-B13</f>
        <v>-408</v>
      </c>
      <c r="D108" s="87" t="s">
        <v>730</v>
      </c>
      <c r="E108" s="88" t="s">
        <v>729</v>
      </c>
      <c r="F108" s="84"/>
      <c r="G108" s="87"/>
      <c r="H108" s="69" t="s">
        <v>728</v>
      </c>
      <c r="I108" s="89">
        <f>B92</f>
        <v>-1235</v>
      </c>
    </row>
    <row r="109" spans="2:9" x14ac:dyDescent="0.2">
      <c r="B109" s="86">
        <v>-2</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-1349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-1235</v>
      </c>
      <c r="C115" s="80"/>
      <c r="D115" s="80" t="s">
        <v>718</v>
      </c>
      <c r="E115" s="108"/>
      <c r="F115" s="93"/>
      <c r="G115" s="80" t="s">
        <v>718</v>
      </c>
      <c r="H115" s="80"/>
      <c r="I115" s="94">
        <f>I108</f>
        <v>-1235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-1349</v>
      </c>
    </row>
    <row r="123" spans="2:9" ht="15" x14ac:dyDescent="0.2">
      <c r="B123" s="86">
        <f>B125+B128+B131+B134+B137+B142+B143+B144</f>
        <v>1165</v>
      </c>
      <c r="C123" s="81"/>
      <c r="D123" s="60"/>
      <c r="E123" s="87" t="s">
        <v>713</v>
      </c>
      <c r="F123" s="60"/>
      <c r="G123" s="60"/>
      <c r="H123" s="60"/>
      <c r="I123" s="89">
        <f>I128+I131+I134+I137+I142+I143+I144</f>
        <v>2514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-430</v>
      </c>
      <c r="E128" s="87" t="s">
        <v>709</v>
      </c>
      <c r="I128" s="89">
        <f>I129+I130</f>
        <v>0</v>
      </c>
    </row>
    <row r="129" spans="2:9" x14ac:dyDescent="0.2">
      <c r="B129" s="86">
        <v>-453</v>
      </c>
      <c r="E129" s="87" t="s">
        <v>708</v>
      </c>
      <c r="I129" s="89">
        <v>0</v>
      </c>
    </row>
    <row r="130" spans="2:9" x14ac:dyDescent="0.2">
      <c r="B130" s="86">
        <v>23</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48</v>
      </c>
      <c r="E134" s="87" t="s">
        <v>703</v>
      </c>
      <c r="I134" s="89">
        <f>I135+I136</f>
        <v>2841</v>
      </c>
    </row>
    <row r="135" spans="2:9" x14ac:dyDescent="0.2">
      <c r="B135" s="86">
        <v>48</v>
      </c>
      <c r="E135" s="87" t="s">
        <v>702</v>
      </c>
      <c r="I135" s="89">
        <v>2923</v>
      </c>
    </row>
    <row r="136" spans="2:9" x14ac:dyDescent="0.2">
      <c r="B136" s="86">
        <v>0</v>
      </c>
      <c r="E136" s="87" t="s">
        <v>701</v>
      </c>
      <c r="I136" s="89">
        <v>-82</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1547</v>
      </c>
      <c r="C144" s="87" t="s">
        <v>693</v>
      </c>
      <c r="E144" s="87" t="s">
        <v>693</v>
      </c>
      <c r="I144" s="89">
        <f>I145+I146</f>
        <v>-327</v>
      </c>
    </row>
    <row r="145" spans="2:9" x14ac:dyDescent="0.2">
      <c r="B145" s="86">
        <v>2989</v>
      </c>
      <c r="C145" s="87" t="s">
        <v>692</v>
      </c>
      <c r="E145" s="87" t="s">
        <v>692</v>
      </c>
      <c r="I145" s="89">
        <v>-1404</v>
      </c>
    </row>
    <row r="146" spans="2:9" x14ac:dyDescent="0.2">
      <c r="B146" s="91">
        <v>-1442</v>
      </c>
      <c r="C146" s="110" t="s">
        <v>691</v>
      </c>
      <c r="D146" s="111"/>
      <c r="E146" s="110" t="s">
        <v>691</v>
      </c>
      <c r="F146" s="111"/>
      <c r="G146" s="111"/>
      <c r="H146" s="111"/>
      <c r="I146" s="94">
        <v>1077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879</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10487</v>
      </c>
      <c r="D11" s="83" t="s">
        <v>810</v>
      </c>
      <c r="E11" s="87" t="s">
        <v>809</v>
      </c>
      <c r="F11" s="84"/>
      <c r="G11" s="85" t="s">
        <v>808</v>
      </c>
      <c r="H11" s="88" t="s">
        <v>807</v>
      </c>
      <c r="I11" s="89">
        <f>I12+I13</f>
        <v>39907</v>
      </c>
    </row>
    <row r="12" spans="2:14" x14ac:dyDescent="0.2">
      <c r="B12" s="86">
        <f>I11-B11</f>
        <v>29420</v>
      </c>
      <c r="D12" s="87" t="s">
        <v>797</v>
      </c>
      <c r="E12" s="68" t="s">
        <v>796</v>
      </c>
      <c r="F12" s="84"/>
      <c r="G12" s="90" t="s">
        <v>806</v>
      </c>
      <c r="H12" s="85"/>
      <c r="I12" s="89">
        <v>39705</v>
      </c>
    </row>
    <row r="13" spans="2:14" x14ac:dyDescent="0.2">
      <c r="B13" s="86">
        <v>10620</v>
      </c>
      <c r="D13" s="83" t="s">
        <v>805</v>
      </c>
      <c r="E13" s="87" t="s">
        <v>729</v>
      </c>
      <c r="F13" s="84"/>
      <c r="G13" s="90" t="s">
        <v>804</v>
      </c>
      <c r="I13" s="89">
        <v>202</v>
      </c>
    </row>
    <row r="14" spans="2:14" x14ac:dyDescent="0.2">
      <c r="B14" s="86">
        <f>B12-B13</f>
        <v>18800</v>
      </c>
      <c r="D14" s="83" t="s">
        <v>803</v>
      </c>
      <c r="E14" s="68" t="s">
        <v>802</v>
      </c>
      <c r="F14" s="84"/>
      <c r="G14" s="90"/>
      <c r="H14" s="85"/>
      <c r="I14" s="89"/>
    </row>
    <row r="15" spans="2:14" ht="7.15" customHeight="1" x14ac:dyDescent="0.2">
      <c r="B15" s="86"/>
      <c r="F15" s="84"/>
      <c r="G15" s="85"/>
      <c r="H15" s="85"/>
      <c r="I15" s="89"/>
    </row>
    <row r="16" spans="2:14" x14ac:dyDescent="0.2">
      <c r="B16" s="91">
        <f>B11+B12</f>
        <v>39907</v>
      </c>
      <c r="C16" s="80"/>
      <c r="D16" s="92" t="s">
        <v>718</v>
      </c>
      <c r="E16" s="80"/>
      <c r="F16" s="93"/>
      <c r="G16" s="92" t="s">
        <v>718</v>
      </c>
      <c r="H16" s="80"/>
      <c r="I16" s="94">
        <f>I11</f>
        <v>39907</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8751</v>
      </c>
      <c r="D26" s="83" t="s">
        <v>799</v>
      </c>
      <c r="E26" s="87" t="s">
        <v>798</v>
      </c>
      <c r="F26" s="84"/>
      <c r="G26" s="90" t="s">
        <v>797</v>
      </c>
      <c r="H26" s="70" t="s">
        <v>796</v>
      </c>
      <c r="I26" s="89">
        <f>+B12</f>
        <v>29420</v>
      </c>
    </row>
    <row r="27" spans="2:9" x14ac:dyDescent="0.2">
      <c r="B27" s="86">
        <v>6539</v>
      </c>
      <c r="D27" s="87" t="s">
        <v>795</v>
      </c>
      <c r="F27" s="84"/>
      <c r="G27" s="85"/>
      <c r="H27" s="85"/>
      <c r="I27" s="89"/>
    </row>
    <row r="28" spans="2:9" x14ac:dyDescent="0.2">
      <c r="B28" s="86">
        <f>B29+B30</f>
        <v>2212</v>
      </c>
      <c r="D28" s="87" t="s">
        <v>794</v>
      </c>
      <c r="F28" s="84"/>
      <c r="G28" s="85"/>
      <c r="H28" s="85"/>
      <c r="I28" s="89"/>
    </row>
    <row r="29" spans="2:9" x14ac:dyDescent="0.2">
      <c r="B29" s="86">
        <v>2212</v>
      </c>
      <c r="D29" s="87" t="s">
        <v>793</v>
      </c>
      <c r="F29" s="84"/>
      <c r="G29" s="85"/>
      <c r="H29" s="85"/>
      <c r="I29" s="89"/>
    </row>
    <row r="30" spans="2:9" x14ac:dyDescent="0.2">
      <c r="B30" s="86">
        <v>0</v>
      </c>
      <c r="D30" s="87" t="s">
        <v>792</v>
      </c>
      <c r="F30" s="84"/>
      <c r="G30" s="85"/>
      <c r="H30" s="85"/>
      <c r="I30" s="89"/>
    </row>
    <row r="31" spans="2:9" ht="12.75" customHeight="1" x14ac:dyDescent="0.2">
      <c r="B31" s="86">
        <v>3031</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17638</v>
      </c>
      <c r="D33" s="87" t="s">
        <v>786</v>
      </c>
      <c r="E33" s="68" t="s">
        <v>785</v>
      </c>
      <c r="F33" s="84"/>
      <c r="G33" s="85"/>
      <c r="H33" s="85"/>
      <c r="I33" s="89"/>
    </row>
    <row r="34" spans="2:9" x14ac:dyDescent="0.2">
      <c r="B34" s="86"/>
      <c r="F34" s="84"/>
      <c r="G34" s="85"/>
      <c r="H34" s="85"/>
      <c r="I34" s="89"/>
    </row>
    <row r="35" spans="2:9" x14ac:dyDescent="0.2">
      <c r="B35" s="91">
        <f>B26+B31+B32+B33</f>
        <v>29420</v>
      </c>
      <c r="C35" s="80"/>
      <c r="D35" s="92" t="s">
        <v>718</v>
      </c>
      <c r="E35" s="80"/>
      <c r="F35" s="93"/>
      <c r="G35" s="92" t="s">
        <v>718</v>
      </c>
      <c r="H35" s="80"/>
      <c r="I35" s="94">
        <f>I26</f>
        <v>29420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7587</v>
      </c>
      <c r="D42" s="83" t="s">
        <v>784</v>
      </c>
      <c r="E42" s="90" t="s">
        <v>783</v>
      </c>
      <c r="F42" s="84"/>
      <c r="G42" s="87" t="s">
        <v>786</v>
      </c>
      <c r="H42" s="68" t="s">
        <v>785</v>
      </c>
      <c r="I42" s="89">
        <f>+B33</f>
        <v>17638</v>
      </c>
    </row>
    <row r="43" spans="2:9" ht="15" x14ac:dyDescent="0.2">
      <c r="B43" s="86">
        <v>977</v>
      </c>
      <c r="C43" s="60"/>
      <c r="D43" s="97" t="s">
        <v>782</v>
      </c>
      <c r="F43" s="64"/>
      <c r="G43" s="81" t="s">
        <v>784</v>
      </c>
      <c r="H43" s="98" t="s">
        <v>783</v>
      </c>
      <c r="I43" s="89">
        <f>I44+I45+I47+I48+I49</f>
        <v>2620</v>
      </c>
    </row>
    <row r="44" spans="2:9" x14ac:dyDescent="0.2">
      <c r="B44" s="86">
        <v>6610</v>
      </c>
      <c r="D44" s="87" t="s">
        <v>781</v>
      </c>
      <c r="F44" s="84"/>
      <c r="G44" s="97" t="s">
        <v>782</v>
      </c>
      <c r="I44" s="89">
        <v>1777</v>
      </c>
    </row>
    <row r="45" spans="2:9" x14ac:dyDescent="0.2">
      <c r="B45" s="86">
        <v>0</v>
      </c>
      <c r="D45" s="87" t="s">
        <v>780</v>
      </c>
      <c r="E45" s="82"/>
      <c r="F45" s="84"/>
      <c r="G45" s="87" t="s">
        <v>781</v>
      </c>
      <c r="I45" s="89">
        <v>843</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12671</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20258</v>
      </c>
      <c r="C52" s="80"/>
      <c r="D52" s="80" t="s">
        <v>718</v>
      </c>
      <c r="E52" s="80"/>
      <c r="F52" s="93"/>
      <c r="G52" s="80" t="s">
        <v>718</v>
      </c>
      <c r="H52" s="80"/>
      <c r="I52" s="94">
        <f>I42+I43+I50</f>
        <v>20258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6205</v>
      </c>
      <c r="D59" s="83" t="s">
        <v>774</v>
      </c>
      <c r="E59" s="88" t="s">
        <v>773</v>
      </c>
      <c r="F59" s="84"/>
      <c r="G59" s="90" t="s">
        <v>772</v>
      </c>
      <c r="H59" s="68" t="s">
        <v>771</v>
      </c>
      <c r="I59" s="89">
        <f>+B49</f>
        <v>12671</v>
      </c>
    </row>
    <row r="60" spans="2:9" x14ac:dyDescent="0.2">
      <c r="B60" s="86">
        <v>6205</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456</v>
      </c>
    </row>
    <row r="64" spans="2:9" x14ac:dyDescent="0.2">
      <c r="B64" s="86">
        <f>B65+B66+B67</f>
        <v>50</v>
      </c>
      <c r="D64" s="83" t="s">
        <v>762</v>
      </c>
      <c r="E64" s="83" t="s">
        <v>761</v>
      </c>
      <c r="F64" s="84"/>
      <c r="G64" s="87" t="s">
        <v>760</v>
      </c>
      <c r="I64" s="89">
        <v>0</v>
      </c>
    </row>
    <row r="65" spans="2:9" x14ac:dyDescent="0.2">
      <c r="B65" s="86">
        <v>50</v>
      </c>
      <c r="D65" s="87" t="s">
        <v>760</v>
      </c>
      <c r="F65" s="84"/>
      <c r="G65" s="90" t="s">
        <v>759</v>
      </c>
      <c r="I65" s="89">
        <v>456</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6872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13127</v>
      </c>
      <c r="C70" s="80"/>
      <c r="D70" s="80" t="s">
        <v>718</v>
      </c>
      <c r="E70" s="80"/>
      <c r="F70" s="93"/>
      <c r="G70" s="80" t="s">
        <v>718</v>
      </c>
      <c r="H70" s="80"/>
      <c r="I70" s="94">
        <f>I59+I60+I63</f>
        <v>13127</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6872</v>
      </c>
    </row>
    <row r="78" spans="2:9" x14ac:dyDescent="0.2">
      <c r="B78" s="86"/>
      <c r="E78" s="87" t="s">
        <v>750</v>
      </c>
      <c r="F78" s="84"/>
      <c r="G78" s="90"/>
      <c r="H78" s="87"/>
      <c r="I78" s="89"/>
    </row>
    <row r="79" spans="2:9" x14ac:dyDescent="0.2">
      <c r="B79" s="86">
        <f>I82-B77</f>
        <v>6872</v>
      </c>
      <c r="D79" s="87" t="s">
        <v>745</v>
      </c>
      <c r="E79" s="70" t="s">
        <v>749</v>
      </c>
      <c r="F79" s="84"/>
      <c r="G79" s="85"/>
      <c r="H79" s="85"/>
      <c r="I79" s="89"/>
    </row>
    <row r="80" spans="2:9" x14ac:dyDescent="0.2">
      <c r="B80" s="86">
        <f>B79-B13</f>
        <v>-3748</v>
      </c>
      <c r="D80" s="87" t="s">
        <v>748</v>
      </c>
      <c r="E80" s="68" t="s">
        <v>744</v>
      </c>
      <c r="F80" s="84"/>
      <c r="G80" s="85"/>
      <c r="H80" s="85"/>
      <c r="I80" s="89"/>
    </row>
    <row r="81" spans="2:9" x14ac:dyDescent="0.2">
      <c r="B81" s="86"/>
      <c r="F81" s="84"/>
      <c r="G81" s="85"/>
      <c r="H81" s="85"/>
      <c r="I81" s="89"/>
    </row>
    <row r="82" spans="2:9" x14ac:dyDescent="0.2">
      <c r="B82" s="91">
        <f>B77+B79</f>
        <v>6872</v>
      </c>
      <c r="C82" s="80"/>
      <c r="D82" s="80" t="s">
        <v>718</v>
      </c>
      <c r="E82" s="80"/>
      <c r="F82" s="93"/>
      <c r="G82" s="80" t="s">
        <v>718</v>
      </c>
      <c r="H82" s="80"/>
      <c r="I82" s="94">
        <f>I77</f>
        <v>6872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-496</v>
      </c>
      <c r="D92" s="87" t="s">
        <v>732</v>
      </c>
      <c r="E92" s="68" t="s">
        <v>731</v>
      </c>
      <c r="F92" s="84"/>
      <c r="G92" s="87" t="s">
        <v>745</v>
      </c>
      <c r="H92" s="68" t="s">
        <v>744</v>
      </c>
      <c r="I92" s="89">
        <f>+B80</f>
        <v>-3748</v>
      </c>
    </row>
    <row r="93" spans="2:9" x14ac:dyDescent="0.2">
      <c r="B93" s="86"/>
      <c r="E93" s="70" t="s">
        <v>728</v>
      </c>
      <c r="F93" s="84"/>
      <c r="G93" s="90" t="s">
        <v>743</v>
      </c>
      <c r="H93" s="83" t="s">
        <v>742</v>
      </c>
      <c r="I93" s="89">
        <f>I94+I95</f>
        <v>3252</v>
      </c>
    </row>
    <row r="94" spans="2:9" x14ac:dyDescent="0.2">
      <c r="B94" s="86"/>
      <c r="E94" s="87"/>
      <c r="F94" s="84"/>
      <c r="G94" s="90" t="s">
        <v>741</v>
      </c>
      <c r="I94" s="89">
        <v>252</v>
      </c>
    </row>
    <row r="95" spans="2:9" x14ac:dyDescent="0.2">
      <c r="B95" s="86"/>
      <c r="E95" s="87"/>
      <c r="F95" s="84"/>
      <c r="G95" s="90" t="s">
        <v>740</v>
      </c>
      <c r="I95" s="89">
        <v>3000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-496</v>
      </c>
      <c r="C99" s="80"/>
      <c r="D99" s="80" t="s">
        <v>718</v>
      </c>
      <c r="E99" s="80"/>
      <c r="F99" s="93"/>
      <c r="G99" s="80" t="s">
        <v>718</v>
      </c>
      <c r="H99" s="80"/>
      <c r="I99" s="94">
        <f>I92+I93+I96</f>
        <v>-496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6195</v>
      </c>
      <c r="D106" s="87" t="s">
        <v>735</v>
      </c>
      <c r="E106" s="105" t="s">
        <v>734</v>
      </c>
      <c r="F106" s="84"/>
      <c r="G106" s="85"/>
      <c r="H106" s="85"/>
      <c r="I106" s="84"/>
    </row>
    <row r="107" spans="2:9" x14ac:dyDescent="0.2">
      <c r="B107" s="86">
        <v>6209</v>
      </c>
      <c r="D107" s="87" t="s">
        <v>733</v>
      </c>
      <c r="E107" s="87"/>
      <c r="F107" s="84"/>
      <c r="G107" s="87" t="s">
        <v>732</v>
      </c>
      <c r="H107" s="70" t="s">
        <v>731</v>
      </c>
      <c r="I107" s="89"/>
    </row>
    <row r="108" spans="2:9" x14ac:dyDescent="0.2">
      <c r="B108" s="86">
        <f>-B13</f>
        <v>-10620</v>
      </c>
      <c r="D108" s="87" t="s">
        <v>730</v>
      </c>
      <c r="E108" s="88" t="s">
        <v>729</v>
      </c>
      <c r="F108" s="84"/>
      <c r="G108" s="87"/>
      <c r="H108" s="69" t="s">
        <v>728</v>
      </c>
      <c r="I108" s="89">
        <f>B92</f>
        <v>-496</v>
      </c>
    </row>
    <row r="109" spans="2:9" x14ac:dyDescent="0.2">
      <c r="B109" s="86">
        <v>-14</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3929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-496</v>
      </c>
      <c r="C115" s="80"/>
      <c r="D115" s="80" t="s">
        <v>718</v>
      </c>
      <c r="E115" s="108"/>
      <c r="F115" s="93"/>
      <c r="G115" s="80" t="s">
        <v>718</v>
      </c>
      <c r="H115" s="80"/>
      <c r="I115" s="94">
        <f>I108</f>
        <v>-496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3929</v>
      </c>
    </row>
    <row r="123" spans="2:9" ht="15" x14ac:dyDescent="0.2">
      <c r="B123" s="86">
        <f>B125+B128+B131+B134+B137+B142+B143+B144</f>
        <v>4032</v>
      </c>
      <c r="C123" s="81"/>
      <c r="D123" s="60"/>
      <c r="E123" s="87" t="s">
        <v>713</v>
      </c>
      <c r="F123" s="60"/>
      <c r="G123" s="60"/>
      <c r="H123" s="60"/>
      <c r="I123" s="89">
        <f>I128+I131+I134+I137+I142+I143+I144</f>
        <v>103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1117</v>
      </c>
      <c r="E128" s="87" t="s">
        <v>709</v>
      </c>
      <c r="I128" s="89">
        <f>I129+I130</f>
        <v>-288</v>
      </c>
    </row>
    <row r="129" spans="2:9" x14ac:dyDescent="0.2">
      <c r="B129" s="86">
        <v>1053</v>
      </c>
      <c r="E129" s="87" t="s">
        <v>708</v>
      </c>
      <c r="I129" s="89">
        <v>0</v>
      </c>
    </row>
    <row r="130" spans="2:9" x14ac:dyDescent="0.2">
      <c r="B130" s="86">
        <v>64</v>
      </c>
      <c r="E130" s="87" t="s">
        <v>707</v>
      </c>
      <c r="I130" s="89">
        <v>-288</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1326</v>
      </c>
      <c r="E134" s="87" t="s">
        <v>703</v>
      </c>
      <c r="I134" s="89">
        <f>I135+I136</f>
        <v>-1156</v>
      </c>
    </row>
    <row r="135" spans="2:9" x14ac:dyDescent="0.2">
      <c r="B135" s="86">
        <v>1327</v>
      </c>
      <c r="E135" s="87" t="s">
        <v>702</v>
      </c>
      <c r="I135" s="89">
        <v>5417</v>
      </c>
    </row>
    <row r="136" spans="2:9" x14ac:dyDescent="0.2">
      <c r="B136" s="86">
        <v>-1</v>
      </c>
      <c r="E136" s="87" t="s">
        <v>701</v>
      </c>
      <c r="I136" s="89">
        <v>-6573</v>
      </c>
    </row>
    <row r="137" spans="2:9" x14ac:dyDescent="0.2">
      <c r="B137" s="86">
        <f>B138+B141</f>
        <v>2178</v>
      </c>
      <c r="E137" s="109" t="s">
        <v>700</v>
      </c>
      <c r="I137" s="89">
        <f>I138+I141</f>
        <v>-225</v>
      </c>
    </row>
    <row r="138" spans="2:9" x14ac:dyDescent="0.2">
      <c r="B138" s="86">
        <f>B139+B140</f>
        <v>2178</v>
      </c>
      <c r="E138" s="109" t="s">
        <v>699</v>
      </c>
      <c r="I138" s="89">
        <f>I139+I140</f>
        <v>-225</v>
      </c>
    </row>
    <row r="139" spans="2:9" x14ac:dyDescent="0.2">
      <c r="B139" s="86">
        <v>2178</v>
      </c>
      <c r="E139" s="109" t="s">
        <v>698</v>
      </c>
      <c r="I139" s="89">
        <v>-225</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-589</v>
      </c>
      <c r="C144" s="87" t="s">
        <v>693</v>
      </c>
      <c r="E144" s="87" t="s">
        <v>693</v>
      </c>
      <c r="I144" s="89">
        <f>I145+I146</f>
        <v>1772</v>
      </c>
    </row>
    <row r="145" spans="2:9" x14ac:dyDescent="0.2">
      <c r="B145" s="86">
        <v>-1600</v>
      </c>
      <c r="C145" s="87" t="s">
        <v>692</v>
      </c>
      <c r="E145" s="87" t="s">
        <v>692</v>
      </c>
      <c r="I145" s="89">
        <v>2683</v>
      </c>
    </row>
    <row r="146" spans="2:9" x14ac:dyDescent="0.2">
      <c r="B146" s="91">
        <v>1011</v>
      </c>
      <c r="C146" s="110" t="s">
        <v>691</v>
      </c>
      <c r="D146" s="111"/>
      <c r="E146" s="110" t="s">
        <v>691</v>
      </c>
      <c r="F146" s="111"/>
      <c r="G146" s="111"/>
      <c r="H146" s="111"/>
      <c r="I146" s="94">
        <v>-911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880</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689733</v>
      </c>
      <c r="D11" s="83" t="s">
        <v>810</v>
      </c>
      <c r="E11" s="87" t="s">
        <v>809</v>
      </c>
      <c r="F11" s="84"/>
      <c r="G11" s="85" t="s">
        <v>808</v>
      </c>
      <c r="H11" s="88" t="s">
        <v>807</v>
      </c>
      <c r="I11" s="89">
        <f>I12+I13</f>
        <v>1456192</v>
      </c>
    </row>
    <row r="12" spans="2:14" x14ac:dyDescent="0.2">
      <c r="B12" s="86">
        <f>I11-B11</f>
        <v>766459</v>
      </c>
      <c r="D12" s="87" t="s">
        <v>797</v>
      </c>
      <c r="E12" s="68" t="s">
        <v>796</v>
      </c>
      <c r="F12" s="84"/>
      <c r="G12" s="90" t="s">
        <v>806</v>
      </c>
      <c r="H12" s="85"/>
      <c r="I12" s="89">
        <v>1428633</v>
      </c>
    </row>
    <row r="13" spans="2:14" x14ac:dyDescent="0.2">
      <c r="B13" s="86">
        <v>320244</v>
      </c>
      <c r="D13" s="83" t="s">
        <v>805</v>
      </c>
      <c r="E13" s="87" t="s">
        <v>729</v>
      </c>
      <c r="F13" s="84"/>
      <c r="G13" s="90" t="s">
        <v>804</v>
      </c>
      <c r="I13" s="89">
        <v>27559</v>
      </c>
    </row>
    <row r="14" spans="2:14" x14ac:dyDescent="0.2">
      <c r="B14" s="86">
        <f>B12-B13</f>
        <v>446215</v>
      </c>
      <c r="D14" s="83" t="s">
        <v>803</v>
      </c>
      <c r="E14" s="68" t="s">
        <v>802</v>
      </c>
      <c r="F14" s="84"/>
      <c r="G14" s="90"/>
      <c r="H14" s="85"/>
      <c r="I14" s="89"/>
    </row>
    <row r="15" spans="2:14" ht="7.15" customHeight="1" x14ac:dyDescent="0.2">
      <c r="B15" s="86"/>
      <c r="F15" s="84"/>
      <c r="G15" s="85"/>
      <c r="H15" s="85"/>
      <c r="I15" s="89"/>
    </row>
    <row r="16" spans="2:14" x14ac:dyDescent="0.2">
      <c r="B16" s="91">
        <f>B11+B12</f>
        <v>1456192</v>
      </c>
      <c r="C16" s="80"/>
      <c r="D16" s="92" t="s">
        <v>718</v>
      </c>
      <c r="E16" s="80"/>
      <c r="F16" s="93"/>
      <c r="G16" s="92" t="s">
        <v>718</v>
      </c>
      <c r="H16" s="80"/>
      <c r="I16" s="94">
        <f>I11</f>
        <v>1456192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452575</v>
      </c>
      <c r="D26" s="83" t="s">
        <v>799</v>
      </c>
      <c r="E26" s="87" t="s">
        <v>798</v>
      </c>
      <c r="F26" s="84"/>
      <c r="G26" s="90" t="s">
        <v>797</v>
      </c>
      <c r="H26" s="70" t="s">
        <v>796</v>
      </c>
      <c r="I26" s="89">
        <f>+B12</f>
        <v>766459</v>
      </c>
    </row>
    <row r="27" spans="2:9" x14ac:dyDescent="0.2">
      <c r="B27" s="86">
        <v>352248</v>
      </c>
      <c r="D27" s="87" t="s">
        <v>795</v>
      </c>
      <c r="F27" s="84"/>
      <c r="G27" s="85"/>
      <c r="H27" s="85"/>
      <c r="I27" s="89"/>
    </row>
    <row r="28" spans="2:9" x14ac:dyDescent="0.2">
      <c r="B28" s="86">
        <f>B29+B30</f>
        <v>100327</v>
      </c>
      <c r="D28" s="87" t="s">
        <v>794</v>
      </c>
      <c r="F28" s="84"/>
      <c r="G28" s="85"/>
      <c r="H28" s="85"/>
      <c r="I28" s="89"/>
    </row>
    <row r="29" spans="2:9" x14ac:dyDescent="0.2">
      <c r="B29" s="86">
        <v>99956</v>
      </c>
      <c r="D29" s="87" t="s">
        <v>793</v>
      </c>
      <c r="F29" s="84"/>
      <c r="G29" s="85"/>
      <c r="H29" s="85"/>
      <c r="I29" s="89"/>
    </row>
    <row r="30" spans="2:9" x14ac:dyDescent="0.2">
      <c r="B30" s="86">
        <v>371</v>
      </c>
      <c r="D30" s="87" t="s">
        <v>792</v>
      </c>
      <c r="F30" s="84"/>
      <c r="G30" s="85"/>
      <c r="H30" s="85"/>
      <c r="I30" s="89"/>
    </row>
    <row r="31" spans="2:9" ht="12.75" customHeight="1" x14ac:dyDescent="0.2">
      <c r="B31" s="86">
        <v>29238</v>
      </c>
      <c r="D31" s="83" t="s">
        <v>791</v>
      </c>
      <c r="E31" s="83" t="s">
        <v>790</v>
      </c>
      <c r="F31" s="84"/>
      <c r="G31" s="85"/>
      <c r="H31" s="85"/>
      <c r="I31" s="89"/>
    </row>
    <row r="32" spans="2:9" ht="12.75" customHeight="1" x14ac:dyDescent="0.2">
      <c r="B32" s="86">
        <v>-52742</v>
      </c>
      <c r="D32" s="83" t="s">
        <v>789</v>
      </c>
      <c r="E32" s="83" t="s">
        <v>788</v>
      </c>
      <c r="F32" s="84"/>
      <c r="G32" s="85"/>
      <c r="H32" s="85"/>
      <c r="I32" s="89"/>
    </row>
    <row r="33" spans="2:9" x14ac:dyDescent="0.2">
      <c r="B33" s="86">
        <f>I35-B26-B31-B32</f>
        <v>337388</v>
      </c>
      <c r="D33" s="87" t="s">
        <v>786</v>
      </c>
      <c r="E33" s="68" t="s">
        <v>785</v>
      </c>
      <c r="F33" s="84"/>
      <c r="G33" s="85"/>
      <c r="H33" s="85"/>
      <c r="I33" s="89"/>
    </row>
    <row r="34" spans="2:9" x14ac:dyDescent="0.2">
      <c r="B34" s="86"/>
      <c r="F34" s="84"/>
      <c r="G34" s="85"/>
      <c r="H34" s="85"/>
      <c r="I34" s="89"/>
    </row>
    <row r="35" spans="2:9" x14ac:dyDescent="0.2">
      <c r="B35" s="91">
        <f>B26+B31+B32+B33</f>
        <v>766459</v>
      </c>
      <c r="C35" s="80"/>
      <c r="D35" s="92" t="s">
        <v>718</v>
      </c>
      <c r="E35" s="80"/>
      <c r="F35" s="93"/>
      <c r="G35" s="92" t="s">
        <v>718</v>
      </c>
      <c r="H35" s="80"/>
      <c r="I35" s="94">
        <f>I26</f>
        <v>766459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202094</v>
      </c>
      <c r="D42" s="83" t="s">
        <v>784</v>
      </c>
      <c r="E42" s="90" t="s">
        <v>783</v>
      </c>
      <c r="F42" s="84"/>
      <c r="G42" s="87" t="s">
        <v>786</v>
      </c>
      <c r="H42" s="68" t="s">
        <v>785</v>
      </c>
      <c r="I42" s="89">
        <f>+B33</f>
        <v>337388</v>
      </c>
    </row>
    <row r="43" spans="2:9" ht="15" x14ac:dyDescent="0.2">
      <c r="B43" s="86">
        <v>50760</v>
      </c>
      <c r="C43" s="60"/>
      <c r="D43" s="97" t="s">
        <v>782</v>
      </c>
      <c r="F43" s="64"/>
      <c r="G43" s="81" t="s">
        <v>784</v>
      </c>
      <c r="H43" s="98" t="s">
        <v>783</v>
      </c>
      <c r="I43" s="89">
        <f>I44+I45+I47+I48+I49</f>
        <v>149162</v>
      </c>
    </row>
    <row r="44" spans="2:9" x14ac:dyDescent="0.2">
      <c r="B44" s="86">
        <v>151334</v>
      </c>
      <c r="D44" s="87" t="s">
        <v>781</v>
      </c>
      <c r="F44" s="84"/>
      <c r="G44" s="97" t="s">
        <v>782</v>
      </c>
      <c r="I44" s="89">
        <v>28921</v>
      </c>
    </row>
    <row r="45" spans="2:9" x14ac:dyDescent="0.2">
      <c r="B45" s="86">
        <v>0</v>
      </c>
      <c r="D45" s="87" t="s">
        <v>780</v>
      </c>
      <c r="E45" s="82"/>
      <c r="F45" s="84"/>
      <c r="G45" s="87" t="s">
        <v>781</v>
      </c>
      <c r="I45" s="89">
        <v>120241</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284456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486550</v>
      </c>
      <c r="C52" s="80"/>
      <c r="D52" s="80" t="s">
        <v>718</v>
      </c>
      <c r="E52" s="80"/>
      <c r="F52" s="93"/>
      <c r="G52" s="80" t="s">
        <v>718</v>
      </c>
      <c r="H52" s="80"/>
      <c r="I52" s="94">
        <f>I42+I43+I50</f>
        <v>486550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11185</v>
      </c>
      <c r="D59" s="83" t="s">
        <v>774</v>
      </c>
      <c r="E59" s="88" t="s">
        <v>773</v>
      </c>
      <c r="F59" s="84"/>
      <c r="G59" s="90" t="s">
        <v>772</v>
      </c>
      <c r="H59" s="68" t="s">
        <v>771</v>
      </c>
      <c r="I59" s="89">
        <f>+B49</f>
        <v>284456</v>
      </c>
    </row>
    <row r="60" spans="2:9" x14ac:dyDescent="0.2">
      <c r="B60" s="86">
        <v>11185</v>
      </c>
      <c r="D60" s="87" t="s">
        <v>770</v>
      </c>
      <c r="F60" s="84"/>
      <c r="G60" s="90" t="s">
        <v>769</v>
      </c>
      <c r="H60" s="87"/>
      <c r="I60" s="89">
        <f>I61+I62</f>
        <v>371</v>
      </c>
    </row>
    <row r="61" spans="2:9" x14ac:dyDescent="0.2">
      <c r="B61" s="86">
        <v>0</v>
      </c>
      <c r="D61" s="87" t="s">
        <v>768</v>
      </c>
      <c r="F61" s="84"/>
      <c r="G61" s="90" t="s">
        <v>767</v>
      </c>
      <c r="I61" s="89">
        <v>0</v>
      </c>
    </row>
    <row r="62" spans="2:9" x14ac:dyDescent="0.2">
      <c r="B62" s="86">
        <v>371</v>
      </c>
      <c r="D62" s="83" t="s">
        <v>766</v>
      </c>
      <c r="E62" s="87" t="s">
        <v>765</v>
      </c>
      <c r="F62" s="84"/>
      <c r="G62" s="90" t="s">
        <v>764</v>
      </c>
      <c r="I62" s="89">
        <v>371</v>
      </c>
    </row>
    <row r="63" spans="2:9" x14ac:dyDescent="0.2">
      <c r="B63" s="86"/>
      <c r="E63" s="87" t="s">
        <v>763</v>
      </c>
      <c r="F63" s="84"/>
      <c r="G63" s="85" t="s">
        <v>762</v>
      </c>
      <c r="H63" s="83" t="s">
        <v>761</v>
      </c>
      <c r="I63" s="89">
        <f>I64+I65+I66</f>
        <v>691</v>
      </c>
    </row>
    <row r="64" spans="2:9" x14ac:dyDescent="0.2">
      <c r="B64" s="86">
        <f>B65+B66+B67</f>
        <v>3807</v>
      </c>
      <c r="D64" s="83" t="s">
        <v>762</v>
      </c>
      <c r="E64" s="83" t="s">
        <v>761</v>
      </c>
      <c r="F64" s="84"/>
      <c r="G64" s="87" t="s">
        <v>760</v>
      </c>
      <c r="I64" s="89">
        <v>0</v>
      </c>
    </row>
    <row r="65" spans="2:9" x14ac:dyDescent="0.2">
      <c r="B65" s="86">
        <v>929</v>
      </c>
      <c r="D65" s="87" t="s">
        <v>760</v>
      </c>
      <c r="F65" s="84"/>
      <c r="G65" s="90" t="s">
        <v>759</v>
      </c>
      <c r="I65" s="89">
        <v>362</v>
      </c>
    </row>
    <row r="66" spans="2:9" x14ac:dyDescent="0.2">
      <c r="B66" s="86">
        <v>0</v>
      </c>
      <c r="D66" s="87" t="s">
        <v>759</v>
      </c>
      <c r="F66" s="84"/>
      <c r="G66" s="90" t="s">
        <v>758</v>
      </c>
      <c r="I66" s="89">
        <v>329</v>
      </c>
    </row>
    <row r="67" spans="2:9" x14ac:dyDescent="0.2">
      <c r="B67" s="86">
        <v>2878</v>
      </c>
      <c r="D67" s="87" t="s">
        <v>758</v>
      </c>
      <c r="F67" s="84"/>
      <c r="G67" s="85"/>
      <c r="H67" s="85"/>
      <c r="I67" s="89"/>
    </row>
    <row r="68" spans="2:9" x14ac:dyDescent="0.2">
      <c r="B68" s="86">
        <f>I70-B59-B62-B64</f>
        <v>270155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285518</v>
      </c>
      <c r="C70" s="80"/>
      <c r="D70" s="80" t="s">
        <v>718</v>
      </c>
      <c r="E70" s="80"/>
      <c r="F70" s="93"/>
      <c r="G70" s="80" t="s">
        <v>718</v>
      </c>
      <c r="H70" s="80"/>
      <c r="I70" s="94">
        <f>I59+I60+I63</f>
        <v>285518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270155</v>
      </c>
    </row>
    <row r="78" spans="2:9" x14ac:dyDescent="0.2">
      <c r="B78" s="86"/>
      <c r="E78" s="87" t="s">
        <v>750</v>
      </c>
      <c r="F78" s="84"/>
      <c r="G78" s="90"/>
      <c r="H78" s="87"/>
      <c r="I78" s="89"/>
    </row>
    <row r="79" spans="2:9" x14ac:dyDescent="0.2">
      <c r="B79" s="86">
        <f>I82-B77</f>
        <v>270155</v>
      </c>
      <c r="D79" s="87" t="s">
        <v>745</v>
      </c>
      <c r="E79" s="70" t="s">
        <v>749</v>
      </c>
      <c r="F79" s="84"/>
      <c r="G79" s="85"/>
      <c r="H79" s="85"/>
      <c r="I79" s="89"/>
    </row>
    <row r="80" spans="2:9" x14ac:dyDescent="0.2">
      <c r="B80" s="86">
        <f>B79-B13</f>
        <v>-50089</v>
      </c>
      <c r="D80" s="87" t="s">
        <v>748</v>
      </c>
      <c r="E80" s="68" t="s">
        <v>744</v>
      </c>
      <c r="F80" s="84"/>
      <c r="G80" s="85"/>
      <c r="H80" s="85"/>
      <c r="I80" s="89"/>
    </row>
    <row r="81" spans="2:9" x14ac:dyDescent="0.2">
      <c r="B81" s="86"/>
      <c r="F81" s="84"/>
      <c r="G81" s="85"/>
      <c r="H81" s="85"/>
      <c r="I81" s="89"/>
    </row>
    <row r="82" spans="2:9" x14ac:dyDescent="0.2">
      <c r="B82" s="91">
        <f>B77+B79</f>
        <v>270155</v>
      </c>
      <c r="C82" s="80"/>
      <c r="D82" s="80" t="s">
        <v>718</v>
      </c>
      <c r="E82" s="80"/>
      <c r="F82" s="93"/>
      <c r="G82" s="80" t="s">
        <v>718</v>
      </c>
      <c r="H82" s="80"/>
      <c r="I82" s="94">
        <f>I77</f>
        <v>270155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78185</v>
      </c>
      <c r="D92" s="87" t="s">
        <v>732</v>
      </c>
      <c r="E92" s="68" t="s">
        <v>731</v>
      </c>
      <c r="F92" s="84"/>
      <c r="G92" s="87" t="s">
        <v>745</v>
      </c>
      <c r="H92" s="68" t="s">
        <v>744</v>
      </c>
      <c r="I92" s="89">
        <f>+B80</f>
        <v>-50089</v>
      </c>
    </row>
    <row r="93" spans="2:9" x14ac:dyDescent="0.2">
      <c r="B93" s="86"/>
      <c r="E93" s="70" t="s">
        <v>728</v>
      </c>
      <c r="F93" s="84"/>
      <c r="G93" s="90" t="s">
        <v>743</v>
      </c>
      <c r="H93" s="83" t="s">
        <v>742</v>
      </c>
      <c r="I93" s="89">
        <f>I94+I95</f>
        <v>128719</v>
      </c>
    </row>
    <row r="94" spans="2:9" x14ac:dyDescent="0.2">
      <c r="B94" s="86"/>
      <c r="E94" s="87"/>
      <c r="F94" s="84"/>
      <c r="G94" s="90" t="s">
        <v>741</v>
      </c>
      <c r="I94" s="89">
        <v>128493</v>
      </c>
    </row>
    <row r="95" spans="2:9" x14ac:dyDescent="0.2">
      <c r="B95" s="86"/>
      <c r="E95" s="87"/>
      <c r="F95" s="84"/>
      <c r="G95" s="90" t="s">
        <v>740</v>
      </c>
      <c r="I95" s="89">
        <v>226</v>
      </c>
    </row>
    <row r="96" spans="2:9" x14ac:dyDescent="0.2">
      <c r="B96" s="86"/>
      <c r="D96" s="87"/>
      <c r="F96" s="84"/>
      <c r="G96" s="90" t="s">
        <v>739</v>
      </c>
      <c r="H96" s="83" t="s">
        <v>738</v>
      </c>
      <c r="I96" s="89">
        <f>I97</f>
        <v>-445</v>
      </c>
    </row>
    <row r="97" spans="2:9" x14ac:dyDescent="0.2">
      <c r="B97" s="100"/>
      <c r="C97" s="101"/>
      <c r="D97" s="101"/>
      <c r="E97" s="87"/>
      <c r="F97" s="102"/>
      <c r="G97" s="90" t="s">
        <v>737</v>
      </c>
      <c r="H97" s="103"/>
      <c r="I97" s="89">
        <v>-445</v>
      </c>
    </row>
    <row r="98" spans="2:9" x14ac:dyDescent="0.2">
      <c r="B98" s="86"/>
      <c r="F98" s="84"/>
      <c r="G98" s="85"/>
      <c r="H98" s="85"/>
      <c r="I98" s="89"/>
    </row>
    <row r="99" spans="2:9" x14ac:dyDescent="0.2">
      <c r="B99" s="91">
        <f>B92</f>
        <v>78185</v>
      </c>
      <c r="C99" s="80"/>
      <c r="D99" s="80" t="s">
        <v>718</v>
      </c>
      <c r="E99" s="80"/>
      <c r="F99" s="93"/>
      <c r="G99" s="80" t="s">
        <v>718</v>
      </c>
      <c r="H99" s="80"/>
      <c r="I99" s="94">
        <f>I92+I93+I96</f>
        <v>78185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282241</v>
      </c>
      <c r="D106" s="87" t="s">
        <v>735</v>
      </c>
      <c r="E106" s="105" t="s">
        <v>734</v>
      </c>
      <c r="F106" s="84"/>
      <c r="G106" s="85"/>
      <c r="H106" s="85"/>
      <c r="I106" s="84"/>
    </row>
    <row r="107" spans="2:9" x14ac:dyDescent="0.2">
      <c r="B107" s="86">
        <v>231451</v>
      </c>
      <c r="D107" s="87" t="s">
        <v>733</v>
      </c>
      <c r="E107" s="87"/>
      <c r="F107" s="84"/>
      <c r="G107" s="87" t="s">
        <v>732</v>
      </c>
      <c r="H107" s="70" t="s">
        <v>731</v>
      </c>
      <c r="I107" s="89"/>
    </row>
    <row r="108" spans="2:9" x14ac:dyDescent="0.2">
      <c r="B108" s="86">
        <f>-B13</f>
        <v>-320244</v>
      </c>
      <c r="D108" s="87" t="s">
        <v>730</v>
      </c>
      <c r="E108" s="88" t="s">
        <v>729</v>
      </c>
      <c r="F108" s="84"/>
      <c r="G108" s="87"/>
      <c r="H108" s="69" t="s">
        <v>728</v>
      </c>
      <c r="I108" s="89">
        <f>B92</f>
        <v>78185</v>
      </c>
    </row>
    <row r="109" spans="2:9" x14ac:dyDescent="0.2">
      <c r="B109" s="86">
        <v>50790</v>
      </c>
      <c r="D109" s="97" t="s">
        <v>727</v>
      </c>
      <c r="E109" s="87" t="s">
        <v>726</v>
      </c>
      <c r="F109" s="84"/>
      <c r="H109" s="106"/>
      <c r="I109" s="107"/>
    </row>
    <row r="110" spans="2:9" x14ac:dyDescent="0.2">
      <c r="B110" s="86">
        <v>0</v>
      </c>
      <c r="D110" s="87" t="s">
        <v>725</v>
      </c>
      <c r="E110" s="87" t="s">
        <v>724</v>
      </c>
      <c r="F110" s="84"/>
      <c r="G110" s="95"/>
      <c r="I110" s="89"/>
    </row>
    <row r="111" spans="2:9" x14ac:dyDescent="0.2">
      <c r="B111" s="86">
        <v>4729</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111459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78185</v>
      </c>
      <c r="C115" s="80"/>
      <c r="D115" s="80" t="s">
        <v>718</v>
      </c>
      <c r="E115" s="108"/>
      <c r="F115" s="93"/>
      <c r="G115" s="80" t="s">
        <v>718</v>
      </c>
      <c r="H115" s="80"/>
      <c r="I115" s="94">
        <f>I108</f>
        <v>78185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111459</v>
      </c>
    </row>
    <row r="123" spans="2:9" ht="15" x14ac:dyDescent="0.2">
      <c r="B123" s="86">
        <f>B125+B128+B131+B134+B137+B142+B143+B144</f>
        <v>-40190</v>
      </c>
      <c r="C123" s="81"/>
      <c r="D123" s="60"/>
      <c r="E123" s="87" t="s">
        <v>713</v>
      </c>
      <c r="F123" s="60"/>
      <c r="G123" s="60"/>
      <c r="H123" s="60"/>
      <c r="I123" s="89">
        <f>I128+I131+I134+I137+I142+I143+I144</f>
        <v>-151649</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106647</v>
      </c>
      <c r="E128" s="87" t="s">
        <v>709</v>
      </c>
      <c r="I128" s="89">
        <f>I129+I130</f>
        <v>-717</v>
      </c>
    </row>
    <row r="129" spans="2:9" x14ac:dyDescent="0.2">
      <c r="B129" s="86">
        <v>161572</v>
      </c>
      <c r="E129" s="87" t="s">
        <v>708</v>
      </c>
      <c r="I129" s="89">
        <v>0</v>
      </c>
    </row>
    <row r="130" spans="2:9" x14ac:dyDescent="0.2">
      <c r="B130" s="86">
        <v>-54925</v>
      </c>
      <c r="E130" s="87" t="s">
        <v>707</v>
      </c>
      <c r="I130" s="89">
        <v>-717</v>
      </c>
    </row>
    <row r="131" spans="2:9" x14ac:dyDescent="0.2">
      <c r="B131" s="86">
        <f>B132+B133</f>
        <v>1783</v>
      </c>
      <c r="E131" s="87" t="s">
        <v>706</v>
      </c>
      <c r="I131" s="89">
        <f>I132+I133</f>
        <v>0</v>
      </c>
    </row>
    <row r="132" spans="2:9" x14ac:dyDescent="0.2">
      <c r="B132" s="86">
        <v>1783</v>
      </c>
      <c r="E132" s="87" t="s">
        <v>705</v>
      </c>
      <c r="I132" s="89">
        <v>0</v>
      </c>
    </row>
    <row r="133" spans="2:9" x14ac:dyDescent="0.2">
      <c r="B133" s="86">
        <v>0</v>
      </c>
      <c r="E133" s="87" t="s">
        <v>704</v>
      </c>
      <c r="I133" s="89">
        <v>0</v>
      </c>
    </row>
    <row r="134" spans="2:9" x14ac:dyDescent="0.2">
      <c r="B134" s="86">
        <f>B135+B136</f>
        <v>-140429</v>
      </c>
      <c r="E134" s="87" t="s">
        <v>703</v>
      </c>
      <c r="I134" s="89">
        <f>I135+I136</f>
        <v>-192380</v>
      </c>
    </row>
    <row r="135" spans="2:9" x14ac:dyDescent="0.2">
      <c r="B135" s="86">
        <v>2947</v>
      </c>
      <c r="E135" s="87" t="s">
        <v>702</v>
      </c>
      <c r="I135" s="89">
        <v>-85518</v>
      </c>
    </row>
    <row r="136" spans="2:9" x14ac:dyDescent="0.2">
      <c r="B136" s="86">
        <v>-143376</v>
      </c>
      <c r="E136" s="87" t="s">
        <v>701</v>
      </c>
      <c r="I136" s="89">
        <v>-106862</v>
      </c>
    </row>
    <row r="137" spans="2:9" x14ac:dyDescent="0.2">
      <c r="B137" s="86">
        <f>B138+B141</f>
        <v>-1300</v>
      </c>
      <c r="E137" s="109" t="s">
        <v>700</v>
      </c>
      <c r="I137" s="89">
        <f>I138+I141</f>
        <v>-4172</v>
      </c>
    </row>
    <row r="138" spans="2:9" x14ac:dyDescent="0.2">
      <c r="B138" s="86">
        <f>B139+B140</f>
        <v>-1300</v>
      </c>
      <c r="E138" s="109" t="s">
        <v>699</v>
      </c>
      <c r="I138" s="89">
        <f>I139+I140</f>
        <v>-4172</v>
      </c>
    </row>
    <row r="139" spans="2:9" x14ac:dyDescent="0.2">
      <c r="B139" s="86">
        <v>-1300</v>
      </c>
      <c r="E139" s="109" t="s">
        <v>698</v>
      </c>
      <c r="I139" s="89">
        <v>-4172</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-416</v>
      </c>
    </row>
    <row r="144" spans="2:9" x14ac:dyDescent="0.2">
      <c r="B144" s="86">
        <f>B145+B146</f>
        <v>-6891</v>
      </c>
      <c r="C144" s="87" t="s">
        <v>693</v>
      </c>
      <c r="E144" s="87" t="s">
        <v>693</v>
      </c>
      <c r="I144" s="89">
        <f>I145+I146</f>
        <v>46036</v>
      </c>
    </row>
    <row r="145" spans="2:9" x14ac:dyDescent="0.2">
      <c r="B145" s="86">
        <v>27115</v>
      </c>
      <c r="C145" s="87" t="s">
        <v>692</v>
      </c>
      <c r="E145" s="87" t="s">
        <v>692</v>
      </c>
      <c r="I145" s="89">
        <v>-10881</v>
      </c>
    </row>
    <row r="146" spans="2:9" x14ac:dyDescent="0.2">
      <c r="B146" s="91">
        <v>-34006</v>
      </c>
      <c r="C146" s="110" t="s">
        <v>691</v>
      </c>
      <c r="D146" s="111"/>
      <c r="E146" s="110" t="s">
        <v>691</v>
      </c>
      <c r="F146" s="111"/>
      <c r="G146" s="111"/>
      <c r="H146" s="111"/>
      <c r="I146" s="94">
        <v>56917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883</v>
      </c>
      <c r="D3" s="117"/>
      <c r="E3" s="121"/>
      <c r="F3" s="117"/>
      <c r="G3" s="117"/>
      <c r="H3" s="117"/>
      <c r="I3" s="117"/>
      <c r="J3" s="117"/>
      <c r="K3" s="117"/>
      <c r="L3" s="117"/>
      <c r="M3" s="117"/>
      <c r="N3" s="122"/>
    </row>
    <row r="4" spans="2:14" s="120" customFormat="1" ht="15" customHeight="1" x14ac:dyDescent="0.25">
      <c r="B4" s="78" t="s">
        <v>882</v>
      </c>
      <c r="D4" s="117"/>
      <c r="E4" s="121"/>
      <c r="F4" s="117"/>
      <c r="G4" s="117"/>
      <c r="H4" s="117"/>
      <c r="I4" s="117"/>
      <c r="J4" s="117"/>
      <c r="K4" s="117"/>
      <c r="L4" s="117"/>
      <c r="M4" s="117"/>
      <c r="N4" s="122"/>
    </row>
    <row r="5" spans="2:14" s="123" customFormat="1" ht="15" customHeight="1" x14ac:dyDescent="0.2">
      <c r="B5" s="78" t="s">
        <v>881</v>
      </c>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305776</v>
      </c>
      <c r="D11" s="83" t="s">
        <v>810</v>
      </c>
      <c r="E11" s="87" t="s">
        <v>809</v>
      </c>
      <c r="F11" s="84"/>
      <c r="G11" s="85" t="s">
        <v>808</v>
      </c>
      <c r="H11" s="88" t="s">
        <v>807</v>
      </c>
      <c r="I11" s="89">
        <f>I12+I13</f>
        <v>732542</v>
      </c>
    </row>
    <row r="12" spans="2:14" x14ac:dyDescent="0.2">
      <c r="B12" s="86">
        <f>I11-B11</f>
        <v>426766</v>
      </c>
      <c r="D12" s="87" t="s">
        <v>797</v>
      </c>
      <c r="E12" s="68" t="s">
        <v>796</v>
      </c>
      <c r="F12" s="84"/>
      <c r="G12" s="90" t="s">
        <v>806</v>
      </c>
      <c r="H12" s="85"/>
      <c r="I12" s="89">
        <v>728419</v>
      </c>
    </row>
    <row r="13" spans="2:14" x14ac:dyDescent="0.2">
      <c r="B13" s="86">
        <v>43299</v>
      </c>
      <c r="D13" s="83" t="s">
        <v>805</v>
      </c>
      <c r="E13" s="87" t="s">
        <v>729</v>
      </c>
      <c r="F13" s="84"/>
      <c r="G13" s="90" t="s">
        <v>804</v>
      </c>
      <c r="I13" s="89">
        <v>4123</v>
      </c>
    </row>
    <row r="14" spans="2:14" x14ac:dyDescent="0.2">
      <c r="B14" s="86">
        <f>B12-B13</f>
        <v>383467</v>
      </c>
      <c r="D14" s="83" t="s">
        <v>803</v>
      </c>
      <c r="E14" s="68" t="s">
        <v>802</v>
      </c>
      <c r="F14" s="84"/>
      <c r="G14" s="90"/>
      <c r="H14" s="85"/>
      <c r="I14" s="89"/>
    </row>
    <row r="15" spans="2:14" ht="7.15" customHeight="1" x14ac:dyDescent="0.2">
      <c r="B15" s="86"/>
      <c r="F15" s="84"/>
      <c r="G15" s="85"/>
      <c r="H15" s="85"/>
      <c r="I15" s="89"/>
    </row>
    <row r="16" spans="2:14" x14ac:dyDescent="0.2">
      <c r="B16" s="91">
        <f>B11+B12</f>
        <v>732542</v>
      </c>
      <c r="C16" s="80"/>
      <c r="D16" s="92" t="s">
        <v>718</v>
      </c>
      <c r="E16" s="80"/>
      <c r="F16" s="93"/>
      <c r="G16" s="92" t="s">
        <v>718</v>
      </c>
      <c r="H16" s="80"/>
      <c r="I16" s="94">
        <f>I11</f>
        <v>732542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86081</v>
      </c>
      <c r="D26" s="83" t="s">
        <v>799</v>
      </c>
      <c r="E26" s="87" t="s">
        <v>798</v>
      </c>
      <c r="F26" s="84"/>
      <c r="G26" s="90" t="s">
        <v>797</v>
      </c>
      <c r="H26" s="70" t="s">
        <v>796</v>
      </c>
      <c r="I26" s="89">
        <f>+B12</f>
        <v>426766</v>
      </c>
    </row>
    <row r="27" spans="2:9" x14ac:dyDescent="0.2">
      <c r="B27" s="86">
        <v>65798</v>
      </c>
      <c r="D27" s="87" t="s">
        <v>795</v>
      </c>
      <c r="F27" s="84"/>
      <c r="G27" s="85"/>
      <c r="H27" s="85"/>
      <c r="I27" s="89"/>
    </row>
    <row r="28" spans="2:9" x14ac:dyDescent="0.2">
      <c r="B28" s="86">
        <f>B29+B30</f>
        <v>20283</v>
      </c>
      <c r="D28" s="87" t="s">
        <v>794</v>
      </c>
      <c r="F28" s="84"/>
      <c r="G28" s="85"/>
      <c r="H28" s="85"/>
      <c r="I28" s="89"/>
    </row>
    <row r="29" spans="2:9" x14ac:dyDescent="0.2">
      <c r="B29" s="86">
        <v>20283</v>
      </c>
      <c r="D29" s="87" t="s">
        <v>793</v>
      </c>
      <c r="F29" s="84"/>
      <c r="G29" s="85"/>
      <c r="H29" s="85"/>
      <c r="I29" s="89"/>
    </row>
    <row r="30" spans="2:9" x14ac:dyDescent="0.2">
      <c r="B30" s="86">
        <v>0</v>
      </c>
      <c r="D30" s="87" t="s">
        <v>792</v>
      </c>
      <c r="F30" s="84"/>
      <c r="G30" s="85"/>
      <c r="H30" s="85"/>
      <c r="I30" s="89"/>
    </row>
    <row r="31" spans="2:9" ht="12.75" customHeight="1" x14ac:dyDescent="0.2">
      <c r="B31" s="86">
        <v>8147</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332538</v>
      </c>
      <c r="D33" s="87" t="s">
        <v>786</v>
      </c>
      <c r="E33" s="68" t="s">
        <v>785</v>
      </c>
      <c r="F33" s="84"/>
      <c r="G33" s="85"/>
      <c r="H33" s="85"/>
      <c r="I33" s="89"/>
    </row>
    <row r="34" spans="2:9" x14ac:dyDescent="0.2">
      <c r="B34" s="86"/>
      <c r="F34" s="84"/>
      <c r="G34" s="85"/>
      <c r="H34" s="85"/>
      <c r="I34" s="89"/>
    </row>
    <row r="35" spans="2:9" x14ac:dyDescent="0.2">
      <c r="B35" s="91">
        <f>B26+B31+B32+B33</f>
        <v>426766</v>
      </c>
      <c r="C35" s="80"/>
      <c r="D35" s="92" t="s">
        <v>718</v>
      </c>
      <c r="E35" s="80"/>
      <c r="F35" s="93"/>
      <c r="G35" s="92" t="s">
        <v>718</v>
      </c>
      <c r="H35" s="80"/>
      <c r="I35" s="94">
        <f>I26</f>
        <v>426766</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9639</v>
      </c>
      <c r="D42" s="83" t="s">
        <v>784</v>
      </c>
      <c r="E42" s="90" t="s">
        <v>783</v>
      </c>
      <c r="F42" s="84"/>
      <c r="G42" s="87" t="s">
        <v>786</v>
      </c>
      <c r="H42" s="68" t="s">
        <v>785</v>
      </c>
      <c r="I42" s="89">
        <f>+B33</f>
        <v>332538</v>
      </c>
    </row>
    <row r="43" spans="2:9" ht="15" x14ac:dyDescent="0.2">
      <c r="B43" s="86">
        <v>9195</v>
      </c>
      <c r="C43" s="60"/>
      <c r="D43" s="97" t="s">
        <v>782</v>
      </c>
      <c r="F43" s="64"/>
      <c r="G43" s="81" t="s">
        <v>784</v>
      </c>
      <c r="H43" s="98" t="s">
        <v>783</v>
      </c>
      <c r="I43" s="89">
        <f>I44+I45+I47+I48+I49</f>
        <v>141280</v>
      </c>
    </row>
    <row r="44" spans="2:9" x14ac:dyDescent="0.2">
      <c r="B44" s="86">
        <v>444</v>
      </c>
      <c r="D44" s="87" t="s">
        <v>781</v>
      </c>
      <c r="F44" s="84"/>
      <c r="G44" s="97" t="s">
        <v>782</v>
      </c>
      <c r="I44" s="89">
        <v>141280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464179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473818</v>
      </c>
      <c r="C52" s="80"/>
      <c r="D52" s="80" t="s">
        <v>718</v>
      </c>
      <c r="E52" s="80"/>
      <c r="F52" s="93"/>
      <c r="G52" s="80" t="s">
        <v>718</v>
      </c>
      <c r="H52" s="80"/>
      <c r="I52" s="94">
        <f>I42+I43+I50</f>
        <v>473818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7175</v>
      </c>
      <c r="D59" s="83" t="s">
        <v>774</v>
      </c>
      <c r="E59" s="88" t="s">
        <v>773</v>
      </c>
      <c r="F59" s="84"/>
      <c r="G59" s="90" t="s">
        <v>772</v>
      </c>
      <c r="H59" s="68" t="s">
        <v>771</v>
      </c>
      <c r="I59" s="89">
        <f>+B49</f>
        <v>464179</v>
      </c>
    </row>
    <row r="60" spans="2:9" x14ac:dyDescent="0.2">
      <c r="B60" s="86">
        <v>7175</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34</v>
      </c>
    </row>
    <row r="64" spans="2:9" x14ac:dyDescent="0.2">
      <c r="B64" s="86">
        <f>B65+B66+B67</f>
        <v>774</v>
      </c>
      <c r="D64" s="83" t="s">
        <v>762</v>
      </c>
      <c r="E64" s="83" t="s">
        <v>761</v>
      </c>
      <c r="F64" s="84"/>
      <c r="G64" s="87" t="s">
        <v>760</v>
      </c>
      <c r="I64" s="89">
        <v>0</v>
      </c>
    </row>
    <row r="65" spans="2:9" x14ac:dyDescent="0.2">
      <c r="B65" s="86">
        <v>613</v>
      </c>
      <c r="D65" s="87" t="s">
        <v>760</v>
      </c>
      <c r="F65" s="84"/>
      <c r="G65" s="90" t="s">
        <v>759</v>
      </c>
      <c r="I65" s="89">
        <v>0</v>
      </c>
    </row>
    <row r="66" spans="2:9" x14ac:dyDescent="0.2">
      <c r="B66" s="86">
        <v>0</v>
      </c>
      <c r="D66" s="87" t="s">
        <v>759</v>
      </c>
      <c r="F66" s="84"/>
      <c r="G66" s="90" t="s">
        <v>758</v>
      </c>
      <c r="I66" s="89">
        <v>34</v>
      </c>
    </row>
    <row r="67" spans="2:9" x14ac:dyDescent="0.2">
      <c r="B67" s="86">
        <v>161</v>
      </c>
      <c r="D67" s="87" t="s">
        <v>758</v>
      </c>
      <c r="F67" s="84"/>
      <c r="G67" s="85"/>
      <c r="H67" s="85"/>
      <c r="I67" s="89"/>
    </row>
    <row r="68" spans="2:9" x14ac:dyDescent="0.2">
      <c r="B68" s="86">
        <f>I70-B59-B62-B64</f>
        <v>456264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464213</v>
      </c>
      <c r="C70" s="80"/>
      <c r="D70" s="80" t="s">
        <v>718</v>
      </c>
      <c r="E70" s="80"/>
      <c r="F70" s="93"/>
      <c r="G70" s="80" t="s">
        <v>718</v>
      </c>
      <c r="H70" s="80"/>
      <c r="I70" s="94">
        <f>I59+I60+I63</f>
        <v>464213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456264</v>
      </c>
    </row>
    <row r="78" spans="2:9" x14ac:dyDescent="0.2">
      <c r="B78" s="86"/>
      <c r="E78" s="87" t="s">
        <v>750</v>
      </c>
      <c r="F78" s="84"/>
      <c r="G78" s="90"/>
      <c r="H78" s="87"/>
      <c r="I78" s="89"/>
    </row>
    <row r="79" spans="2:9" x14ac:dyDescent="0.2">
      <c r="B79" s="86">
        <f>I82-B77</f>
        <v>456264</v>
      </c>
      <c r="D79" s="87" t="s">
        <v>745</v>
      </c>
      <c r="E79" s="70" t="s">
        <v>749</v>
      </c>
      <c r="F79" s="84"/>
      <c r="G79" s="85"/>
      <c r="H79" s="85"/>
      <c r="I79" s="89"/>
    </row>
    <row r="80" spans="2:9" x14ac:dyDescent="0.2">
      <c r="B80" s="86">
        <f>B79-B13</f>
        <v>412965</v>
      </c>
      <c r="D80" s="87" t="s">
        <v>748</v>
      </c>
      <c r="E80" s="68" t="s">
        <v>744</v>
      </c>
      <c r="F80" s="84"/>
      <c r="G80" s="85"/>
      <c r="H80" s="85"/>
      <c r="I80" s="89"/>
    </row>
    <row r="81" spans="2:9" x14ac:dyDescent="0.2">
      <c r="B81" s="86"/>
      <c r="F81" s="84"/>
      <c r="G81" s="85"/>
      <c r="H81" s="85"/>
      <c r="I81" s="89"/>
    </row>
    <row r="82" spans="2:9" x14ac:dyDescent="0.2">
      <c r="B82" s="91">
        <f>B77+B79</f>
        <v>456264</v>
      </c>
      <c r="C82" s="80"/>
      <c r="D82" s="80" t="s">
        <v>718</v>
      </c>
      <c r="E82" s="80"/>
      <c r="F82" s="93"/>
      <c r="G82" s="80" t="s">
        <v>718</v>
      </c>
      <c r="H82" s="80"/>
      <c r="I82" s="94">
        <f>I77</f>
        <v>456264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400338</v>
      </c>
      <c r="D92" s="87" t="s">
        <v>732</v>
      </c>
      <c r="E92" s="68" t="s">
        <v>731</v>
      </c>
      <c r="F92" s="84"/>
      <c r="G92" s="87" t="s">
        <v>745</v>
      </c>
      <c r="H92" s="68" t="s">
        <v>744</v>
      </c>
      <c r="I92" s="89">
        <f>+B80</f>
        <v>412965</v>
      </c>
    </row>
    <row r="93" spans="2:9" x14ac:dyDescent="0.2">
      <c r="B93" s="86"/>
      <c r="E93" s="70" t="s">
        <v>728</v>
      </c>
      <c r="F93" s="84"/>
      <c r="G93" s="90" t="s">
        <v>743</v>
      </c>
      <c r="H93" s="83" t="s">
        <v>742</v>
      </c>
      <c r="I93" s="89">
        <f>I94+I95</f>
        <v>11201</v>
      </c>
    </row>
    <row r="94" spans="2:9" x14ac:dyDescent="0.2">
      <c r="B94" s="86"/>
      <c r="E94" s="87"/>
      <c r="F94" s="84"/>
      <c r="G94" s="90" t="s">
        <v>741</v>
      </c>
      <c r="I94" s="89">
        <v>361</v>
      </c>
    </row>
    <row r="95" spans="2:9" x14ac:dyDescent="0.2">
      <c r="B95" s="86"/>
      <c r="E95" s="87"/>
      <c r="F95" s="84"/>
      <c r="G95" s="90" t="s">
        <v>740</v>
      </c>
      <c r="I95" s="89">
        <v>10840</v>
      </c>
    </row>
    <row r="96" spans="2:9" x14ac:dyDescent="0.2">
      <c r="B96" s="86"/>
      <c r="D96" s="87"/>
      <c r="F96" s="84"/>
      <c r="G96" s="90" t="s">
        <v>739</v>
      </c>
      <c r="H96" s="83" t="s">
        <v>738</v>
      </c>
      <c r="I96" s="89">
        <f>I97</f>
        <v>-23828</v>
      </c>
    </row>
    <row r="97" spans="2:9" x14ac:dyDescent="0.2">
      <c r="B97" s="100"/>
      <c r="C97" s="101"/>
      <c r="D97" s="101"/>
      <c r="E97" s="87"/>
      <c r="F97" s="102"/>
      <c r="G97" s="90" t="s">
        <v>737</v>
      </c>
      <c r="H97" s="103"/>
      <c r="I97" s="89">
        <v>-23828</v>
      </c>
    </row>
    <row r="98" spans="2:9" x14ac:dyDescent="0.2">
      <c r="B98" s="86"/>
      <c r="F98" s="84"/>
      <c r="G98" s="85"/>
      <c r="H98" s="85"/>
      <c r="I98" s="89"/>
    </row>
    <row r="99" spans="2:9" x14ac:dyDescent="0.2">
      <c r="B99" s="91">
        <f>B92</f>
        <v>400338</v>
      </c>
      <c r="C99" s="80"/>
      <c r="D99" s="80" t="s">
        <v>718</v>
      </c>
      <c r="E99" s="80"/>
      <c r="F99" s="93"/>
      <c r="G99" s="80" t="s">
        <v>718</v>
      </c>
      <c r="H99" s="80"/>
      <c r="I99" s="94">
        <f>I92+I93+I96</f>
        <v>400338</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229477</v>
      </c>
      <c r="D106" s="87" t="s">
        <v>735</v>
      </c>
      <c r="E106" s="105" t="s">
        <v>734</v>
      </c>
      <c r="F106" s="84"/>
      <c r="G106" s="85"/>
      <c r="H106" s="85"/>
      <c r="I106" s="84"/>
    </row>
    <row r="107" spans="2:9" x14ac:dyDescent="0.2">
      <c r="B107" s="86">
        <v>229524</v>
      </c>
      <c r="D107" s="87" t="s">
        <v>733</v>
      </c>
      <c r="E107" s="87"/>
      <c r="F107" s="84"/>
      <c r="G107" s="87" t="s">
        <v>732</v>
      </c>
      <c r="H107" s="70" t="s">
        <v>731</v>
      </c>
      <c r="I107" s="89"/>
    </row>
    <row r="108" spans="2:9" x14ac:dyDescent="0.2">
      <c r="B108" s="86">
        <f>-B13</f>
        <v>-43299</v>
      </c>
      <c r="D108" s="87" t="s">
        <v>730</v>
      </c>
      <c r="E108" s="88" t="s">
        <v>729</v>
      </c>
      <c r="F108" s="84"/>
      <c r="G108" s="87"/>
      <c r="H108" s="69" t="s">
        <v>728</v>
      </c>
      <c r="I108" s="89">
        <f>B92</f>
        <v>400338</v>
      </c>
    </row>
    <row r="109" spans="2:9" x14ac:dyDescent="0.2">
      <c r="B109" s="86">
        <v>-47</v>
      </c>
      <c r="D109" s="97" t="s">
        <v>727</v>
      </c>
      <c r="E109" s="87" t="s">
        <v>726</v>
      </c>
      <c r="F109" s="84"/>
      <c r="H109" s="106"/>
      <c r="I109" s="107"/>
    </row>
    <row r="110" spans="2:9" x14ac:dyDescent="0.2">
      <c r="B110" s="86">
        <v>0</v>
      </c>
      <c r="D110" s="87" t="s">
        <v>725</v>
      </c>
      <c r="E110" s="87" t="s">
        <v>724</v>
      </c>
      <c r="F110" s="84"/>
      <c r="G110" s="95"/>
      <c r="I110" s="89"/>
    </row>
    <row r="111" spans="2:9" x14ac:dyDescent="0.2">
      <c r="B111" s="86">
        <v>-801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214961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400338</v>
      </c>
      <c r="C115" s="80"/>
      <c r="D115" s="80" t="s">
        <v>718</v>
      </c>
      <c r="E115" s="108"/>
      <c r="F115" s="93"/>
      <c r="G115" s="80" t="s">
        <v>718</v>
      </c>
      <c r="H115" s="80"/>
      <c r="I115" s="94">
        <f>I108</f>
        <v>400338</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214961</v>
      </c>
    </row>
    <row r="123" spans="2:9" ht="15" x14ac:dyDescent="0.2">
      <c r="B123" s="86">
        <f>B125+B128+B131+B134+B137+B142+B143+B144</f>
        <v>355159</v>
      </c>
      <c r="C123" s="81"/>
      <c r="D123" s="60"/>
      <c r="E123" s="87" t="s">
        <v>713</v>
      </c>
      <c r="F123" s="60"/>
      <c r="G123" s="60"/>
      <c r="H123" s="60"/>
      <c r="I123" s="89">
        <f>I128+I131+I134+I137+I142+I143+I144</f>
        <v>140198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5283</v>
      </c>
      <c r="E128" s="87" t="s">
        <v>709</v>
      </c>
      <c r="I128" s="89">
        <f>I129+I130</f>
        <v>-27919</v>
      </c>
    </row>
    <row r="129" spans="2:9" x14ac:dyDescent="0.2">
      <c r="B129" s="86">
        <v>83984</v>
      </c>
      <c r="E129" s="87" t="s">
        <v>708</v>
      </c>
      <c r="I129" s="89">
        <v>0</v>
      </c>
    </row>
    <row r="130" spans="2:9" x14ac:dyDescent="0.2">
      <c r="B130" s="86">
        <v>-78701</v>
      </c>
      <c r="E130" s="87" t="s">
        <v>707</v>
      </c>
      <c r="I130" s="89">
        <v>-27919</v>
      </c>
    </row>
    <row r="131" spans="2:9" x14ac:dyDescent="0.2">
      <c r="B131" s="86">
        <f>B132+B133</f>
        <v>435942</v>
      </c>
      <c r="E131" s="87" t="s">
        <v>706</v>
      </c>
      <c r="I131" s="89">
        <f>I132+I133</f>
        <v>0</v>
      </c>
    </row>
    <row r="132" spans="2:9" x14ac:dyDescent="0.2">
      <c r="B132" s="86">
        <v>0</v>
      </c>
      <c r="E132" s="87" t="s">
        <v>705</v>
      </c>
      <c r="I132" s="89">
        <v>0</v>
      </c>
    </row>
    <row r="133" spans="2:9" x14ac:dyDescent="0.2">
      <c r="B133" s="86">
        <v>435942</v>
      </c>
      <c r="E133" s="87" t="s">
        <v>704</v>
      </c>
      <c r="I133" s="89">
        <v>0</v>
      </c>
    </row>
    <row r="134" spans="2:9" x14ac:dyDescent="0.2">
      <c r="B134" s="86">
        <f>B135+B136</f>
        <v>817</v>
      </c>
      <c r="E134" s="87" t="s">
        <v>703</v>
      </c>
      <c r="I134" s="89">
        <f>I135+I136</f>
        <v>2636</v>
      </c>
    </row>
    <row r="135" spans="2:9" x14ac:dyDescent="0.2">
      <c r="B135" s="86">
        <v>-3665</v>
      </c>
      <c r="E135" s="87" t="s">
        <v>702</v>
      </c>
      <c r="I135" s="89">
        <v>375</v>
      </c>
    </row>
    <row r="136" spans="2:9" x14ac:dyDescent="0.2">
      <c r="B136" s="86">
        <v>4482</v>
      </c>
      <c r="E136" s="87" t="s">
        <v>701</v>
      </c>
      <c r="I136" s="89">
        <v>2261</v>
      </c>
    </row>
    <row r="137" spans="2:9" x14ac:dyDescent="0.2">
      <c r="B137" s="86">
        <f>B138+B141</f>
        <v>-131173</v>
      </c>
      <c r="E137" s="109" t="s">
        <v>700</v>
      </c>
      <c r="I137" s="89">
        <f>I138+I141</f>
        <v>0</v>
      </c>
    </row>
    <row r="138" spans="2:9" x14ac:dyDescent="0.2">
      <c r="B138" s="86">
        <f>B139+B140</f>
        <v>-131173</v>
      </c>
      <c r="E138" s="109" t="s">
        <v>699</v>
      </c>
      <c r="I138" s="89">
        <f>I139+I140</f>
        <v>0</v>
      </c>
    </row>
    <row r="139" spans="2:9" x14ac:dyDescent="0.2">
      <c r="B139" s="86">
        <v>-131173</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-13320</v>
      </c>
      <c r="C143" s="87" t="s">
        <v>694</v>
      </c>
      <c r="E143" s="87" t="s">
        <v>694</v>
      </c>
      <c r="I143" s="89">
        <v>-29249</v>
      </c>
    </row>
    <row r="144" spans="2:9" x14ac:dyDescent="0.2">
      <c r="B144" s="86">
        <f>B145+B146</f>
        <v>57610</v>
      </c>
      <c r="C144" s="87" t="s">
        <v>693</v>
      </c>
      <c r="E144" s="87" t="s">
        <v>693</v>
      </c>
      <c r="I144" s="89">
        <f>I145+I146</f>
        <v>194730</v>
      </c>
    </row>
    <row r="145" spans="2:9" x14ac:dyDescent="0.2">
      <c r="B145" s="86">
        <v>46889</v>
      </c>
      <c r="C145" s="87" t="s">
        <v>692</v>
      </c>
      <c r="E145" s="87" t="s">
        <v>692</v>
      </c>
      <c r="I145" s="89">
        <v>-19025</v>
      </c>
    </row>
    <row r="146" spans="2:9" x14ac:dyDescent="0.2">
      <c r="B146" s="91">
        <v>10721</v>
      </c>
      <c r="C146" s="110" t="s">
        <v>691</v>
      </c>
      <c r="D146" s="111"/>
      <c r="E146" s="110" t="s">
        <v>691</v>
      </c>
      <c r="F146" s="111"/>
      <c r="G146" s="111"/>
      <c r="H146" s="111"/>
      <c r="I146" s="94">
        <v>213755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884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136109</v>
      </c>
      <c r="D11" s="83" t="s">
        <v>810</v>
      </c>
      <c r="E11" s="87" t="s">
        <v>809</v>
      </c>
      <c r="F11" s="84"/>
      <c r="G11" s="85" t="s">
        <v>808</v>
      </c>
      <c r="H11" s="88" t="s">
        <v>807</v>
      </c>
      <c r="I11" s="89">
        <f>I12+I13</f>
        <v>276743</v>
      </c>
    </row>
    <row r="12" spans="2:14" x14ac:dyDescent="0.2">
      <c r="B12" s="86">
        <f>I11-B11</f>
        <v>140634</v>
      </c>
      <c r="D12" s="87" t="s">
        <v>797</v>
      </c>
      <c r="E12" s="68" t="s">
        <v>796</v>
      </c>
      <c r="F12" s="84"/>
      <c r="G12" s="90" t="s">
        <v>806</v>
      </c>
      <c r="H12" s="85"/>
      <c r="I12" s="89">
        <v>271552</v>
      </c>
    </row>
    <row r="13" spans="2:14" x14ac:dyDescent="0.2">
      <c r="B13" s="86">
        <v>68849</v>
      </c>
      <c r="D13" s="83" t="s">
        <v>805</v>
      </c>
      <c r="E13" s="87" t="s">
        <v>729</v>
      </c>
      <c r="F13" s="84"/>
      <c r="G13" s="90" t="s">
        <v>804</v>
      </c>
      <c r="I13" s="89">
        <v>5191</v>
      </c>
    </row>
    <row r="14" spans="2:14" x14ac:dyDescent="0.2">
      <c r="B14" s="86">
        <f>B12-B13</f>
        <v>71785</v>
      </c>
      <c r="D14" s="83" t="s">
        <v>803</v>
      </c>
      <c r="E14" s="68" t="s">
        <v>802</v>
      </c>
      <c r="F14" s="84"/>
      <c r="G14" s="90"/>
      <c r="H14" s="85"/>
      <c r="I14" s="89"/>
    </row>
    <row r="15" spans="2:14" ht="7.15" customHeight="1" x14ac:dyDescent="0.2">
      <c r="B15" s="86"/>
      <c r="F15" s="84"/>
      <c r="G15" s="85"/>
      <c r="H15" s="85"/>
      <c r="I15" s="89"/>
    </row>
    <row r="16" spans="2:14" x14ac:dyDescent="0.2">
      <c r="B16" s="91">
        <f>B11+B12</f>
        <v>276743</v>
      </c>
      <c r="C16" s="80"/>
      <c r="D16" s="92" t="s">
        <v>718</v>
      </c>
      <c r="E16" s="80"/>
      <c r="F16" s="93"/>
      <c r="G16" s="92" t="s">
        <v>718</v>
      </c>
      <c r="H16" s="80"/>
      <c r="I16" s="94">
        <f>I11</f>
        <v>276743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69475</v>
      </c>
      <c r="D26" s="83" t="s">
        <v>799</v>
      </c>
      <c r="E26" s="87" t="s">
        <v>798</v>
      </c>
      <c r="F26" s="84"/>
      <c r="G26" s="90" t="s">
        <v>797</v>
      </c>
      <c r="H26" s="70" t="s">
        <v>796</v>
      </c>
      <c r="I26" s="89">
        <f>+B12</f>
        <v>140634</v>
      </c>
    </row>
    <row r="27" spans="2:9" x14ac:dyDescent="0.2">
      <c r="B27" s="86">
        <v>53264</v>
      </c>
      <c r="D27" s="87" t="s">
        <v>795</v>
      </c>
      <c r="F27" s="84"/>
      <c r="G27" s="85"/>
      <c r="H27" s="85"/>
      <c r="I27" s="89"/>
    </row>
    <row r="28" spans="2:9" x14ac:dyDescent="0.2">
      <c r="B28" s="86">
        <f>B29+B30</f>
        <v>16211</v>
      </c>
      <c r="D28" s="87" t="s">
        <v>794</v>
      </c>
      <c r="F28" s="84"/>
      <c r="G28" s="85"/>
      <c r="H28" s="85"/>
      <c r="I28" s="89"/>
    </row>
    <row r="29" spans="2:9" x14ac:dyDescent="0.2">
      <c r="B29" s="86">
        <v>15390</v>
      </c>
      <c r="D29" s="87" t="s">
        <v>793</v>
      </c>
      <c r="F29" s="84"/>
      <c r="G29" s="85"/>
      <c r="H29" s="85"/>
      <c r="I29" s="89"/>
    </row>
    <row r="30" spans="2:9" x14ac:dyDescent="0.2">
      <c r="B30" s="86">
        <v>821</v>
      </c>
      <c r="D30" s="87" t="s">
        <v>792</v>
      </c>
      <c r="F30" s="84"/>
      <c r="G30" s="85"/>
      <c r="H30" s="85"/>
      <c r="I30" s="89"/>
    </row>
    <row r="31" spans="2:9" ht="12.75" customHeight="1" x14ac:dyDescent="0.2">
      <c r="B31" s="86">
        <v>11360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59799</v>
      </c>
      <c r="D33" s="87" t="s">
        <v>786</v>
      </c>
      <c r="E33" s="68" t="s">
        <v>785</v>
      </c>
      <c r="F33" s="84"/>
      <c r="G33" s="85"/>
      <c r="H33" s="85"/>
      <c r="I33" s="89"/>
    </row>
    <row r="34" spans="2:9" x14ac:dyDescent="0.2">
      <c r="B34" s="86"/>
      <c r="F34" s="84"/>
      <c r="G34" s="85"/>
      <c r="H34" s="85"/>
      <c r="I34" s="89"/>
    </row>
    <row r="35" spans="2:9" x14ac:dyDescent="0.2">
      <c r="B35" s="91">
        <f>B26+B31+B32+B33</f>
        <v>140634</v>
      </c>
      <c r="C35" s="80"/>
      <c r="D35" s="92" t="s">
        <v>718</v>
      </c>
      <c r="E35" s="80"/>
      <c r="F35" s="93"/>
      <c r="G35" s="92" t="s">
        <v>718</v>
      </c>
      <c r="H35" s="80"/>
      <c r="I35" s="94">
        <f>I26</f>
        <v>140634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61827</v>
      </c>
      <c r="D42" s="83" t="s">
        <v>784</v>
      </c>
      <c r="E42" s="90" t="s">
        <v>783</v>
      </c>
      <c r="F42" s="84"/>
      <c r="G42" s="87" t="s">
        <v>786</v>
      </c>
      <c r="H42" s="68" t="s">
        <v>785</v>
      </c>
      <c r="I42" s="89">
        <f>+B33</f>
        <v>59799</v>
      </c>
    </row>
    <row r="43" spans="2:9" ht="15" x14ac:dyDescent="0.2">
      <c r="B43" s="86">
        <v>57169</v>
      </c>
      <c r="C43" s="60"/>
      <c r="D43" s="97" t="s">
        <v>782</v>
      </c>
      <c r="F43" s="64"/>
      <c r="G43" s="81" t="s">
        <v>784</v>
      </c>
      <c r="H43" s="98" t="s">
        <v>783</v>
      </c>
      <c r="I43" s="89">
        <f>I44+I45+I47+I48+I49</f>
        <v>70518</v>
      </c>
    </row>
    <row r="44" spans="2:9" x14ac:dyDescent="0.2">
      <c r="B44" s="86">
        <v>4658</v>
      </c>
      <c r="D44" s="87" t="s">
        <v>781</v>
      </c>
      <c r="F44" s="84"/>
      <c r="G44" s="97" t="s">
        <v>782</v>
      </c>
      <c r="I44" s="89">
        <v>65917</v>
      </c>
    </row>
    <row r="45" spans="2:9" x14ac:dyDescent="0.2">
      <c r="B45" s="86">
        <v>0</v>
      </c>
      <c r="D45" s="87" t="s">
        <v>780</v>
      </c>
      <c r="E45" s="82"/>
      <c r="F45" s="84"/>
      <c r="G45" s="87" t="s">
        <v>781</v>
      </c>
      <c r="I45" s="89">
        <v>4601</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68490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130317</v>
      </c>
      <c r="C52" s="80"/>
      <c r="D52" s="80" t="s">
        <v>718</v>
      </c>
      <c r="E52" s="80"/>
      <c r="F52" s="93"/>
      <c r="G52" s="80" t="s">
        <v>718</v>
      </c>
      <c r="H52" s="80"/>
      <c r="I52" s="94">
        <f>I42+I43+I50</f>
        <v>130317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3855</v>
      </c>
      <c r="D59" s="83" t="s">
        <v>774</v>
      </c>
      <c r="E59" s="88" t="s">
        <v>773</v>
      </c>
      <c r="F59" s="84"/>
      <c r="G59" s="90" t="s">
        <v>772</v>
      </c>
      <c r="H59" s="68" t="s">
        <v>771</v>
      </c>
      <c r="I59" s="89">
        <f>+B49</f>
        <v>68490</v>
      </c>
    </row>
    <row r="60" spans="2:9" x14ac:dyDescent="0.2">
      <c r="B60" s="86">
        <v>3855</v>
      </c>
      <c r="D60" s="87" t="s">
        <v>770</v>
      </c>
      <c r="F60" s="84"/>
      <c r="G60" s="90" t="s">
        <v>769</v>
      </c>
      <c r="H60" s="87"/>
      <c r="I60" s="89">
        <f>I61+I62</f>
        <v>821</v>
      </c>
    </row>
    <row r="61" spans="2:9" x14ac:dyDescent="0.2">
      <c r="B61" s="86">
        <v>0</v>
      </c>
      <c r="D61" s="87" t="s">
        <v>768</v>
      </c>
      <c r="F61" s="84"/>
      <c r="G61" s="90" t="s">
        <v>767</v>
      </c>
      <c r="I61" s="89">
        <v>0</v>
      </c>
    </row>
    <row r="62" spans="2:9" x14ac:dyDescent="0.2">
      <c r="B62" s="86">
        <v>821</v>
      </c>
      <c r="D62" s="83" t="s">
        <v>766</v>
      </c>
      <c r="E62" s="87" t="s">
        <v>765</v>
      </c>
      <c r="F62" s="84"/>
      <c r="G62" s="90" t="s">
        <v>764</v>
      </c>
      <c r="I62" s="89">
        <v>821</v>
      </c>
    </row>
    <row r="63" spans="2:9" x14ac:dyDescent="0.2">
      <c r="B63" s="86"/>
      <c r="E63" s="87" t="s">
        <v>763</v>
      </c>
      <c r="F63" s="84"/>
      <c r="G63" s="85" t="s">
        <v>762</v>
      </c>
      <c r="H63" s="83" t="s">
        <v>761</v>
      </c>
      <c r="I63" s="89">
        <f>I64+I65+I66</f>
        <v>328</v>
      </c>
    </row>
    <row r="64" spans="2:9" x14ac:dyDescent="0.2">
      <c r="B64" s="86">
        <f>B65+B66+B67</f>
        <v>1218</v>
      </c>
      <c r="D64" s="83" t="s">
        <v>762</v>
      </c>
      <c r="E64" s="83" t="s">
        <v>761</v>
      </c>
      <c r="F64" s="84"/>
      <c r="G64" s="87" t="s">
        <v>760</v>
      </c>
      <c r="I64" s="89">
        <v>0</v>
      </c>
    </row>
    <row r="65" spans="2:9" x14ac:dyDescent="0.2">
      <c r="B65" s="86">
        <v>575</v>
      </c>
      <c r="D65" s="87" t="s">
        <v>760</v>
      </c>
      <c r="F65" s="84"/>
      <c r="G65" s="90" t="s">
        <v>759</v>
      </c>
      <c r="I65" s="89">
        <v>257</v>
      </c>
    </row>
    <row r="66" spans="2:9" x14ac:dyDescent="0.2">
      <c r="B66" s="86">
        <v>0</v>
      </c>
      <c r="D66" s="87" t="s">
        <v>759</v>
      </c>
      <c r="F66" s="84"/>
      <c r="G66" s="90" t="s">
        <v>758</v>
      </c>
      <c r="I66" s="89">
        <v>71</v>
      </c>
    </row>
    <row r="67" spans="2:9" x14ac:dyDescent="0.2">
      <c r="B67" s="86">
        <v>643</v>
      </c>
      <c r="D67" s="87" t="s">
        <v>758</v>
      </c>
      <c r="F67" s="84"/>
      <c r="G67" s="85"/>
      <c r="H67" s="85"/>
      <c r="I67" s="89"/>
    </row>
    <row r="68" spans="2:9" x14ac:dyDescent="0.2">
      <c r="B68" s="86">
        <f>I70-B59-B62-B64</f>
        <v>63745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69639</v>
      </c>
      <c r="C70" s="80"/>
      <c r="D70" s="80" t="s">
        <v>718</v>
      </c>
      <c r="E70" s="80"/>
      <c r="F70" s="93"/>
      <c r="G70" s="80" t="s">
        <v>718</v>
      </c>
      <c r="H70" s="80"/>
      <c r="I70" s="94">
        <f>I59+I60+I63</f>
        <v>69639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63745</v>
      </c>
    </row>
    <row r="78" spans="2:9" x14ac:dyDescent="0.2">
      <c r="B78" s="86"/>
      <c r="E78" s="87" t="s">
        <v>750</v>
      </c>
      <c r="F78" s="84"/>
      <c r="G78" s="90"/>
      <c r="H78" s="87"/>
      <c r="I78" s="89"/>
    </row>
    <row r="79" spans="2:9" x14ac:dyDescent="0.2">
      <c r="B79" s="86">
        <f>I82-B77</f>
        <v>63745</v>
      </c>
      <c r="D79" s="87" t="s">
        <v>745</v>
      </c>
      <c r="E79" s="70" t="s">
        <v>749</v>
      </c>
      <c r="F79" s="84"/>
      <c r="G79" s="85"/>
      <c r="H79" s="85"/>
      <c r="I79" s="89"/>
    </row>
    <row r="80" spans="2:9" x14ac:dyDescent="0.2">
      <c r="B80" s="86">
        <f>B79-B13</f>
        <v>-5104</v>
      </c>
      <c r="D80" s="87" t="s">
        <v>748</v>
      </c>
      <c r="E80" s="68" t="s">
        <v>744</v>
      </c>
      <c r="F80" s="84"/>
      <c r="G80" s="85"/>
      <c r="H80" s="85"/>
      <c r="I80" s="89"/>
    </row>
    <row r="81" spans="2:9" x14ac:dyDescent="0.2">
      <c r="B81" s="86"/>
      <c r="F81" s="84"/>
      <c r="G81" s="85"/>
      <c r="H81" s="85"/>
      <c r="I81" s="89"/>
    </row>
    <row r="82" spans="2:9" x14ac:dyDescent="0.2">
      <c r="B82" s="91">
        <f>B77+B79</f>
        <v>63745</v>
      </c>
      <c r="C82" s="80"/>
      <c r="D82" s="80" t="s">
        <v>718</v>
      </c>
      <c r="E82" s="80"/>
      <c r="F82" s="93"/>
      <c r="G82" s="80" t="s">
        <v>718</v>
      </c>
      <c r="H82" s="80"/>
      <c r="I82" s="94">
        <f>I77</f>
        <v>63745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129350</v>
      </c>
      <c r="D92" s="87" t="s">
        <v>732</v>
      </c>
      <c r="E92" s="68" t="s">
        <v>731</v>
      </c>
      <c r="F92" s="84"/>
      <c r="G92" s="87" t="s">
        <v>745</v>
      </c>
      <c r="H92" s="68" t="s">
        <v>744</v>
      </c>
      <c r="I92" s="89">
        <f>+B80</f>
        <v>-5104</v>
      </c>
    </row>
    <row r="93" spans="2:9" x14ac:dyDescent="0.2">
      <c r="B93" s="86"/>
      <c r="E93" s="70" t="s">
        <v>728</v>
      </c>
      <c r="F93" s="84"/>
      <c r="G93" s="90" t="s">
        <v>743</v>
      </c>
      <c r="H93" s="83" t="s">
        <v>742</v>
      </c>
      <c r="I93" s="89">
        <f>I94+I95</f>
        <v>134454</v>
      </c>
    </row>
    <row r="94" spans="2:9" x14ac:dyDescent="0.2">
      <c r="B94" s="86"/>
      <c r="E94" s="87"/>
      <c r="F94" s="84"/>
      <c r="G94" s="90" t="s">
        <v>741</v>
      </c>
      <c r="I94" s="89">
        <v>127177</v>
      </c>
    </row>
    <row r="95" spans="2:9" x14ac:dyDescent="0.2">
      <c r="B95" s="86"/>
      <c r="E95" s="87"/>
      <c r="F95" s="84"/>
      <c r="G95" s="90" t="s">
        <v>740</v>
      </c>
      <c r="I95" s="89">
        <v>7277</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129350</v>
      </c>
      <c r="C99" s="80"/>
      <c r="D99" s="80" t="s">
        <v>718</v>
      </c>
      <c r="E99" s="80"/>
      <c r="F99" s="93"/>
      <c r="G99" s="80" t="s">
        <v>718</v>
      </c>
      <c r="H99" s="80"/>
      <c r="I99" s="94">
        <f>I92+I93+I96</f>
        <v>129350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168686</v>
      </c>
      <c r="D106" s="87" t="s">
        <v>735</v>
      </c>
      <c r="E106" s="105" t="s">
        <v>734</v>
      </c>
      <c r="F106" s="84"/>
      <c r="G106" s="85"/>
      <c r="H106" s="85"/>
      <c r="I106" s="84"/>
    </row>
    <row r="107" spans="2:9" x14ac:dyDescent="0.2">
      <c r="B107" s="86">
        <v>178687</v>
      </c>
      <c r="D107" s="87" t="s">
        <v>733</v>
      </c>
      <c r="E107" s="87"/>
      <c r="F107" s="84"/>
      <c r="G107" s="87" t="s">
        <v>732</v>
      </c>
      <c r="H107" s="70" t="s">
        <v>731</v>
      </c>
      <c r="I107" s="89"/>
    </row>
    <row r="108" spans="2:9" x14ac:dyDescent="0.2">
      <c r="B108" s="86">
        <f>-B13</f>
        <v>-68849</v>
      </c>
      <c r="D108" s="87" t="s">
        <v>730</v>
      </c>
      <c r="E108" s="88" t="s">
        <v>729</v>
      </c>
      <c r="F108" s="84"/>
      <c r="G108" s="87"/>
      <c r="H108" s="69" t="s">
        <v>728</v>
      </c>
      <c r="I108" s="89">
        <f>B92</f>
        <v>129350</v>
      </c>
    </row>
    <row r="109" spans="2:9" x14ac:dyDescent="0.2">
      <c r="B109" s="86">
        <v>-10001</v>
      </c>
      <c r="D109" s="97" t="s">
        <v>727</v>
      </c>
      <c r="E109" s="87" t="s">
        <v>726</v>
      </c>
      <c r="F109" s="84"/>
      <c r="H109" s="106"/>
      <c r="I109" s="107"/>
    </row>
    <row r="110" spans="2:9" x14ac:dyDescent="0.2">
      <c r="B110" s="86">
        <v>0</v>
      </c>
      <c r="D110" s="87" t="s">
        <v>725</v>
      </c>
      <c r="E110" s="87" t="s">
        <v>724</v>
      </c>
      <c r="F110" s="84"/>
      <c r="G110" s="95"/>
      <c r="I110" s="89"/>
    </row>
    <row r="111" spans="2:9" x14ac:dyDescent="0.2">
      <c r="B111" s="86">
        <v>11291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18222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129350</v>
      </c>
      <c r="C115" s="80"/>
      <c r="D115" s="80" t="s">
        <v>718</v>
      </c>
      <c r="E115" s="108"/>
      <c r="F115" s="93"/>
      <c r="G115" s="80" t="s">
        <v>718</v>
      </c>
      <c r="H115" s="80"/>
      <c r="I115" s="94">
        <f>I108</f>
        <v>129350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18222</v>
      </c>
    </row>
    <row r="123" spans="2:9" ht="15" x14ac:dyDescent="0.2">
      <c r="B123" s="86">
        <f>B125+B128+B131+B134+B137+B142+B143+B144</f>
        <v>-151016</v>
      </c>
      <c r="C123" s="81"/>
      <c r="D123" s="60"/>
      <c r="E123" s="87" t="s">
        <v>713</v>
      </c>
      <c r="F123" s="60"/>
      <c r="G123" s="60"/>
      <c r="H123" s="60"/>
      <c r="I123" s="89">
        <f>I128+I131+I134+I137+I142+I143+I144</f>
        <v>-169238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-86778</v>
      </c>
      <c r="E128" s="87" t="s">
        <v>709</v>
      </c>
      <c r="I128" s="89">
        <f>I129+I130</f>
        <v>-802</v>
      </c>
    </row>
    <row r="129" spans="2:9" x14ac:dyDescent="0.2">
      <c r="B129" s="86">
        <v>-65581</v>
      </c>
      <c r="E129" s="87" t="s">
        <v>708</v>
      </c>
      <c r="I129" s="89">
        <v>0</v>
      </c>
    </row>
    <row r="130" spans="2:9" x14ac:dyDescent="0.2">
      <c r="B130" s="86">
        <v>-21197</v>
      </c>
      <c r="E130" s="87" t="s">
        <v>707</v>
      </c>
      <c r="I130" s="89">
        <v>-802</v>
      </c>
    </row>
    <row r="131" spans="2:9" x14ac:dyDescent="0.2">
      <c r="B131" s="86">
        <f>B132+B133</f>
        <v>-61782</v>
      </c>
      <c r="E131" s="87" t="s">
        <v>706</v>
      </c>
      <c r="I131" s="89">
        <f>I132+I133</f>
        <v>0</v>
      </c>
    </row>
    <row r="132" spans="2:9" x14ac:dyDescent="0.2">
      <c r="B132" s="86">
        <v>-10877</v>
      </c>
      <c r="E132" s="87" t="s">
        <v>705</v>
      </c>
      <c r="I132" s="89">
        <v>0</v>
      </c>
    </row>
    <row r="133" spans="2:9" x14ac:dyDescent="0.2">
      <c r="B133" s="86">
        <v>-50905</v>
      </c>
      <c r="E133" s="87" t="s">
        <v>704</v>
      </c>
      <c r="I133" s="89">
        <v>0</v>
      </c>
    </row>
    <row r="134" spans="2:9" x14ac:dyDescent="0.2">
      <c r="B134" s="86">
        <f>B135+B136</f>
        <v>-54415</v>
      </c>
      <c r="E134" s="87" t="s">
        <v>703</v>
      </c>
      <c r="I134" s="89">
        <f>I135+I136</f>
        <v>-107855</v>
      </c>
    </row>
    <row r="135" spans="2:9" x14ac:dyDescent="0.2">
      <c r="B135" s="86">
        <v>-4472</v>
      </c>
      <c r="E135" s="87" t="s">
        <v>702</v>
      </c>
      <c r="I135" s="89">
        <v>-58156</v>
      </c>
    </row>
    <row r="136" spans="2:9" x14ac:dyDescent="0.2">
      <c r="B136" s="86">
        <v>-49943</v>
      </c>
      <c r="E136" s="87" t="s">
        <v>701</v>
      </c>
      <c r="I136" s="89">
        <v>-49699</v>
      </c>
    </row>
    <row r="137" spans="2:9" x14ac:dyDescent="0.2">
      <c r="B137" s="86">
        <f>B138+B141</f>
        <v>-2</v>
      </c>
      <c r="E137" s="109" t="s">
        <v>700</v>
      </c>
      <c r="I137" s="89">
        <f>I138+I141</f>
        <v>-17520</v>
      </c>
    </row>
    <row r="138" spans="2:9" x14ac:dyDescent="0.2">
      <c r="B138" s="86">
        <f>B139+B140</f>
        <v>-2</v>
      </c>
      <c r="E138" s="109" t="s">
        <v>699</v>
      </c>
      <c r="I138" s="89">
        <f>I139+I140</f>
        <v>-17520</v>
      </c>
    </row>
    <row r="139" spans="2:9" x14ac:dyDescent="0.2">
      <c r="B139" s="86">
        <v>-2</v>
      </c>
      <c r="E139" s="109" t="s">
        <v>698</v>
      </c>
      <c r="I139" s="89">
        <v>-17520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-383</v>
      </c>
      <c r="C143" s="87" t="s">
        <v>694</v>
      </c>
      <c r="E143" s="87" t="s">
        <v>694</v>
      </c>
      <c r="I143" s="89">
        <v>-1608</v>
      </c>
    </row>
    <row r="144" spans="2:9" x14ac:dyDescent="0.2">
      <c r="B144" s="86">
        <f>B145+B146</f>
        <v>52344</v>
      </c>
      <c r="C144" s="87" t="s">
        <v>693</v>
      </c>
      <c r="E144" s="87" t="s">
        <v>693</v>
      </c>
      <c r="I144" s="89">
        <f>I145+I146</f>
        <v>-41453</v>
      </c>
    </row>
    <row r="145" spans="2:9" x14ac:dyDescent="0.2">
      <c r="B145" s="86">
        <v>100150</v>
      </c>
      <c r="C145" s="87" t="s">
        <v>692</v>
      </c>
      <c r="E145" s="87" t="s">
        <v>692</v>
      </c>
      <c r="I145" s="89">
        <v>-1010</v>
      </c>
    </row>
    <row r="146" spans="2:9" x14ac:dyDescent="0.2">
      <c r="B146" s="91">
        <v>-47806</v>
      </c>
      <c r="C146" s="110" t="s">
        <v>691</v>
      </c>
      <c r="D146" s="111"/>
      <c r="E146" s="110" t="s">
        <v>691</v>
      </c>
      <c r="F146" s="111"/>
      <c r="G146" s="111"/>
      <c r="H146" s="111"/>
      <c r="I146" s="94">
        <v>-40443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816</v>
      </c>
      <c r="D3" s="117"/>
      <c r="E3" s="121"/>
      <c r="F3" s="117"/>
      <c r="G3" s="117"/>
      <c r="H3" s="117"/>
      <c r="I3" s="117"/>
      <c r="J3" s="117"/>
      <c r="K3" s="117"/>
      <c r="L3" s="117"/>
      <c r="M3" s="117"/>
      <c r="N3" s="122"/>
    </row>
    <row r="4" spans="2:14" s="120" customFormat="1" ht="15" customHeight="1" x14ac:dyDescent="0.25">
      <c r="B4" s="78" t="s">
        <v>815</v>
      </c>
      <c r="D4" s="117"/>
      <c r="E4" s="121"/>
      <c r="F4" s="117"/>
      <c r="G4" s="117"/>
      <c r="H4" s="117"/>
      <c r="I4" s="117"/>
      <c r="J4" s="117"/>
      <c r="K4" s="117"/>
      <c r="L4" s="117"/>
      <c r="M4" s="117"/>
      <c r="N4" s="122"/>
    </row>
    <row r="5" spans="2:14" s="123" customFormat="1" ht="15" customHeight="1" x14ac:dyDescent="0.2">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3075182</v>
      </c>
      <c r="D11" s="83" t="s">
        <v>810</v>
      </c>
      <c r="E11" s="87" t="s">
        <v>809</v>
      </c>
      <c r="F11" s="84"/>
      <c r="G11" s="85" t="s">
        <v>808</v>
      </c>
      <c r="H11" s="88" t="s">
        <v>807</v>
      </c>
      <c r="I11" s="89">
        <f>I12+I13</f>
        <v>6922127</v>
      </c>
    </row>
    <row r="12" spans="2:14" x14ac:dyDescent="0.2">
      <c r="B12" s="86">
        <f>I11-B11</f>
        <v>3846945</v>
      </c>
      <c r="D12" s="87" t="s">
        <v>797</v>
      </c>
      <c r="E12" s="68" t="s">
        <v>796</v>
      </c>
      <c r="F12" s="84"/>
      <c r="G12" s="90" t="s">
        <v>806</v>
      </c>
      <c r="H12" s="85"/>
      <c r="I12" s="89">
        <v>6877880</v>
      </c>
    </row>
    <row r="13" spans="2:14" x14ac:dyDescent="0.2">
      <c r="B13" s="86">
        <v>900333</v>
      </c>
      <c r="D13" s="83" t="s">
        <v>805</v>
      </c>
      <c r="E13" s="87" t="s">
        <v>729</v>
      </c>
      <c r="F13" s="84"/>
      <c r="G13" s="90" t="s">
        <v>804</v>
      </c>
      <c r="I13" s="89">
        <v>44247</v>
      </c>
    </row>
    <row r="14" spans="2:14" x14ac:dyDescent="0.2">
      <c r="B14" s="86">
        <f>B12-B13</f>
        <v>2946612</v>
      </c>
      <c r="D14" s="83" t="s">
        <v>803</v>
      </c>
      <c r="E14" s="68" t="s">
        <v>802</v>
      </c>
      <c r="F14" s="84"/>
      <c r="G14" s="90"/>
      <c r="H14" s="85"/>
      <c r="I14" s="89"/>
    </row>
    <row r="15" spans="2:14" ht="7.15" customHeight="1" x14ac:dyDescent="0.2">
      <c r="B15" s="86"/>
      <c r="F15" s="84"/>
      <c r="G15" s="85"/>
      <c r="H15" s="85"/>
      <c r="I15" s="89"/>
    </row>
    <row r="16" spans="2:14" x14ac:dyDescent="0.2">
      <c r="B16" s="91">
        <f>B11+B12</f>
        <v>6922127</v>
      </c>
      <c r="C16" s="80"/>
      <c r="D16" s="92" t="s">
        <v>718</v>
      </c>
      <c r="E16" s="80"/>
      <c r="F16" s="93"/>
      <c r="G16" s="92" t="s">
        <v>718</v>
      </c>
      <c r="H16" s="80"/>
      <c r="I16" s="94">
        <f>I11</f>
        <v>6922127</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2491173</v>
      </c>
      <c r="D26" s="83" t="s">
        <v>799</v>
      </c>
      <c r="E26" s="87" t="s">
        <v>798</v>
      </c>
      <c r="F26" s="84"/>
      <c r="G26" s="90" t="s">
        <v>797</v>
      </c>
      <c r="H26" s="70" t="s">
        <v>796</v>
      </c>
      <c r="I26" s="89">
        <f>+B12</f>
        <v>3846945</v>
      </c>
    </row>
    <row r="27" spans="2:9" x14ac:dyDescent="0.2">
      <c r="B27" s="86">
        <v>1909165</v>
      </c>
      <c r="D27" s="87" t="s">
        <v>795</v>
      </c>
      <c r="F27" s="84"/>
      <c r="G27" s="85"/>
      <c r="H27" s="85"/>
      <c r="I27" s="89"/>
    </row>
    <row r="28" spans="2:9" x14ac:dyDescent="0.2">
      <c r="B28" s="86">
        <f>B29+B30</f>
        <v>582008</v>
      </c>
      <c r="D28" s="87" t="s">
        <v>794</v>
      </c>
      <c r="F28" s="84"/>
      <c r="G28" s="85"/>
      <c r="H28" s="85"/>
      <c r="I28" s="89"/>
    </row>
    <row r="29" spans="2:9" x14ac:dyDescent="0.2">
      <c r="B29" s="86">
        <v>578619</v>
      </c>
      <c r="D29" s="87" t="s">
        <v>793</v>
      </c>
      <c r="F29" s="84"/>
      <c r="G29" s="85"/>
      <c r="H29" s="85"/>
      <c r="I29" s="89"/>
    </row>
    <row r="30" spans="2:9" x14ac:dyDescent="0.2">
      <c r="B30" s="86">
        <v>3389</v>
      </c>
      <c r="D30" s="87" t="s">
        <v>792</v>
      </c>
      <c r="F30" s="84"/>
      <c r="G30" s="85"/>
      <c r="H30" s="85"/>
      <c r="I30" s="89"/>
    </row>
    <row r="31" spans="2:9" ht="12.75" customHeight="1" x14ac:dyDescent="0.2">
      <c r="B31" s="86">
        <v>100824</v>
      </c>
      <c r="D31" s="83" t="s">
        <v>791</v>
      </c>
      <c r="E31" s="83" t="s">
        <v>790</v>
      </c>
      <c r="F31" s="84"/>
      <c r="G31" s="85"/>
      <c r="H31" s="85"/>
      <c r="I31" s="89"/>
    </row>
    <row r="32" spans="2:9" ht="12.75" customHeight="1" x14ac:dyDescent="0.2">
      <c r="B32" s="86">
        <v>-1517</v>
      </c>
      <c r="D32" s="83" t="s">
        <v>789</v>
      </c>
      <c r="E32" s="83" t="s">
        <v>788</v>
      </c>
      <c r="F32" s="84"/>
      <c r="G32" s="85"/>
      <c r="H32" s="85"/>
      <c r="I32" s="89"/>
    </row>
    <row r="33" spans="2:9" x14ac:dyDescent="0.2">
      <c r="B33" s="86">
        <f>I35-B26-B31-B32</f>
        <v>1256465</v>
      </c>
      <c r="D33" s="87" t="s">
        <v>786</v>
      </c>
      <c r="E33" s="68" t="s">
        <v>785</v>
      </c>
      <c r="F33" s="84"/>
      <c r="G33" s="85"/>
      <c r="H33" s="85"/>
      <c r="I33" s="89"/>
    </row>
    <row r="34" spans="2:9" x14ac:dyDescent="0.2">
      <c r="B34" s="86"/>
      <c r="F34" s="84"/>
      <c r="G34" s="85"/>
      <c r="H34" s="85"/>
      <c r="I34" s="89"/>
    </row>
    <row r="35" spans="2:9" x14ac:dyDescent="0.2">
      <c r="B35" s="91">
        <f>B26+B31+B32+B33</f>
        <v>3846945</v>
      </c>
      <c r="C35" s="80"/>
      <c r="D35" s="92" t="s">
        <v>718</v>
      </c>
      <c r="E35" s="80"/>
      <c r="F35" s="93"/>
      <c r="G35" s="92" t="s">
        <v>718</v>
      </c>
      <c r="H35" s="80"/>
      <c r="I35" s="94">
        <f>I26</f>
        <v>3846945</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481895</v>
      </c>
      <c r="D42" s="83" t="s">
        <v>784</v>
      </c>
      <c r="E42" s="90" t="s">
        <v>783</v>
      </c>
      <c r="F42" s="84"/>
      <c r="G42" s="87" t="s">
        <v>786</v>
      </c>
      <c r="H42" s="68" t="s">
        <v>785</v>
      </c>
      <c r="I42" s="89">
        <f>+B33</f>
        <v>1256465</v>
      </c>
    </row>
    <row r="43" spans="2:9" ht="15" x14ac:dyDescent="0.2">
      <c r="B43" s="86">
        <v>248243</v>
      </c>
      <c r="C43" s="60"/>
      <c r="D43" s="97" t="s">
        <v>782</v>
      </c>
      <c r="F43" s="64"/>
      <c r="G43" s="81" t="s">
        <v>784</v>
      </c>
      <c r="H43" s="98" t="s">
        <v>783</v>
      </c>
      <c r="I43" s="89">
        <f>I44+I45+I47+I48+I49</f>
        <v>78279</v>
      </c>
    </row>
    <row r="44" spans="2:9" x14ac:dyDescent="0.2">
      <c r="B44" s="86">
        <v>233652</v>
      </c>
      <c r="D44" s="87" t="s">
        <v>781</v>
      </c>
      <c r="F44" s="84"/>
      <c r="G44" s="97" t="s">
        <v>782</v>
      </c>
      <c r="I44" s="89">
        <v>71897</v>
      </c>
    </row>
    <row r="45" spans="2:9" x14ac:dyDescent="0.2">
      <c r="B45" s="86">
        <v>0</v>
      </c>
      <c r="D45" s="87" t="s">
        <v>780</v>
      </c>
      <c r="E45" s="82"/>
      <c r="F45" s="84"/>
      <c r="G45" s="87" t="s">
        <v>781</v>
      </c>
      <c r="I45" s="89">
        <v>6382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852849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1334744</v>
      </c>
      <c r="C52" s="80"/>
      <c r="D52" s="80" t="s">
        <v>718</v>
      </c>
      <c r="E52" s="80"/>
      <c r="F52" s="93"/>
      <c r="G52" s="80" t="s">
        <v>718</v>
      </c>
      <c r="H52" s="80"/>
      <c r="I52" s="94">
        <f>I42+I43+I50</f>
        <v>1334744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52991</v>
      </c>
      <c r="D59" s="83" t="s">
        <v>774</v>
      </c>
      <c r="E59" s="88" t="s">
        <v>773</v>
      </c>
      <c r="F59" s="84"/>
      <c r="G59" s="90" t="s">
        <v>772</v>
      </c>
      <c r="H59" s="68" t="s">
        <v>771</v>
      </c>
      <c r="I59" s="89">
        <f>+B49</f>
        <v>852849</v>
      </c>
    </row>
    <row r="60" spans="2:9" x14ac:dyDescent="0.2">
      <c r="B60" s="86">
        <v>52991</v>
      </c>
      <c r="D60" s="87" t="s">
        <v>770</v>
      </c>
      <c r="F60" s="84"/>
      <c r="G60" s="90" t="s">
        <v>769</v>
      </c>
      <c r="H60" s="87"/>
      <c r="I60" s="89">
        <f>I61+I62</f>
        <v>3389</v>
      </c>
    </row>
    <row r="61" spans="2:9" x14ac:dyDescent="0.2">
      <c r="B61" s="86">
        <v>0</v>
      </c>
      <c r="D61" s="87" t="s">
        <v>768</v>
      </c>
      <c r="F61" s="84"/>
      <c r="G61" s="90" t="s">
        <v>767</v>
      </c>
      <c r="I61" s="89">
        <v>0</v>
      </c>
    </row>
    <row r="62" spans="2:9" x14ac:dyDescent="0.2">
      <c r="B62" s="86">
        <v>3389</v>
      </c>
      <c r="D62" s="83" t="s">
        <v>766</v>
      </c>
      <c r="E62" s="87" t="s">
        <v>765</v>
      </c>
      <c r="F62" s="84"/>
      <c r="G62" s="90" t="s">
        <v>764</v>
      </c>
      <c r="I62" s="89">
        <v>3389</v>
      </c>
    </row>
    <row r="63" spans="2:9" x14ac:dyDescent="0.2">
      <c r="B63" s="86"/>
      <c r="E63" s="87" t="s">
        <v>763</v>
      </c>
      <c r="F63" s="84"/>
      <c r="G63" s="85" t="s">
        <v>762</v>
      </c>
      <c r="H63" s="83" t="s">
        <v>761</v>
      </c>
      <c r="I63" s="89">
        <f>I64+I65+I66</f>
        <v>22824</v>
      </c>
    </row>
    <row r="64" spans="2:9" x14ac:dyDescent="0.2">
      <c r="B64" s="86">
        <f>B65+B66+B67</f>
        <v>34144</v>
      </c>
      <c r="D64" s="83" t="s">
        <v>762</v>
      </c>
      <c r="E64" s="83" t="s">
        <v>761</v>
      </c>
      <c r="F64" s="84"/>
      <c r="G64" s="87" t="s">
        <v>760</v>
      </c>
      <c r="I64" s="89">
        <v>0</v>
      </c>
    </row>
    <row r="65" spans="2:9" x14ac:dyDescent="0.2">
      <c r="B65" s="86">
        <v>11971</v>
      </c>
      <c r="D65" s="87" t="s">
        <v>760</v>
      </c>
      <c r="F65" s="84"/>
      <c r="G65" s="90" t="s">
        <v>759</v>
      </c>
      <c r="I65" s="89">
        <v>1857</v>
      </c>
    </row>
    <row r="66" spans="2:9" x14ac:dyDescent="0.2">
      <c r="B66" s="86">
        <v>0</v>
      </c>
      <c r="D66" s="87" t="s">
        <v>759</v>
      </c>
      <c r="F66" s="84"/>
      <c r="G66" s="90" t="s">
        <v>758</v>
      </c>
      <c r="I66" s="89">
        <v>20967</v>
      </c>
    </row>
    <row r="67" spans="2:9" x14ac:dyDescent="0.2">
      <c r="B67" s="86">
        <v>22173</v>
      </c>
      <c r="D67" s="87" t="s">
        <v>758</v>
      </c>
      <c r="F67" s="84"/>
      <c r="G67" s="85"/>
      <c r="H67" s="85"/>
      <c r="I67" s="89"/>
    </row>
    <row r="68" spans="2:9" x14ac:dyDescent="0.2">
      <c r="B68" s="86">
        <f>I70-B59-B62-B64</f>
        <v>788538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879062</v>
      </c>
      <c r="C70" s="80"/>
      <c r="D70" s="80" t="s">
        <v>718</v>
      </c>
      <c r="E70" s="80"/>
      <c r="F70" s="93"/>
      <c r="G70" s="80" t="s">
        <v>718</v>
      </c>
      <c r="H70" s="80"/>
      <c r="I70" s="94">
        <f>I59+I60+I63</f>
        <v>879062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788538</v>
      </c>
    </row>
    <row r="78" spans="2:9" x14ac:dyDescent="0.2">
      <c r="B78" s="86"/>
      <c r="E78" s="87" t="s">
        <v>750</v>
      </c>
      <c r="F78" s="84"/>
      <c r="G78" s="90"/>
      <c r="H78" s="87"/>
      <c r="I78" s="89"/>
    </row>
    <row r="79" spans="2:9" x14ac:dyDescent="0.2">
      <c r="B79" s="86">
        <f>I82-B77</f>
        <v>788538</v>
      </c>
      <c r="D79" s="87" t="s">
        <v>745</v>
      </c>
      <c r="E79" s="70" t="s">
        <v>749</v>
      </c>
      <c r="F79" s="84"/>
      <c r="G79" s="85"/>
      <c r="H79" s="85"/>
      <c r="I79" s="89"/>
    </row>
    <row r="80" spans="2:9" x14ac:dyDescent="0.2">
      <c r="B80" s="86">
        <f>B79-B13</f>
        <v>-111795</v>
      </c>
      <c r="D80" s="87" t="s">
        <v>748</v>
      </c>
      <c r="E80" s="68" t="s">
        <v>744</v>
      </c>
      <c r="F80" s="84"/>
      <c r="G80" s="85"/>
      <c r="H80" s="85"/>
      <c r="I80" s="89"/>
    </row>
    <row r="81" spans="2:9" x14ac:dyDescent="0.2">
      <c r="B81" s="86"/>
      <c r="F81" s="84"/>
      <c r="G81" s="85"/>
      <c r="H81" s="85"/>
      <c r="I81" s="89"/>
    </row>
    <row r="82" spans="2:9" x14ac:dyDescent="0.2">
      <c r="B82" s="91">
        <f>B77+B79</f>
        <v>788538</v>
      </c>
      <c r="C82" s="80"/>
      <c r="D82" s="80" t="s">
        <v>718</v>
      </c>
      <c r="E82" s="80"/>
      <c r="F82" s="93"/>
      <c r="G82" s="80" t="s">
        <v>718</v>
      </c>
      <c r="H82" s="80"/>
      <c r="I82" s="94">
        <f>I77</f>
        <v>788538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188476</v>
      </c>
      <c r="D92" s="87" t="s">
        <v>732</v>
      </c>
      <c r="E92" s="68" t="s">
        <v>731</v>
      </c>
      <c r="F92" s="84"/>
      <c r="G92" s="87" t="s">
        <v>745</v>
      </c>
      <c r="H92" s="68" t="s">
        <v>744</v>
      </c>
      <c r="I92" s="89">
        <f>+B80</f>
        <v>-111795</v>
      </c>
    </row>
    <row r="93" spans="2:9" x14ac:dyDescent="0.2">
      <c r="B93" s="86"/>
      <c r="E93" s="70" t="s">
        <v>728</v>
      </c>
      <c r="F93" s="84"/>
      <c r="G93" s="90" t="s">
        <v>743</v>
      </c>
      <c r="H93" s="83" t="s">
        <v>742</v>
      </c>
      <c r="I93" s="89">
        <f>I94+I95</f>
        <v>300964</v>
      </c>
    </row>
    <row r="94" spans="2:9" x14ac:dyDescent="0.2">
      <c r="B94" s="86"/>
      <c r="E94" s="87"/>
      <c r="F94" s="84"/>
      <c r="G94" s="90" t="s">
        <v>741</v>
      </c>
      <c r="I94" s="89">
        <v>245320</v>
      </c>
    </row>
    <row r="95" spans="2:9" x14ac:dyDescent="0.2">
      <c r="B95" s="86"/>
      <c r="E95" s="87"/>
      <c r="F95" s="84"/>
      <c r="G95" s="90" t="s">
        <v>740</v>
      </c>
      <c r="I95" s="89">
        <v>55644</v>
      </c>
    </row>
    <row r="96" spans="2:9" x14ac:dyDescent="0.2">
      <c r="B96" s="86"/>
      <c r="D96" s="87"/>
      <c r="F96" s="84"/>
      <c r="G96" s="90" t="s">
        <v>739</v>
      </c>
      <c r="H96" s="83" t="s">
        <v>738</v>
      </c>
      <c r="I96" s="89">
        <f>I97</f>
        <v>-693</v>
      </c>
    </row>
    <row r="97" spans="2:9" x14ac:dyDescent="0.2">
      <c r="B97" s="100"/>
      <c r="C97" s="101"/>
      <c r="D97" s="101"/>
      <c r="E97" s="87"/>
      <c r="F97" s="102"/>
      <c r="G97" s="90" t="s">
        <v>737</v>
      </c>
      <c r="H97" s="103"/>
      <c r="I97" s="89">
        <v>-693</v>
      </c>
    </row>
    <row r="98" spans="2:9" x14ac:dyDescent="0.2">
      <c r="B98" s="86"/>
      <c r="F98" s="84"/>
      <c r="G98" s="85"/>
      <c r="H98" s="85"/>
      <c r="I98" s="89"/>
    </row>
    <row r="99" spans="2:9" x14ac:dyDescent="0.2">
      <c r="B99" s="91">
        <f>B92</f>
        <v>188476</v>
      </c>
      <c r="C99" s="80"/>
      <c r="D99" s="80" t="s">
        <v>718</v>
      </c>
      <c r="E99" s="80"/>
      <c r="F99" s="93"/>
      <c r="G99" s="80" t="s">
        <v>718</v>
      </c>
      <c r="H99" s="80"/>
      <c r="I99" s="94">
        <f>I92+I93+I96</f>
        <v>188476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460777</v>
      </c>
      <c r="D106" s="87" t="s">
        <v>735</v>
      </c>
      <c r="E106" s="105" t="s">
        <v>734</v>
      </c>
      <c r="F106" s="84"/>
      <c r="G106" s="85"/>
      <c r="H106" s="85"/>
      <c r="I106" s="84"/>
    </row>
    <row r="107" spans="2:9" x14ac:dyDescent="0.2">
      <c r="B107" s="86">
        <v>488600</v>
      </c>
      <c r="D107" s="87" t="s">
        <v>733</v>
      </c>
      <c r="E107" s="87"/>
      <c r="F107" s="84"/>
      <c r="G107" s="87" t="s">
        <v>732</v>
      </c>
      <c r="H107" s="70" t="s">
        <v>731</v>
      </c>
      <c r="I107" s="89"/>
    </row>
    <row r="108" spans="2:9" x14ac:dyDescent="0.2">
      <c r="B108" s="86">
        <f>-B13</f>
        <v>-900333</v>
      </c>
      <c r="D108" s="87" t="s">
        <v>730</v>
      </c>
      <c r="E108" s="88" t="s">
        <v>729</v>
      </c>
      <c r="F108" s="84"/>
      <c r="G108" s="87"/>
      <c r="H108" s="69" t="s">
        <v>728</v>
      </c>
      <c r="I108" s="89">
        <f>B92</f>
        <v>188476</v>
      </c>
    </row>
    <row r="109" spans="2:9" x14ac:dyDescent="0.2">
      <c r="B109" s="86">
        <v>-27823</v>
      </c>
      <c r="D109" s="97" t="s">
        <v>727</v>
      </c>
      <c r="E109" s="87" t="s">
        <v>726</v>
      </c>
      <c r="F109" s="84"/>
      <c r="H109" s="106"/>
      <c r="I109" s="107"/>
    </row>
    <row r="110" spans="2:9" x14ac:dyDescent="0.2">
      <c r="B110" s="86">
        <v>0</v>
      </c>
      <c r="D110" s="87" t="s">
        <v>725</v>
      </c>
      <c r="E110" s="87" t="s">
        <v>724</v>
      </c>
      <c r="F110" s="84"/>
      <c r="G110" s="95"/>
      <c r="I110" s="89"/>
    </row>
    <row r="111" spans="2:9" x14ac:dyDescent="0.2">
      <c r="B111" s="86">
        <v>10591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617441</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188476</v>
      </c>
      <c r="C115" s="80"/>
      <c r="D115" s="80" t="s">
        <v>718</v>
      </c>
      <c r="E115" s="108"/>
      <c r="F115" s="93"/>
      <c r="G115" s="80" t="s">
        <v>718</v>
      </c>
      <c r="H115" s="80"/>
      <c r="I115" s="94">
        <f>I108</f>
        <v>188476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617441</v>
      </c>
    </row>
    <row r="123" spans="2:9" ht="15" x14ac:dyDescent="0.2">
      <c r="B123" s="86">
        <f>B125+B128+B131+B134+B137+B142+B143+B144</f>
        <v>280297</v>
      </c>
      <c r="C123" s="81"/>
      <c r="D123" s="60"/>
      <c r="E123" s="87" t="s">
        <v>713</v>
      </c>
      <c r="F123" s="60"/>
      <c r="G123" s="60"/>
      <c r="H123" s="60"/>
      <c r="I123" s="89">
        <f>I128+I131+I134+I137+I142+I143+I144</f>
        <v>-337144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80017</v>
      </c>
      <c r="E128" s="87" t="s">
        <v>709</v>
      </c>
      <c r="I128" s="89">
        <f>I129+I130</f>
        <v>-882</v>
      </c>
    </row>
    <row r="129" spans="2:9" x14ac:dyDescent="0.2">
      <c r="B129" s="86">
        <v>211939</v>
      </c>
      <c r="E129" s="87" t="s">
        <v>708</v>
      </c>
      <c r="I129" s="89">
        <v>0</v>
      </c>
    </row>
    <row r="130" spans="2:9" x14ac:dyDescent="0.2">
      <c r="B130" s="86">
        <v>-131922</v>
      </c>
      <c r="E130" s="87" t="s">
        <v>707</v>
      </c>
      <c r="I130" s="89">
        <v>-882</v>
      </c>
    </row>
    <row r="131" spans="2:9" x14ac:dyDescent="0.2">
      <c r="B131" s="86">
        <f>B132+B133</f>
        <v>-13800</v>
      </c>
      <c r="E131" s="87" t="s">
        <v>706</v>
      </c>
      <c r="I131" s="89">
        <f>I132+I133</f>
        <v>-20</v>
      </c>
    </row>
    <row r="132" spans="2:9" x14ac:dyDescent="0.2">
      <c r="B132" s="86">
        <v>-14513</v>
      </c>
      <c r="E132" s="87" t="s">
        <v>705</v>
      </c>
      <c r="I132" s="89">
        <v>-20</v>
      </c>
    </row>
    <row r="133" spans="2:9" x14ac:dyDescent="0.2">
      <c r="B133" s="86">
        <v>713</v>
      </c>
      <c r="E133" s="87" t="s">
        <v>704</v>
      </c>
      <c r="I133" s="89">
        <v>0</v>
      </c>
    </row>
    <row r="134" spans="2:9" x14ac:dyDescent="0.2">
      <c r="B134" s="86">
        <f>B135+B136</f>
        <v>-113715</v>
      </c>
      <c r="E134" s="87" t="s">
        <v>703</v>
      </c>
      <c r="I134" s="89">
        <f>I135+I136</f>
        <v>-157364</v>
      </c>
    </row>
    <row r="135" spans="2:9" x14ac:dyDescent="0.2">
      <c r="B135" s="86">
        <v>-69758</v>
      </c>
      <c r="E135" s="87" t="s">
        <v>702</v>
      </c>
      <c r="I135" s="89">
        <v>-17315</v>
      </c>
    </row>
    <row r="136" spans="2:9" x14ac:dyDescent="0.2">
      <c r="B136" s="86">
        <v>-43957</v>
      </c>
      <c r="E136" s="87" t="s">
        <v>701</v>
      </c>
      <c r="I136" s="89">
        <v>-140049</v>
      </c>
    </row>
    <row r="137" spans="2:9" x14ac:dyDescent="0.2">
      <c r="B137" s="86">
        <f>B138+B141</f>
        <v>104890</v>
      </c>
      <c r="E137" s="109" t="s">
        <v>700</v>
      </c>
      <c r="I137" s="89">
        <f>I138+I141</f>
        <v>94901</v>
      </c>
    </row>
    <row r="138" spans="2:9" x14ac:dyDescent="0.2">
      <c r="B138" s="86">
        <f>B139+B140</f>
        <v>104890</v>
      </c>
      <c r="E138" s="109" t="s">
        <v>699</v>
      </c>
      <c r="I138" s="89">
        <f>I139+I140</f>
        <v>94901</v>
      </c>
    </row>
    <row r="139" spans="2:9" x14ac:dyDescent="0.2">
      <c r="B139" s="86">
        <v>104890</v>
      </c>
      <c r="E139" s="109" t="s">
        <v>698</v>
      </c>
      <c r="I139" s="89">
        <v>94901</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-384</v>
      </c>
      <c r="C143" s="87" t="s">
        <v>694</v>
      </c>
      <c r="E143" s="87" t="s">
        <v>694</v>
      </c>
      <c r="I143" s="89">
        <v>-853</v>
      </c>
    </row>
    <row r="144" spans="2:9" x14ac:dyDescent="0.2">
      <c r="B144" s="86">
        <f>B145+B146</f>
        <v>223289</v>
      </c>
      <c r="C144" s="87" t="s">
        <v>693</v>
      </c>
      <c r="E144" s="87" t="s">
        <v>693</v>
      </c>
      <c r="I144" s="89">
        <f>I145+I146</f>
        <v>-272926</v>
      </c>
    </row>
    <row r="145" spans="2:9" x14ac:dyDescent="0.2">
      <c r="B145" s="86">
        <v>125007</v>
      </c>
      <c r="C145" s="87" t="s">
        <v>692</v>
      </c>
      <c r="E145" s="87" t="s">
        <v>692</v>
      </c>
      <c r="I145" s="89">
        <v>-36220</v>
      </c>
    </row>
    <row r="146" spans="2:9" x14ac:dyDescent="0.2">
      <c r="B146" s="91">
        <v>98282</v>
      </c>
      <c r="C146" s="110" t="s">
        <v>691</v>
      </c>
      <c r="D146" s="111"/>
      <c r="E146" s="110" t="s">
        <v>691</v>
      </c>
      <c r="F146" s="111"/>
      <c r="G146" s="111"/>
      <c r="H146" s="111"/>
      <c r="I146" s="94">
        <v>-236706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4" orientation="portrait" r:id="rId1"/>
  <headerFooter alignWithMargins="0"/>
  <rowBreaks count="2" manualBreakCount="2">
    <brk id="72" min="1" max="8" man="1"/>
    <brk id="14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885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887</v>
      </c>
      <c r="D3" s="117"/>
      <c r="E3" s="121"/>
      <c r="F3" s="117"/>
      <c r="G3" s="117"/>
      <c r="H3" s="117"/>
      <c r="I3" s="117"/>
      <c r="J3" s="117"/>
      <c r="K3" s="117"/>
      <c r="L3" s="117"/>
      <c r="M3" s="117"/>
      <c r="N3" s="122"/>
    </row>
    <row r="4" spans="2:14" s="120" customFormat="1" ht="15" customHeight="1" x14ac:dyDescent="0.25">
      <c r="B4" s="78" t="s">
        <v>886</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88552</v>
      </c>
      <c r="D11" s="83" t="s">
        <v>810</v>
      </c>
      <c r="E11" s="87" t="s">
        <v>809</v>
      </c>
      <c r="F11" s="84"/>
      <c r="G11" s="85" t="s">
        <v>808</v>
      </c>
      <c r="H11" s="88" t="s">
        <v>807</v>
      </c>
      <c r="I11" s="89">
        <f>I12+I13</f>
        <v>103246</v>
      </c>
    </row>
    <row r="12" spans="2:14" x14ac:dyDescent="0.2">
      <c r="B12" s="86">
        <f>I11-B11</f>
        <v>14694</v>
      </c>
      <c r="D12" s="87" t="s">
        <v>797</v>
      </c>
      <c r="E12" s="68" t="s">
        <v>796</v>
      </c>
      <c r="F12" s="84"/>
      <c r="G12" s="90" t="s">
        <v>806</v>
      </c>
      <c r="H12" s="85"/>
      <c r="I12" s="89">
        <v>103246</v>
      </c>
    </row>
    <row r="13" spans="2:14" x14ac:dyDescent="0.2">
      <c r="B13" s="86">
        <v>1118</v>
      </c>
      <c r="D13" s="83" t="s">
        <v>805</v>
      </c>
      <c r="E13" s="87" t="s">
        <v>729</v>
      </c>
      <c r="F13" s="84"/>
      <c r="G13" s="90" t="s">
        <v>804</v>
      </c>
      <c r="I13" s="89">
        <v>0</v>
      </c>
    </row>
    <row r="14" spans="2:14" x14ac:dyDescent="0.2">
      <c r="B14" s="86">
        <f>B12-B13</f>
        <v>13576</v>
      </c>
      <c r="D14" s="83" t="s">
        <v>803</v>
      </c>
      <c r="E14" s="68" t="s">
        <v>802</v>
      </c>
      <c r="F14" s="84"/>
      <c r="G14" s="90"/>
      <c r="H14" s="85"/>
      <c r="I14" s="89"/>
    </row>
    <row r="15" spans="2:14" ht="7.15" customHeight="1" x14ac:dyDescent="0.2">
      <c r="B15" s="86"/>
      <c r="F15" s="84"/>
      <c r="G15" s="85"/>
      <c r="H15" s="85"/>
      <c r="I15" s="89"/>
    </row>
    <row r="16" spans="2:14" x14ac:dyDescent="0.2">
      <c r="B16" s="91">
        <f>B11+B12</f>
        <v>103246</v>
      </c>
      <c r="C16" s="80"/>
      <c r="D16" s="92" t="s">
        <v>718</v>
      </c>
      <c r="E16" s="80"/>
      <c r="F16" s="93"/>
      <c r="G16" s="92" t="s">
        <v>718</v>
      </c>
      <c r="H16" s="80"/>
      <c r="I16" s="94">
        <f>I11</f>
        <v>103246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12438</v>
      </c>
      <c r="D26" s="83" t="s">
        <v>799</v>
      </c>
      <c r="E26" s="87" t="s">
        <v>798</v>
      </c>
      <c r="F26" s="84"/>
      <c r="G26" s="90" t="s">
        <v>797</v>
      </c>
      <c r="H26" s="70" t="s">
        <v>796</v>
      </c>
      <c r="I26" s="89">
        <f>+B12</f>
        <v>14694</v>
      </c>
    </row>
    <row r="27" spans="2:9" x14ac:dyDescent="0.2">
      <c r="B27" s="86">
        <v>9752</v>
      </c>
      <c r="D27" s="87" t="s">
        <v>795</v>
      </c>
      <c r="F27" s="84"/>
      <c r="G27" s="85"/>
      <c r="H27" s="85"/>
      <c r="I27" s="89"/>
    </row>
    <row r="28" spans="2:9" x14ac:dyDescent="0.2">
      <c r="B28" s="86">
        <f>B29+B30</f>
        <v>2686</v>
      </c>
      <c r="D28" s="87" t="s">
        <v>794</v>
      </c>
      <c r="F28" s="84"/>
      <c r="G28" s="85"/>
      <c r="H28" s="85"/>
      <c r="I28" s="89"/>
    </row>
    <row r="29" spans="2:9" x14ac:dyDescent="0.2">
      <c r="B29" s="86">
        <v>2583</v>
      </c>
      <c r="D29" s="87" t="s">
        <v>793</v>
      </c>
      <c r="F29" s="84"/>
      <c r="G29" s="85"/>
      <c r="H29" s="85"/>
      <c r="I29" s="89"/>
    </row>
    <row r="30" spans="2:9" x14ac:dyDescent="0.2">
      <c r="B30" s="86">
        <v>103</v>
      </c>
      <c r="D30" s="87" t="s">
        <v>792</v>
      </c>
      <c r="F30" s="84"/>
      <c r="G30" s="85"/>
      <c r="H30" s="85"/>
      <c r="I30" s="89"/>
    </row>
    <row r="31" spans="2:9" ht="12.75" customHeight="1" x14ac:dyDescent="0.2">
      <c r="B31" s="86">
        <v>118</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2138</v>
      </c>
      <c r="D33" s="87" t="s">
        <v>786</v>
      </c>
      <c r="E33" s="68" t="s">
        <v>785</v>
      </c>
      <c r="F33" s="84"/>
      <c r="G33" s="85"/>
      <c r="H33" s="85"/>
      <c r="I33" s="89"/>
    </row>
    <row r="34" spans="2:9" x14ac:dyDescent="0.2">
      <c r="B34" s="86"/>
      <c r="F34" s="84"/>
      <c r="G34" s="85"/>
      <c r="H34" s="85"/>
      <c r="I34" s="89"/>
    </row>
    <row r="35" spans="2:9" x14ac:dyDescent="0.2">
      <c r="B35" s="91">
        <f>B26+B31+B32+B33</f>
        <v>14694</v>
      </c>
      <c r="C35" s="80"/>
      <c r="D35" s="92" t="s">
        <v>718</v>
      </c>
      <c r="E35" s="80"/>
      <c r="F35" s="93"/>
      <c r="G35" s="92" t="s">
        <v>718</v>
      </c>
      <c r="H35" s="80"/>
      <c r="I35" s="94">
        <f>I26</f>
        <v>14694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658</v>
      </c>
      <c r="D42" s="83" t="s">
        <v>784</v>
      </c>
      <c r="E42" s="90" t="s">
        <v>783</v>
      </c>
      <c r="F42" s="84"/>
      <c r="G42" s="87" t="s">
        <v>786</v>
      </c>
      <c r="H42" s="68" t="s">
        <v>785</v>
      </c>
      <c r="I42" s="89">
        <f>+B33</f>
        <v>2138</v>
      </c>
    </row>
    <row r="43" spans="2:9" ht="15" x14ac:dyDescent="0.2">
      <c r="B43" s="86">
        <v>274</v>
      </c>
      <c r="C43" s="60"/>
      <c r="D43" s="97" t="s">
        <v>782</v>
      </c>
      <c r="F43" s="64"/>
      <c r="G43" s="81" t="s">
        <v>784</v>
      </c>
      <c r="H43" s="98" t="s">
        <v>783</v>
      </c>
      <c r="I43" s="89">
        <f>I44+I45+I47+I48+I49</f>
        <v>721</v>
      </c>
    </row>
    <row r="44" spans="2:9" x14ac:dyDescent="0.2">
      <c r="B44" s="86">
        <v>384</v>
      </c>
      <c r="D44" s="87" t="s">
        <v>781</v>
      </c>
      <c r="F44" s="84"/>
      <c r="G44" s="97" t="s">
        <v>782</v>
      </c>
      <c r="I44" s="89">
        <v>721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2201</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2859</v>
      </c>
      <c r="C52" s="80"/>
      <c r="D52" s="80" t="s">
        <v>718</v>
      </c>
      <c r="E52" s="80"/>
      <c r="F52" s="93"/>
      <c r="G52" s="80" t="s">
        <v>718</v>
      </c>
      <c r="H52" s="80"/>
      <c r="I52" s="94">
        <f>I42+I43+I50</f>
        <v>2859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2201</v>
      </c>
    </row>
    <row r="60" spans="2:9" x14ac:dyDescent="0.2">
      <c r="B60" s="86">
        <v>0</v>
      </c>
      <c r="D60" s="87" t="s">
        <v>770</v>
      </c>
      <c r="F60" s="84"/>
      <c r="G60" s="90" t="s">
        <v>769</v>
      </c>
      <c r="H60" s="87"/>
      <c r="I60" s="89">
        <f>I61+I62</f>
        <v>103</v>
      </c>
    </row>
    <row r="61" spans="2:9" x14ac:dyDescent="0.2">
      <c r="B61" s="86">
        <v>0</v>
      </c>
      <c r="D61" s="87" t="s">
        <v>768</v>
      </c>
      <c r="F61" s="84"/>
      <c r="G61" s="90" t="s">
        <v>767</v>
      </c>
      <c r="I61" s="89">
        <v>0</v>
      </c>
    </row>
    <row r="62" spans="2:9" x14ac:dyDescent="0.2">
      <c r="B62" s="86">
        <v>103</v>
      </c>
      <c r="D62" s="83" t="s">
        <v>766</v>
      </c>
      <c r="E62" s="87" t="s">
        <v>765</v>
      </c>
      <c r="F62" s="84"/>
      <c r="G62" s="90" t="s">
        <v>764</v>
      </c>
      <c r="I62" s="89">
        <v>103</v>
      </c>
    </row>
    <row r="63" spans="2:9" x14ac:dyDescent="0.2">
      <c r="B63" s="86"/>
      <c r="E63" s="87" t="s">
        <v>763</v>
      </c>
      <c r="F63" s="84"/>
      <c r="G63" s="85" t="s">
        <v>762</v>
      </c>
      <c r="H63" s="83" t="s">
        <v>761</v>
      </c>
      <c r="I63" s="89">
        <f>I64+I65+I66</f>
        <v>6</v>
      </c>
    </row>
    <row r="64" spans="2:9" x14ac:dyDescent="0.2">
      <c r="B64" s="86">
        <f>B65+B66+B67</f>
        <v>202</v>
      </c>
      <c r="D64" s="83" t="s">
        <v>762</v>
      </c>
      <c r="E64" s="83" t="s">
        <v>761</v>
      </c>
      <c r="F64" s="84"/>
      <c r="G64" s="87" t="s">
        <v>760</v>
      </c>
      <c r="I64" s="89">
        <v>0</v>
      </c>
    </row>
    <row r="65" spans="2:9" x14ac:dyDescent="0.2">
      <c r="B65" s="86">
        <v>200</v>
      </c>
      <c r="D65" s="87" t="s">
        <v>760</v>
      </c>
      <c r="F65" s="84"/>
      <c r="G65" s="90" t="s">
        <v>759</v>
      </c>
      <c r="I65" s="89">
        <v>6</v>
      </c>
    </row>
    <row r="66" spans="2:9" x14ac:dyDescent="0.2">
      <c r="B66" s="86">
        <v>0</v>
      </c>
      <c r="D66" s="87" t="s">
        <v>759</v>
      </c>
      <c r="F66" s="84"/>
      <c r="G66" s="90" t="s">
        <v>758</v>
      </c>
      <c r="I66" s="89">
        <v>0</v>
      </c>
    </row>
    <row r="67" spans="2:9" x14ac:dyDescent="0.2">
      <c r="B67" s="86">
        <v>2</v>
      </c>
      <c r="D67" s="87" t="s">
        <v>758</v>
      </c>
      <c r="F67" s="84"/>
      <c r="G67" s="85"/>
      <c r="H67" s="85"/>
      <c r="I67" s="89"/>
    </row>
    <row r="68" spans="2:9" x14ac:dyDescent="0.2">
      <c r="B68" s="86">
        <f>I70-B59-B62-B64</f>
        <v>2005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2310</v>
      </c>
      <c r="C70" s="80"/>
      <c r="D70" s="80" t="s">
        <v>718</v>
      </c>
      <c r="E70" s="80"/>
      <c r="F70" s="93"/>
      <c r="G70" s="80" t="s">
        <v>718</v>
      </c>
      <c r="H70" s="80"/>
      <c r="I70" s="94">
        <f>I59+I60+I63</f>
        <v>2310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2005</v>
      </c>
    </row>
    <row r="78" spans="2:9" x14ac:dyDescent="0.2">
      <c r="B78" s="86"/>
      <c r="E78" s="87" t="s">
        <v>750</v>
      </c>
      <c r="F78" s="84"/>
      <c r="G78" s="90"/>
      <c r="H78" s="87"/>
      <c r="I78" s="89"/>
    </row>
    <row r="79" spans="2:9" x14ac:dyDescent="0.2">
      <c r="B79" s="86">
        <f>I82-B77</f>
        <v>2005</v>
      </c>
      <c r="D79" s="87" t="s">
        <v>745</v>
      </c>
      <c r="E79" s="70" t="s">
        <v>749</v>
      </c>
      <c r="F79" s="84"/>
      <c r="G79" s="85"/>
      <c r="H79" s="85"/>
      <c r="I79" s="89"/>
    </row>
    <row r="80" spans="2:9" x14ac:dyDescent="0.2">
      <c r="B80" s="86">
        <f>B79-B13</f>
        <v>887</v>
      </c>
      <c r="D80" s="87" t="s">
        <v>748</v>
      </c>
      <c r="E80" s="68" t="s">
        <v>744</v>
      </c>
      <c r="F80" s="84"/>
      <c r="G80" s="85"/>
      <c r="H80" s="85"/>
      <c r="I80" s="89"/>
    </row>
    <row r="81" spans="2:9" x14ac:dyDescent="0.2">
      <c r="B81" s="86"/>
      <c r="F81" s="84"/>
      <c r="G81" s="85"/>
      <c r="H81" s="85"/>
      <c r="I81" s="89"/>
    </row>
    <row r="82" spans="2:9" x14ac:dyDescent="0.2">
      <c r="B82" s="91">
        <f>B77+B79</f>
        <v>2005</v>
      </c>
      <c r="C82" s="80"/>
      <c r="D82" s="80" t="s">
        <v>718</v>
      </c>
      <c r="E82" s="80"/>
      <c r="F82" s="93"/>
      <c r="G82" s="80" t="s">
        <v>718</v>
      </c>
      <c r="H82" s="80"/>
      <c r="I82" s="94">
        <f>I77</f>
        <v>2005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1807</v>
      </c>
      <c r="D92" s="87" t="s">
        <v>732</v>
      </c>
      <c r="E92" s="68" t="s">
        <v>731</v>
      </c>
      <c r="F92" s="84"/>
      <c r="G92" s="87" t="s">
        <v>745</v>
      </c>
      <c r="H92" s="68" t="s">
        <v>744</v>
      </c>
      <c r="I92" s="89">
        <f>+B80</f>
        <v>887</v>
      </c>
    </row>
    <row r="93" spans="2:9" x14ac:dyDescent="0.2">
      <c r="B93" s="86"/>
      <c r="E93" s="70" t="s">
        <v>728</v>
      </c>
      <c r="F93" s="84"/>
      <c r="G93" s="90" t="s">
        <v>743</v>
      </c>
      <c r="H93" s="83" t="s">
        <v>742</v>
      </c>
      <c r="I93" s="89">
        <f>I94+I95</f>
        <v>2968</v>
      </c>
    </row>
    <row r="94" spans="2:9" x14ac:dyDescent="0.2">
      <c r="B94" s="86"/>
      <c r="E94" s="87"/>
      <c r="F94" s="84"/>
      <c r="G94" s="90" t="s">
        <v>741</v>
      </c>
      <c r="I94" s="89">
        <v>1368</v>
      </c>
    </row>
    <row r="95" spans="2:9" x14ac:dyDescent="0.2">
      <c r="B95" s="86"/>
      <c r="E95" s="87"/>
      <c r="F95" s="84"/>
      <c r="G95" s="90" t="s">
        <v>740</v>
      </c>
      <c r="I95" s="89">
        <v>1600</v>
      </c>
    </row>
    <row r="96" spans="2:9" x14ac:dyDescent="0.2">
      <c r="B96" s="86"/>
      <c r="D96" s="87"/>
      <c r="F96" s="84"/>
      <c r="G96" s="90" t="s">
        <v>739</v>
      </c>
      <c r="H96" s="83" t="s">
        <v>738</v>
      </c>
      <c r="I96" s="89">
        <f>I97</f>
        <v>-2048</v>
      </c>
    </row>
    <row r="97" spans="2:9" x14ac:dyDescent="0.2">
      <c r="B97" s="100"/>
      <c r="C97" s="101"/>
      <c r="D97" s="101"/>
      <c r="E97" s="87"/>
      <c r="F97" s="102"/>
      <c r="G97" s="90" t="s">
        <v>737</v>
      </c>
      <c r="H97" s="103"/>
      <c r="I97" s="89">
        <v>-2048</v>
      </c>
    </row>
    <row r="98" spans="2:9" x14ac:dyDescent="0.2">
      <c r="B98" s="86"/>
      <c r="F98" s="84"/>
      <c r="G98" s="85"/>
      <c r="H98" s="85"/>
      <c r="I98" s="89"/>
    </row>
    <row r="99" spans="2:9" x14ac:dyDescent="0.2">
      <c r="B99" s="91">
        <f>B92</f>
        <v>1807</v>
      </c>
      <c r="C99" s="80"/>
      <c r="D99" s="80" t="s">
        <v>718</v>
      </c>
      <c r="E99" s="80"/>
      <c r="F99" s="93"/>
      <c r="G99" s="80" t="s">
        <v>718</v>
      </c>
      <c r="H99" s="80"/>
      <c r="I99" s="94">
        <f>I92+I93+I96</f>
        <v>1807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510</v>
      </c>
      <c r="D106" s="87" t="s">
        <v>735</v>
      </c>
      <c r="E106" s="105" t="s">
        <v>734</v>
      </c>
      <c r="F106" s="84"/>
      <c r="G106" s="85"/>
      <c r="H106" s="85"/>
      <c r="I106" s="84"/>
    </row>
    <row r="107" spans="2:9" x14ac:dyDescent="0.2">
      <c r="B107" s="86">
        <v>734</v>
      </c>
      <c r="D107" s="87" t="s">
        <v>733</v>
      </c>
      <c r="E107" s="87"/>
      <c r="F107" s="84"/>
      <c r="G107" s="87" t="s">
        <v>732</v>
      </c>
      <c r="H107" s="70" t="s">
        <v>731</v>
      </c>
      <c r="I107" s="89"/>
    </row>
    <row r="108" spans="2:9" x14ac:dyDescent="0.2">
      <c r="B108" s="86">
        <f>-B13</f>
        <v>-1118</v>
      </c>
      <c r="D108" s="87" t="s">
        <v>730</v>
      </c>
      <c r="E108" s="88" t="s">
        <v>729</v>
      </c>
      <c r="F108" s="84"/>
      <c r="G108" s="87"/>
      <c r="H108" s="69" t="s">
        <v>728</v>
      </c>
      <c r="I108" s="89">
        <f>B92</f>
        <v>1807</v>
      </c>
    </row>
    <row r="109" spans="2:9" x14ac:dyDescent="0.2">
      <c r="B109" s="86">
        <v>-224</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2415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1807</v>
      </c>
      <c r="C115" s="80"/>
      <c r="D115" s="80" t="s">
        <v>718</v>
      </c>
      <c r="E115" s="108"/>
      <c r="F115" s="93"/>
      <c r="G115" s="80" t="s">
        <v>718</v>
      </c>
      <c r="H115" s="80"/>
      <c r="I115" s="94">
        <f>I108</f>
        <v>1807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2415</v>
      </c>
    </row>
    <row r="123" spans="2:9" ht="15" x14ac:dyDescent="0.2">
      <c r="B123" s="86">
        <f>B125+B128+B131+B134+B137+B142+B143+B144</f>
        <v>-23809</v>
      </c>
      <c r="C123" s="81"/>
      <c r="D123" s="60"/>
      <c r="E123" s="87" t="s">
        <v>713</v>
      </c>
      <c r="F123" s="60"/>
      <c r="G123" s="60"/>
      <c r="H123" s="60"/>
      <c r="I123" s="89">
        <f>I128+I131+I134+I137+I142+I143+I144</f>
        <v>-26224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-4405</v>
      </c>
      <c r="E128" s="87" t="s">
        <v>709</v>
      </c>
      <c r="I128" s="89">
        <f>I129+I130</f>
        <v>-8</v>
      </c>
    </row>
    <row r="129" spans="2:9" x14ac:dyDescent="0.2">
      <c r="B129" s="86">
        <v>709</v>
      </c>
      <c r="E129" s="87" t="s">
        <v>708</v>
      </c>
      <c r="I129" s="89">
        <v>0</v>
      </c>
    </row>
    <row r="130" spans="2:9" x14ac:dyDescent="0.2">
      <c r="B130" s="86">
        <v>-5114</v>
      </c>
      <c r="E130" s="87" t="s">
        <v>707</v>
      </c>
      <c r="I130" s="89">
        <v>-8</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3146</v>
      </c>
      <c r="E134" s="87" t="s">
        <v>703</v>
      </c>
      <c r="I134" s="89">
        <f>I135+I136</f>
        <v>-959</v>
      </c>
    </row>
    <row r="135" spans="2:9" x14ac:dyDescent="0.2">
      <c r="B135" s="86">
        <v>3129</v>
      </c>
      <c r="E135" s="87" t="s">
        <v>702</v>
      </c>
      <c r="I135" s="89">
        <v>-1341</v>
      </c>
    </row>
    <row r="136" spans="2:9" x14ac:dyDescent="0.2">
      <c r="B136" s="86">
        <v>17</v>
      </c>
      <c r="E136" s="87" t="s">
        <v>701</v>
      </c>
      <c r="I136" s="89">
        <v>382</v>
      </c>
    </row>
    <row r="137" spans="2:9" x14ac:dyDescent="0.2">
      <c r="B137" s="86">
        <f>B138+B141</f>
        <v>10</v>
      </c>
      <c r="E137" s="109" t="s">
        <v>700</v>
      </c>
      <c r="I137" s="89">
        <f>I138+I141</f>
        <v>-4000</v>
      </c>
    </row>
    <row r="138" spans="2:9" x14ac:dyDescent="0.2">
      <c r="B138" s="86">
        <f>B139+B140</f>
        <v>10</v>
      </c>
      <c r="E138" s="109" t="s">
        <v>699</v>
      </c>
      <c r="I138" s="89">
        <f>I139+I140</f>
        <v>-4000</v>
      </c>
    </row>
    <row r="139" spans="2:9" x14ac:dyDescent="0.2">
      <c r="B139" s="86">
        <v>10</v>
      </c>
      <c r="E139" s="109" t="s">
        <v>698</v>
      </c>
      <c r="I139" s="89">
        <v>-4000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-22560</v>
      </c>
      <c r="C144" s="87" t="s">
        <v>693</v>
      </c>
      <c r="E144" s="87" t="s">
        <v>693</v>
      </c>
      <c r="I144" s="89">
        <f>I145+I146</f>
        <v>-21257</v>
      </c>
    </row>
    <row r="145" spans="2:9" x14ac:dyDescent="0.2">
      <c r="B145" s="86">
        <v>-5723</v>
      </c>
      <c r="C145" s="87" t="s">
        <v>692</v>
      </c>
      <c r="E145" s="87" t="s">
        <v>692</v>
      </c>
      <c r="I145" s="89">
        <v>-3283</v>
      </c>
    </row>
    <row r="146" spans="2:9" x14ac:dyDescent="0.2">
      <c r="B146" s="91">
        <v>-16837</v>
      </c>
      <c r="C146" s="110" t="s">
        <v>691</v>
      </c>
      <c r="D146" s="111"/>
      <c r="E146" s="110" t="s">
        <v>691</v>
      </c>
      <c r="F146" s="111"/>
      <c r="G146" s="111"/>
      <c r="H146" s="111"/>
      <c r="I146" s="94">
        <v>-17974</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889</v>
      </c>
      <c r="D3" s="117"/>
      <c r="E3" s="121"/>
      <c r="F3" s="117"/>
      <c r="G3" s="117"/>
      <c r="H3" s="117"/>
      <c r="I3" s="117"/>
      <c r="J3" s="117"/>
      <c r="K3" s="117"/>
      <c r="L3" s="117"/>
      <c r="M3" s="117"/>
      <c r="N3" s="122"/>
    </row>
    <row r="4" spans="2:14" s="120" customFormat="1" ht="15" customHeight="1" x14ac:dyDescent="0.25">
      <c r="B4" s="78" t="s">
        <v>888</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5877</v>
      </c>
      <c r="D11" s="83" t="s">
        <v>810</v>
      </c>
      <c r="E11" s="87" t="s">
        <v>809</v>
      </c>
      <c r="F11" s="84"/>
      <c r="G11" s="85" t="s">
        <v>808</v>
      </c>
      <c r="H11" s="88" t="s">
        <v>807</v>
      </c>
      <c r="I11" s="89">
        <f>I12+I13</f>
        <v>7600</v>
      </c>
    </row>
    <row r="12" spans="2:14" x14ac:dyDescent="0.2">
      <c r="B12" s="86">
        <f>I11-B11</f>
        <v>1723</v>
      </c>
      <c r="D12" s="87" t="s">
        <v>797</v>
      </c>
      <c r="E12" s="68" t="s">
        <v>796</v>
      </c>
      <c r="F12" s="84"/>
      <c r="G12" s="90" t="s">
        <v>806</v>
      </c>
      <c r="H12" s="85"/>
      <c r="I12" s="89">
        <v>7600</v>
      </c>
    </row>
    <row r="13" spans="2:14" x14ac:dyDescent="0.2">
      <c r="B13" s="86">
        <v>372</v>
      </c>
      <c r="D13" s="83" t="s">
        <v>805</v>
      </c>
      <c r="E13" s="87" t="s">
        <v>729</v>
      </c>
      <c r="F13" s="84"/>
      <c r="G13" s="90" t="s">
        <v>804</v>
      </c>
      <c r="I13" s="89">
        <v>0</v>
      </c>
    </row>
    <row r="14" spans="2:14" x14ac:dyDescent="0.2">
      <c r="B14" s="86">
        <f>B12-B13</f>
        <v>1351</v>
      </c>
      <c r="D14" s="83" t="s">
        <v>803</v>
      </c>
      <c r="E14" s="68" t="s">
        <v>802</v>
      </c>
      <c r="F14" s="84"/>
      <c r="G14" s="90"/>
      <c r="H14" s="85"/>
      <c r="I14" s="89"/>
    </row>
    <row r="15" spans="2:14" ht="7.15" customHeight="1" x14ac:dyDescent="0.2">
      <c r="B15" s="86"/>
      <c r="F15" s="84"/>
      <c r="G15" s="85"/>
      <c r="H15" s="85"/>
      <c r="I15" s="89"/>
    </row>
    <row r="16" spans="2:14" x14ac:dyDescent="0.2">
      <c r="B16" s="91">
        <f>B11+B12</f>
        <v>7600</v>
      </c>
      <c r="C16" s="80"/>
      <c r="D16" s="92" t="s">
        <v>718</v>
      </c>
      <c r="E16" s="80"/>
      <c r="F16" s="93"/>
      <c r="G16" s="92" t="s">
        <v>718</v>
      </c>
      <c r="H16" s="80"/>
      <c r="I16" s="94">
        <f>I11</f>
        <v>7600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1287</v>
      </c>
      <c r="D26" s="83" t="s">
        <v>799</v>
      </c>
      <c r="E26" s="87" t="s">
        <v>798</v>
      </c>
      <c r="F26" s="84"/>
      <c r="G26" s="90" t="s">
        <v>797</v>
      </c>
      <c r="H26" s="70" t="s">
        <v>796</v>
      </c>
      <c r="I26" s="89">
        <f>+B12</f>
        <v>1723</v>
      </c>
    </row>
    <row r="27" spans="2:9" x14ac:dyDescent="0.2">
      <c r="B27" s="86">
        <v>986</v>
      </c>
      <c r="D27" s="87" t="s">
        <v>795</v>
      </c>
      <c r="F27" s="84"/>
      <c r="G27" s="85"/>
      <c r="H27" s="85"/>
      <c r="I27" s="89"/>
    </row>
    <row r="28" spans="2:9" x14ac:dyDescent="0.2">
      <c r="B28" s="86">
        <f>B29+B30</f>
        <v>301</v>
      </c>
      <c r="D28" s="87" t="s">
        <v>794</v>
      </c>
      <c r="F28" s="84"/>
      <c r="G28" s="85"/>
      <c r="H28" s="85"/>
      <c r="I28" s="89"/>
    </row>
    <row r="29" spans="2:9" x14ac:dyDescent="0.2">
      <c r="B29" s="86">
        <v>281</v>
      </c>
      <c r="D29" s="87" t="s">
        <v>793</v>
      </c>
      <c r="F29" s="84"/>
      <c r="G29" s="85"/>
      <c r="H29" s="85"/>
      <c r="I29" s="89"/>
    </row>
    <row r="30" spans="2:9" x14ac:dyDescent="0.2">
      <c r="B30" s="86">
        <v>20</v>
      </c>
      <c r="D30" s="87" t="s">
        <v>792</v>
      </c>
      <c r="F30" s="84"/>
      <c r="G30" s="85"/>
      <c r="H30" s="85"/>
      <c r="I30" s="89"/>
    </row>
    <row r="31" spans="2:9" ht="12.75" customHeight="1" x14ac:dyDescent="0.2">
      <c r="B31" s="86">
        <v>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431</v>
      </c>
      <c r="D33" s="87" t="s">
        <v>786</v>
      </c>
      <c r="E33" s="68" t="s">
        <v>785</v>
      </c>
      <c r="F33" s="84"/>
      <c r="G33" s="85"/>
      <c r="H33" s="85"/>
      <c r="I33" s="89"/>
    </row>
    <row r="34" spans="2:9" x14ac:dyDescent="0.2">
      <c r="B34" s="86"/>
      <c r="F34" s="84"/>
      <c r="G34" s="85"/>
      <c r="H34" s="85"/>
      <c r="I34" s="89"/>
    </row>
    <row r="35" spans="2:9" x14ac:dyDescent="0.2">
      <c r="B35" s="91">
        <f>B26+B31+B32+B33</f>
        <v>1723</v>
      </c>
      <c r="C35" s="80"/>
      <c r="D35" s="92" t="s">
        <v>718</v>
      </c>
      <c r="E35" s="80"/>
      <c r="F35" s="93"/>
      <c r="G35" s="92" t="s">
        <v>718</v>
      </c>
      <c r="H35" s="80"/>
      <c r="I35" s="94">
        <f>I26</f>
        <v>1723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431</v>
      </c>
    </row>
    <row r="43" spans="2:9" ht="15" x14ac:dyDescent="0.2">
      <c r="B43" s="86">
        <v>0</v>
      </c>
      <c r="C43" s="60"/>
      <c r="D43" s="97" t="s">
        <v>782</v>
      </c>
      <c r="F43" s="64"/>
      <c r="G43" s="81" t="s">
        <v>784</v>
      </c>
      <c r="H43" s="98" t="s">
        <v>783</v>
      </c>
      <c r="I43" s="89">
        <f>I44+I45+I47+I48+I49</f>
        <v>4</v>
      </c>
    </row>
    <row r="44" spans="2:9" x14ac:dyDescent="0.2">
      <c r="B44" s="86">
        <v>0</v>
      </c>
      <c r="D44" s="87" t="s">
        <v>781</v>
      </c>
      <c r="F44" s="84"/>
      <c r="G44" s="97" t="s">
        <v>782</v>
      </c>
      <c r="I44" s="89">
        <v>4</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435</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435</v>
      </c>
      <c r="C52" s="80"/>
      <c r="D52" s="80" t="s">
        <v>718</v>
      </c>
      <c r="E52" s="80"/>
      <c r="F52" s="93"/>
      <c r="G52" s="80" t="s">
        <v>718</v>
      </c>
      <c r="H52" s="80"/>
      <c r="I52" s="94">
        <f>I42+I43+I50</f>
        <v>435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14</v>
      </c>
      <c r="D59" s="83" t="s">
        <v>774</v>
      </c>
      <c r="E59" s="88" t="s">
        <v>773</v>
      </c>
      <c r="F59" s="84"/>
      <c r="G59" s="90" t="s">
        <v>772</v>
      </c>
      <c r="H59" s="68" t="s">
        <v>771</v>
      </c>
      <c r="I59" s="89">
        <f>+B49</f>
        <v>435</v>
      </c>
    </row>
    <row r="60" spans="2:9" x14ac:dyDescent="0.2">
      <c r="B60" s="86">
        <v>14</v>
      </c>
      <c r="D60" s="87" t="s">
        <v>770</v>
      </c>
      <c r="F60" s="84"/>
      <c r="G60" s="90" t="s">
        <v>769</v>
      </c>
      <c r="H60" s="87"/>
      <c r="I60" s="89">
        <f>I61+I62</f>
        <v>20</v>
      </c>
    </row>
    <row r="61" spans="2:9" x14ac:dyDescent="0.2">
      <c r="B61" s="86">
        <v>0</v>
      </c>
      <c r="D61" s="87" t="s">
        <v>768</v>
      </c>
      <c r="F61" s="84"/>
      <c r="G61" s="90" t="s">
        <v>767</v>
      </c>
      <c r="I61" s="89">
        <v>0</v>
      </c>
    </row>
    <row r="62" spans="2:9" x14ac:dyDescent="0.2">
      <c r="B62" s="86">
        <v>20</v>
      </c>
      <c r="D62" s="83" t="s">
        <v>766</v>
      </c>
      <c r="E62" s="87" t="s">
        <v>765</v>
      </c>
      <c r="F62" s="84"/>
      <c r="G62" s="90" t="s">
        <v>764</v>
      </c>
      <c r="I62" s="89">
        <v>20</v>
      </c>
    </row>
    <row r="63" spans="2:9" x14ac:dyDescent="0.2">
      <c r="B63" s="86"/>
      <c r="E63" s="87" t="s">
        <v>763</v>
      </c>
      <c r="F63" s="84"/>
      <c r="G63" s="85" t="s">
        <v>762</v>
      </c>
      <c r="H63" s="83" t="s">
        <v>761</v>
      </c>
      <c r="I63" s="89">
        <f>I64+I65+I66</f>
        <v>0</v>
      </c>
    </row>
    <row r="64" spans="2:9" x14ac:dyDescent="0.2">
      <c r="B64" s="86">
        <f>B65+B66+B67</f>
        <v>6</v>
      </c>
      <c r="D64" s="83" t="s">
        <v>762</v>
      </c>
      <c r="E64" s="83" t="s">
        <v>761</v>
      </c>
      <c r="F64" s="84"/>
      <c r="G64" s="87" t="s">
        <v>760</v>
      </c>
      <c r="I64" s="89">
        <v>0</v>
      </c>
    </row>
    <row r="65" spans="2:9" x14ac:dyDescent="0.2">
      <c r="B65" s="86">
        <v>2</v>
      </c>
      <c r="D65" s="87" t="s">
        <v>760</v>
      </c>
      <c r="F65" s="84"/>
      <c r="G65" s="90" t="s">
        <v>759</v>
      </c>
      <c r="I65" s="89">
        <v>0</v>
      </c>
    </row>
    <row r="66" spans="2:9" x14ac:dyDescent="0.2">
      <c r="B66" s="86">
        <v>0</v>
      </c>
      <c r="D66" s="87" t="s">
        <v>759</v>
      </c>
      <c r="F66" s="84"/>
      <c r="G66" s="90" t="s">
        <v>758</v>
      </c>
      <c r="I66" s="89">
        <v>0</v>
      </c>
    </row>
    <row r="67" spans="2:9" x14ac:dyDescent="0.2">
      <c r="B67" s="86">
        <v>4</v>
      </c>
      <c r="D67" s="87" t="s">
        <v>758</v>
      </c>
      <c r="F67" s="84"/>
      <c r="G67" s="85"/>
      <c r="H67" s="85"/>
      <c r="I67" s="89"/>
    </row>
    <row r="68" spans="2:9" x14ac:dyDescent="0.2">
      <c r="B68" s="86">
        <f>I70-B59-B62-B64</f>
        <v>415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455</v>
      </c>
      <c r="C70" s="80"/>
      <c r="D70" s="80" t="s">
        <v>718</v>
      </c>
      <c r="E70" s="80"/>
      <c r="F70" s="93"/>
      <c r="G70" s="80" t="s">
        <v>718</v>
      </c>
      <c r="H70" s="80"/>
      <c r="I70" s="94">
        <f>I59+I60+I63</f>
        <v>455</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415</v>
      </c>
    </row>
    <row r="78" spans="2:9" x14ac:dyDescent="0.2">
      <c r="B78" s="86"/>
      <c r="E78" s="87" t="s">
        <v>750</v>
      </c>
      <c r="F78" s="84"/>
      <c r="G78" s="90"/>
      <c r="H78" s="87"/>
      <c r="I78" s="89"/>
    </row>
    <row r="79" spans="2:9" x14ac:dyDescent="0.2">
      <c r="B79" s="86">
        <f>I82-B77</f>
        <v>415</v>
      </c>
      <c r="D79" s="87" t="s">
        <v>745</v>
      </c>
      <c r="E79" s="70" t="s">
        <v>749</v>
      </c>
      <c r="F79" s="84"/>
      <c r="G79" s="85"/>
      <c r="H79" s="85"/>
      <c r="I79" s="89"/>
    </row>
    <row r="80" spans="2:9" x14ac:dyDescent="0.2">
      <c r="B80" s="86">
        <f>B79-B13</f>
        <v>43</v>
      </c>
      <c r="D80" s="87" t="s">
        <v>748</v>
      </c>
      <c r="E80" s="68" t="s">
        <v>744</v>
      </c>
      <c r="F80" s="84"/>
      <c r="G80" s="85"/>
      <c r="H80" s="85"/>
      <c r="I80" s="89"/>
    </row>
    <row r="81" spans="2:9" x14ac:dyDescent="0.2">
      <c r="B81" s="86"/>
      <c r="F81" s="84"/>
      <c r="G81" s="85"/>
      <c r="H81" s="85"/>
      <c r="I81" s="89"/>
    </row>
    <row r="82" spans="2:9" x14ac:dyDescent="0.2">
      <c r="B82" s="91">
        <f>B77+B79</f>
        <v>415</v>
      </c>
      <c r="C82" s="80"/>
      <c r="D82" s="80" t="s">
        <v>718</v>
      </c>
      <c r="E82" s="80"/>
      <c r="F82" s="93"/>
      <c r="G82" s="80" t="s">
        <v>718</v>
      </c>
      <c r="H82" s="80"/>
      <c r="I82" s="94">
        <f>I77</f>
        <v>415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43</v>
      </c>
      <c r="D92" s="87" t="s">
        <v>732</v>
      </c>
      <c r="E92" s="68" t="s">
        <v>731</v>
      </c>
      <c r="F92" s="84"/>
      <c r="G92" s="87" t="s">
        <v>745</v>
      </c>
      <c r="H92" s="68" t="s">
        <v>744</v>
      </c>
      <c r="I92" s="89">
        <f>+B80</f>
        <v>43</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43</v>
      </c>
      <c r="C99" s="80"/>
      <c r="D99" s="80" t="s">
        <v>718</v>
      </c>
      <c r="E99" s="80"/>
      <c r="F99" s="93"/>
      <c r="G99" s="80" t="s">
        <v>718</v>
      </c>
      <c r="H99" s="80"/>
      <c r="I99" s="94">
        <f>I92+I93+I96</f>
        <v>43</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269</v>
      </c>
      <c r="D106" s="87" t="s">
        <v>735</v>
      </c>
      <c r="E106" s="105" t="s">
        <v>734</v>
      </c>
      <c r="F106" s="84"/>
      <c r="G106" s="85"/>
      <c r="H106" s="85"/>
      <c r="I106" s="84"/>
    </row>
    <row r="107" spans="2:9" x14ac:dyDescent="0.2">
      <c r="B107" s="86">
        <v>308</v>
      </c>
      <c r="D107" s="87" t="s">
        <v>733</v>
      </c>
      <c r="E107" s="87"/>
      <c r="F107" s="84"/>
      <c r="G107" s="87" t="s">
        <v>732</v>
      </c>
      <c r="H107" s="70" t="s">
        <v>731</v>
      </c>
      <c r="I107" s="89"/>
    </row>
    <row r="108" spans="2:9" x14ac:dyDescent="0.2">
      <c r="B108" s="86">
        <f>-B13</f>
        <v>-372</v>
      </c>
      <c r="D108" s="87" t="s">
        <v>730</v>
      </c>
      <c r="E108" s="88" t="s">
        <v>729</v>
      </c>
      <c r="F108" s="84"/>
      <c r="G108" s="87"/>
      <c r="H108" s="69" t="s">
        <v>728</v>
      </c>
      <c r="I108" s="89">
        <f>B92</f>
        <v>43</v>
      </c>
    </row>
    <row r="109" spans="2:9" x14ac:dyDescent="0.2">
      <c r="B109" s="86">
        <v>-39</v>
      </c>
      <c r="D109" s="97" t="s">
        <v>727</v>
      </c>
      <c r="E109" s="87" t="s">
        <v>726</v>
      </c>
      <c r="F109" s="84"/>
      <c r="H109" s="106"/>
      <c r="I109" s="107"/>
    </row>
    <row r="110" spans="2:9" x14ac:dyDescent="0.2">
      <c r="B110" s="86">
        <v>0</v>
      </c>
      <c r="D110" s="87" t="s">
        <v>725</v>
      </c>
      <c r="E110" s="87" t="s">
        <v>724</v>
      </c>
      <c r="F110" s="84"/>
      <c r="G110" s="95"/>
      <c r="I110" s="89"/>
    </row>
    <row r="111" spans="2:9" x14ac:dyDescent="0.2">
      <c r="B111" s="86">
        <v>-4</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150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43</v>
      </c>
      <c r="C115" s="80"/>
      <c r="D115" s="80" t="s">
        <v>718</v>
      </c>
      <c r="E115" s="108"/>
      <c r="F115" s="93"/>
      <c r="G115" s="80" t="s">
        <v>718</v>
      </c>
      <c r="H115" s="80"/>
      <c r="I115" s="94">
        <f>I108</f>
        <v>43</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150</v>
      </c>
    </row>
    <row r="123" spans="2:9" ht="15" x14ac:dyDescent="0.2">
      <c r="B123" s="86">
        <f>B125+B128+B131+B134+B137+B142+B143+B144</f>
        <v>356</v>
      </c>
      <c r="C123" s="81"/>
      <c r="D123" s="60"/>
      <c r="E123" s="87" t="s">
        <v>713</v>
      </c>
      <c r="F123" s="60"/>
      <c r="G123" s="60"/>
      <c r="H123" s="60"/>
      <c r="I123" s="89">
        <f>I128+I131+I134+I137+I142+I143+I144</f>
        <v>206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253</v>
      </c>
      <c r="E128" s="87" t="s">
        <v>709</v>
      </c>
      <c r="I128" s="89">
        <f>I129+I130</f>
        <v>0</v>
      </c>
    </row>
    <row r="129" spans="2:9" x14ac:dyDescent="0.2">
      <c r="B129" s="86">
        <v>253</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103</v>
      </c>
      <c r="C144" s="87" t="s">
        <v>693</v>
      </c>
      <c r="E144" s="87" t="s">
        <v>693</v>
      </c>
      <c r="I144" s="89">
        <f>I145+I146</f>
        <v>206</v>
      </c>
    </row>
    <row r="145" spans="2:9" x14ac:dyDescent="0.2">
      <c r="B145" s="86">
        <v>53</v>
      </c>
      <c r="C145" s="87" t="s">
        <v>692</v>
      </c>
      <c r="E145" s="87" t="s">
        <v>692</v>
      </c>
      <c r="I145" s="89">
        <v>-54</v>
      </c>
    </row>
    <row r="146" spans="2:9" x14ac:dyDescent="0.2">
      <c r="B146" s="91">
        <v>50</v>
      </c>
      <c r="C146" s="110" t="s">
        <v>691</v>
      </c>
      <c r="D146" s="111"/>
      <c r="E146" s="110" t="s">
        <v>691</v>
      </c>
      <c r="F146" s="111"/>
      <c r="G146" s="111"/>
      <c r="H146" s="111"/>
      <c r="I146" s="94">
        <v>260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890</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3119640</v>
      </c>
      <c r="D11" s="83" t="s">
        <v>810</v>
      </c>
      <c r="E11" s="87" t="s">
        <v>809</v>
      </c>
      <c r="F11" s="84"/>
      <c r="G11" s="85" t="s">
        <v>808</v>
      </c>
      <c r="H11" s="88" t="s">
        <v>807</v>
      </c>
      <c r="I11" s="89">
        <f>I12+I13</f>
        <v>5213156</v>
      </c>
    </row>
    <row r="12" spans="2:14" x14ac:dyDescent="0.2">
      <c r="B12" s="86">
        <f>I11-B11</f>
        <v>2093516</v>
      </c>
      <c r="D12" s="87" t="s">
        <v>797</v>
      </c>
      <c r="E12" s="68" t="s">
        <v>796</v>
      </c>
      <c r="F12" s="84"/>
      <c r="G12" s="90" t="s">
        <v>806</v>
      </c>
      <c r="H12" s="85"/>
      <c r="I12" s="89">
        <v>5211482</v>
      </c>
    </row>
    <row r="13" spans="2:14" x14ac:dyDescent="0.2">
      <c r="B13" s="86">
        <v>472060</v>
      </c>
      <c r="D13" s="83" t="s">
        <v>805</v>
      </c>
      <c r="E13" s="87" t="s">
        <v>729</v>
      </c>
      <c r="F13" s="84"/>
      <c r="G13" s="90" t="s">
        <v>804</v>
      </c>
      <c r="I13" s="89">
        <v>1674</v>
      </c>
    </row>
    <row r="14" spans="2:14" x14ac:dyDescent="0.2">
      <c r="B14" s="86">
        <f>B12-B13</f>
        <v>1621456</v>
      </c>
      <c r="D14" s="83" t="s">
        <v>803</v>
      </c>
      <c r="E14" s="68" t="s">
        <v>802</v>
      </c>
      <c r="F14" s="84"/>
      <c r="G14" s="90"/>
      <c r="H14" s="85"/>
      <c r="I14" s="89"/>
    </row>
    <row r="15" spans="2:14" ht="7.15" customHeight="1" x14ac:dyDescent="0.2">
      <c r="B15" s="86"/>
      <c r="F15" s="84"/>
      <c r="G15" s="85"/>
      <c r="H15" s="85"/>
      <c r="I15" s="89"/>
    </row>
    <row r="16" spans="2:14" x14ac:dyDescent="0.2">
      <c r="B16" s="91">
        <f>B11+B12</f>
        <v>5213156</v>
      </c>
      <c r="C16" s="80"/>
      <c r="D16" s="92" t="s">
        <v>718</v>
      </c>
      <c r="E16" s="80"/>
      <c r="F16" s="93"/>
      <c r="G16" s="92" t="s">
        <v>718</v>
      </c>
      <c r="H16" s="80"/>
      <c r="I16" s="94">
        <f>I11</f>
        <v>5213156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1962158</v>
      </c>
      <c r="D26" s="83" t="s">
        <v>799</v>
      </c>
      <c r="E26" s="87" t="s">
        <v>798</v>
      </c>
      <c r="F26" s="84"/>
      <c r="G26" s="90" t="s">
        <v>797</v>
      </c>
      <c r="H26" s="70" t="s">
        <v>796</v>
      </c>
      <c r="I26" s="89">
        <f>+B12</f>
        <v>2093516</v>
      </c>
    </row>
    <row r="27" spans="2:9" x14ac:dyDescent="0.2">
      <c r="B27" s="86">
        <v>1513529</v>
      </c>
      <c r="D27" s="87" t="s">
        <v>795</v>
      </c>
      <c r="F27" s="84"/>
      <c r="G27" s="85"/>
      <c r="H27" s="85"/>
      <c r="I27" s="89"/>
    </row>
    <row r="28" spans="2:9" x14ac:dyDescent="0.2">
      <c r="B28" s="86">
        <f>B29+B30</f>
        <v>448629</v>
      </c>
      <c r="D28" s="87" t="s">
        <v>794</v>
      </c>
      <c r="F28" s="84"/>
      <c r="G28" s="85"/>
      <c r="H28" s="85"/>
      <c r="I28" s="89"/>
    </row>
    <row r="29" spans="2:9" x14ac:dyDescent="0.2">
      <c r="B29" s="86">
        <v>445462</v>
      </c>
      <c r="D29" s="87" t="s">
        <v>793</v>
      </c>
      <c r="F29" s="84"/>
      <c r="G29" s="85"/>
      <c r="H29" s="85"/>
      <c r="I29" s="89"/>
    </row>
    <row r="30" spans="2:9" x14ac:dyDescent="0.2">
      <c r="B30" s="86">
        <v>3167</v>
      </c>
      <c r="D30" s="87" t="s">
        <v>792</v>
      </c>
      <c r="F30" s="84"/>
      <c r="G30" s="85"/>
      <c r="H30" s="85"/>
      <c r="I30" s="89"/>
    </row>
    <row r="31" spans="2:9" ht="12.75" customHeight="1" x14ac:dyDescent="0.2">
      <c r="B31" s="86">
        <v>7392</v>
      </c>
      <c r="D31" s="83" t="s">
        <v>791</v>
      </c>
      <c r="E31" s="83" t="s">
        <v>790</v>
      </c>
      <c r="F31" s="84"/>
      <c r="G31" s="85"/>
      <c r="H31" s="85"/>
      <c r="I31" s="89"/>
    </row>
    <row r="32" spans="2:9" ht="12.75" customHeight="1" x14ac:dyDescent="0.2">
      <c r="B32" s="86">
        <v>-1509</v>
      </c>
      <c r="D32" s="83" t="s">
        <v>789</v>
      </c>
      <c r="E32" s="83" t="s">
        <v>788</v>
      </c>
      <c r="F32" s="84"/>
      <c r="G32" s="85"/>
      <c r="H32" s="85"/>
      <c r="I32" s="89"/>
    </row>
    <row r="33" spans="2:9" x14ac:dyDescent="0.2">
      <c r="B33" s="86">
        <f>I35-B26-B31-B32</f>
        <v>125475</v>
      </c>
      <c r="D33" s="87" t="s">
        <v>786</v>
      </c>
      <c r="E33" s="68" t="s">
        <v>785</v>
      </c>
      <c r="F33" s="84"/>
      <c r="G33" s="85"/>
      <c r="H33" s="85"/>
      <c r="I33" s="89"/>
    </row>
    <row r="34" spans="2:9" x14ac:dyDescent="0.2">
      <c r="B34" s="86"/>
      <c r="F34" s="84"/>
      <c r="G34" s="85"/>
      <c r="H34" s="85"/>
      <c r="I34" s="89"/>
    </row>
    <row r="35" spans="2:9" x14ac:dyDescent="0.2">
      <c r="B35" s="91">
        <f>B26+B31+B32+B33</f>
        <v>2093516</v>
      </c>
      <c r="C35" s="80"/>
      <c r="D35" s="92" t="s">
        <v>718</v>
      </c>
      <c r="E35" s="80"/>
      <c r="F35" s="93"/>
      <c r="G35" s="92" t="s">
        <v>718</v>
      </c>
      <c r="H35" s="80"/>
      <c r="I35" s="94">
        <f>I26</f>
        <v>2093516</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192031</v>
      </c>
      <c r="D42" s="83" t="s">
        <v>784</v>
      </c>
      <c r="E42" s="90" t="s">
        <v>783</v>
      </c>
      <c r="F42" s="84"/>
      <c r="G42" s="87" t="s">
        <v>786</v>
      </c>
      <c r="H42" s="68" t="s">
        <v>785</v>
      </c>
      <c r="I42" s="89">
        <f>+B33</f>
        <v>125475</v>
      </c>
    </row>
    <row r="43" spans="2:9" ht="15" x14ac:dyDescent="0.2">
      <c r="B43" s="86">
        <v>191618</v>
      </c>
      <c r="C43" s="60"/>
      <c r="D43" s="97" t="s">
        <v>782</v>
      </c>
      <c r="F43" s="64"/>
      <c r="G43" s="81" t="s">
        <v>784</v>
      </c>
      <c r="H43" s="98" t="s">
        <v>783</v>
      </c>
      <c r="I43" s="89">
        <f>I44+I45+I47+I48+I49</f>
        <v>20246</v>
      </c>
    </row>
    <row r="44" spans="2:9" x14ac:dyDescent="0.2">
      <c r="B44" s="86">
        <v>413</v>
      </c>
      <c r="D44" s="87" t="s">
        <v>781</v>
      </c>
      <c r="F44" s="84"/>
      <c r="G44" s="97" t="s">
        <v>782</v>
      </c>
      <c r="I44" s="89">
        <v>19357</v>
      </c>
    </row>
    <row r="45" spans="2:9" x14ac:dyDescent="0.2">
      <c r="B45" s="86">
        <v>0</v>
      </c>
      <c r="D45" s="87" t="s">
        <v>780</v>
      </c>
      <c r="E45" s="82"/>
      <c r="F45" s="84"/>
      <c r="G45" s="87" t="s">
        <v>781</v>
      </c>
      <c r="I45" s="89">
        <v>889</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-46310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145721</v>
      </c>
      <c r="C52" s="80"/>
      <c r="D52" s="80" t="s">
        <v>718</v>
      </c>
      <c r="E52" s="80"/>
      <c r="F52" s="93"/>
      <c r="G52" s="80" t="s">
        <v>718</v>
      </c>
      <c r="H52" s="80"/>
      <c r="I52" s="94">
        <f>I42+I43+I50</f>
        <v>145721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1149</v>
      </c>
      <c r="D59" s="83" t="s">
        <v>774</v>
      </c>
      <c r="E59" s="88" t="s">
        <v>773</v>
      </c>
      <c r="F59" s="84"/>
      <c r="G59" s="90" t="s">
        <v>772</v>
      </c>
      <c r="H59" s="68" t="s">
        <v>771</v>
      </c>
      <c r="I59" s="89">
        <f>+B49</f>
        <v>-46310</v>
      </c>
    </row>
    <row r="60" spans="2:9" x14ac:dyDescent="0.2">
      <c r="B60" s="86">
        <v>1149</v>
      </c>
      <c r="D60" s="87" t="s">
        <v>770</v>
      </c>
      <c r="F60" s="84"/>
      <c r="G60" s="90" t="s">
        <v>769</v>
      </c>
      <c r="H60" s="87"/>
      <c r="I60" s="89">
        <f>I61+I62</f>
        <v>3167</v>
      </c>
    </row>
    <row r="61" spans="2:9" x14ac:dyDescent="0.2">
      <c r="B61" s="86">
        <v>0</v>
      </c>
      <c r="D61" s="87" t="s">
        <v>768</v>
      </c>
      <c r="F61" s="84"/>
      <c r="G61" s="90" t="s">
        <v>767</v>
      </c>
      <c r="I61" s="89">
        <v>0</v>
      </c>
    </row>
    <row r="62" spans="2:9" x14ac:dyDescent="0.2">
      <c r="B62" s="86">
        <v>3167</v>
      </c>
      <c r="D62" s="83" t="s">
        <v>766</v>
      </c>
      <c r="E62" s="87" t="s">
        <v>765</v>
      </c>
      <c r="F62" s="84"/>
      <c r="G62" s="90" t="s">
        <v>764</v>
      </c>
      <c r="I62" s="89">
        <v>3167</v>
      </c>
    </row>
    <row r="63" spans="2:9" x14ac:dyDescent="0.2">
      <c r="B63" s="86"/>
      <c r="E63" s="87" t="s">
        <v>763</v>
      </c>
      <c r="F63" s="84"/>
      <c r="G63" s="85" t="s">
        <v>762</v>
      </c>
      <c r="H63" s="83" t="s">
        <v>761</v>
      </c>
      <c r="I63" s="89">
        <f>I64+I65+I66</f>
        <v>9901</v>
      </c>
    </row>
    <row r="64" spans="2:9" x14ac:dyDescent="0.2">
      <c r="B64" s="86">
        <f>B65+B66+B67</f>
        <v>12659</v>
      </c>
      <c r="D64" s="83" t="s">
        <v>762</v>
      </c>
      <c r="E64" s="83" t="s">
        <v>761</v>
      </c>
      <c r="F64" s="84"/>
      <c r="G64" s="87" t="s">
        <v>760</v>
      </c>
      <c r="I64" s="89">
        <v>0</v>
      </c>
    </row>
    <row r="65" spans="2:9" x14ac:dyDescent="0.2">
      <c r="B65" s="86">
        <v>11014</v>
      </c>
      <c r="D65" s="87" t="s">
        <v>760</v>
      </c>
      <c r="F65" s="84"/>
      <c r="G65" s="90" t="s">
        <v>759</v>
      </c>
      <c r="I65" s="89">
        <v>9523</v>
      </c>
    </row>
    <row r="66" spans="2:9" x14ac:dyDescent="0.2">
      <c r="B66" s="86">
        <v>0</v>
      </c>
      <c r="D66" s="87" t="s">
        <v>759</v>
      </c>
      <c r="F66" s="84"/>
      <c r="G66" s="90" t="s">
        <v>758</v>
      </c>
      <c r="I66" s="89">
        <v>378</v>
      </c>
    </row>
    <row r="67" spans="2:9" x14ac:dyDescent="0.2">
      <c r="B67" s="86">
        <v>1645</v>
      </c>
      <c r="D67" s="87" t="s">
        <v>758</v>
      </c>
      <c r="F67" s="84"/>
      <c r="G67" s="85"/>
      <c r="H67" s="85"/>
      <c r="I67" s="89"/>
    </row>
    <row r="68" spans="2:9" x14ac:dyDescent="0.2">
      <c r="B68" s="86">
        <f>I70-B59-B62-B64</f>
        <v>-50217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-33242</v>
      </c>
      <c r="C70" s="80"/>
      <c r="D70" s="80" t="s">
        <v>718</v>
      </c>
      <c r="E70" s="80"/>
      <c r="F70" s="93"/>
      <c r="G70" s="80" t="s">
        <v>718</v>
      </c>
      <c r="H70" s="80"/>
      <c r="I70" s="94">
        <f>I59+I60+I63</f>
        <v>-33242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-50217</v>
      </c>
    </row>
    <row r="78" spans="2:9" x14ac:dyDescent="0.2">
      <c r="B78" s="86"/>
      <c r="E78" s="87" t="s">
        <v>750</v>
      </c>
      <c r="F78" s="84"/>
      <c r="G78" s="90"/>
      <c r="H78" s="87"/>
      <c r="I78" s="89"/>
    </row>
    <row r="79" spans="2:9" x14ac:dyDescent="0.2">
      <c r="B79" s="86">
        <f>I82-B77</f>
        <v>-50217</v>
      </c>
      <c r="D79" s="87" t="s">
        <v>745</v>
      </c>
      <c r="E79" s="70" t="s">
        <v>749</v>
      </c>
      <c r="F79" s="84"/>
      <c r="G79" s="85"/>
      <c r="H79" s="85"/>
      <c r="I79" s="89"/>
    </row>
    <row r="80" spans="2:9" x14ac:dyDescent="0.2">
      <c r="B80" s="86">
        <f>B79-B13</f>
        <v>-522277</v>
      </c>
      <c r="D80" s="87" t="s">
        <v>748</v>
      </c>
      <c r="E80" s="68" t="s">
        <v>744</v>
      </c>
      <c r="F80" s="84"/>
      <c r="G80" s="85"/>
      <c r="H80" s="85"/>
      <c r="I80" s="89"/>
    </row>
    <row r="81" spans="2:9" x14ac:dyDescent="0.2">
      <c r="B81" s="86"/>
      <c r="F81" s="84"/>
      <c r="G81" s="85"/>
      <c r="H81" s="85"/>
      <c r="I81" s="89"/>
    </row>
    <row r="82" spans="2:9" x14ac:dyDescent="0.2">
      <c r="B82" s="91">
        <f>B77+B79</f>
        <v>-50217</v>
      </c>
      <c r="C82" s="80"/>
      <c r="D82" s="80" t="s">
        <v>718</v>
      </c>
      <c r="E82" s="80"/>
      <c r="F82" s="93"/>
      <c r="G82" s="80" t="s">
        <v>718</v>
      </c>
      <c r="H82" s="80"/>
      <c r="I82" s="94">
        <f>I77</f>
        <v>-50217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-464821</v>
      </c>
      <c r="D92" s="87" t="s">
        <v>732</v>
      </c>
      <c r="E92" s="68" t="s">
        <v>731</v>
      </c>
      <c r="F92" s="84"/>
      <c r="G92" s="87" t="s">
        <v>745</v>
      </c>
      <c r="H92" s="68" t="s">
        <v>744</v>
      </c>
      <c r="I92" s="89">
        <f>+B80</f>
        <v>-522277</v>
      </c>
    </row>
    <row r="93" spans="2:9" x14ac:dyDescent="0.2">
      <c r="B93" s="86"/>
      <c r="E93" s="70" t="s">
        <v>728</v>
      </c>
      <c r="F93" s="84"/>
      <c r="G93" s="90" t="s">
        <v>743</v>
      </c>
      <c r="H93" s="83" t="s">
        <v>742</v>
      </c>
      <c r="I93" s="89">
        <f>I94+I95</f>
        <v>57764</v>
      </c>
    </row>
    <row r="94" spans="2:9" x14ac:dyDescent="0.2">
      <c r="B94" s="86"/>
      <c r="E94" s="87"/>
      <c r="F94" s="84"/>
      <c r="G94" s="90" t="s">
        <v>741</v>
      </c>
      <c r="I94" s="89">
        <v>42912</v>
      </c>
    </row>
    <row r="95" spans="2:9" x14ac:dyDescent="0.2">
      <c r="B95" s="86"/>
      <c r="E95" s="87"/>
      <c r="F95" s="84"/>
      <c r="G95" s="90" t="s">
        <v>740</v>
      </c>
      <c r="I95" s="89">
        <v>14852</v>
      </c>
    </row>
    <row r="96" spans="2:9" x14ac:dyDescent="0.2">
      <c r="B96" s="86"/>
      <c r="D96" s="87"/>
      <c r="F96" s="84"/>
      <c r="G96" s="90" t="s">
        <v>739</v>
      </c>
      <c r="H96" s="83" t="s">
        <v>738</v>
      </c>
      <c r="I96" s="89">
        <f>I97</f>
        <v>-308</v>
      </c>
    </row>
    <row r="97" spans="2:9" x14ac:dyDescent="0.2">
      <c r="B97" s="100"/>
      <c r="C97" s="101"/>
      <c r="D97" s="101"/>
      <c r="E97" s="87"/>
      <c r="F97" s="102"/>
      <c r="G97" s="90" t="s">
        <v>737</v>
      </c>
      <c r="H97" s="103"/>
      <c r="I97" s="89">
        <v>-308</v>
      </c>
    </row>
    <row r="98" spans="2:9" x14ac:dyDescent="0.2">
      <c r="B98" s="86"/>
      <c r="F98" s="84"/>
      <c r="G98" s="85"/>
      <c r="H98" s="85"/>
      <c r="I98" s="89"/>
    </row>
    <row r="99" spans="2:9" x14ac:dyDescent="0.2">
      <c r="B99" s="91">
        <f>B92</f>
        <v>-464821</v>
      </c>
      <c r="C99" s="80"/>
      <c r="D99" s="80" t="s">
        <v>718</v>
      </c>
      <c r="E99" s="80"/>
      <c r="F99" s="93"/>
      <c r="G99" s="80" t="s">
        <v>718</v>
      </c>
      <c r="H99" s="80"/>
      <c r="I99" s="94">
        <f>I92+I93+I96</f>
        <v>-464821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-126717</v>
      </c>
      <c r="D106" s="87" t="s">
        <v>735</v>
      </c>
      <c r="E106" s="105" t="s">
        <v>734</v>
      </c>
      <c r="F106" s="84"/>
      <c r="G106" s="85"/>
      <c r="H106" s="85"/>
      <c r="I106" s="84"/>
    </row>
    <row r="107" spans="2:9" x14ac:dyDescent="0.2">
      <c r="B107" s="86">
        <v>-128995</v>
      </c>
      <c r="D107" s="87" t="s">
        <v>733</v>
      </c>
      <c r="E107" s="87"/>
      <c r="F107" s="84"/>
      <c r="G107" s="87" t="s">
        <v>732</v>
      </c>
      <c r="H107" s="70" t="s">
        <v>731</v>
      </c>
      <c r="I107" s="89"/>
    </row>
    <row r="108" spans="2:9" x14ac:dyDescent="0.2">
      <c r="B108" s="86">
        <f>-B13</f>
        <v>-472060</v>
      </c>
      <c r="D108" s="87" t="s">
        <v>730</v>
      </c>
      <c r="E108" s="88" t="s">
        <v>729</v>
      </c>
      <c r="F108" s="84"/>
      <c r="G108" s="87"/>
      <c r="H108" s="69" t="s">
        <v>728</v>
      </c>
      <c r="I108" s="89">
        <f>B92</f>
        <v>-464821</v>
      </c>
    </row>
    <row r="109" spans="2:9" x14ac:dyDescent="0.2">
      <c r="B109" s="86">
        <v>2278</v>
      </c>
      <c r="D109" s="97" t="s">
        <v>727</v>
      </c>
      <c r="E109" s="87" t="s">
        <v>726</v>
      </c>
      <c r="F109" s="84"/>
      <c r="H109" s="106"/>
      <c r="I109" s="107"/>
    </row>
    <row r="110" spans="2:9" x14ac:dyDescent="0.2">
      <c r="B110" s="86">
        <v>0</v>
      </c>
      <c r="D110" s="87" t="s">
        <v>725</v>
      </c>
      <c r="E110" s="87" t="s">
        <v>724</v>
      </c>
      <c r="F110" s="84"/>
      <c r="G110" s="95"/>
      <c r="I110" s="89"/>
    </row>
    <row r="111" spans="2:9" x14ac:dyDescent="0.2">
      <c r="B111" s="86">
        <v>-487</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134443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-464821</v>
      </c>
      <c r="C115" s="80"/>
      <c r="D115" s="80" t="s">
        <v>718</v>
      </c>
      <c r="E115" s="108"/>
      <c r="F115" s="93"/>
      <c r="G115" s="80" t="s">
        <v>718</v>
      </c>
      <c r="H115" s="80"/>
      <c r="I115" s="94">
        <f>I108</f>
        <v>-464821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134443</v>
      </c>
    </row>
    <row r="123" spans="2:9" ht="15" x14ac:dyDescent="0.2">
      <c r="B123" s="86">
        <f>B125+B128+B131+B134+B137+B142+B143+B144</f>
        <v>191906</v>
      </c>
      <c r="C123" s="81"/>
      <c r="D123" s="60"/>
      <c r="E123" s="87" t="s">
        <v>713</v>
      </c>
      <c r="F123" s="60"/>
      <c r="G123" s="60"/>
      <c r="H123" s="60"/>
      <c r="I123" s="89">
        <f>I128+I131+I134+I137+I142+I143+I144</f>
        <v>57463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100332</v>
      </c>
      <c r="E128" s="87" t="s">
        <v>709</v>
      </c>
      <c r="I128" s="89">
        <f>I129+I130</f>
        <v>-6865</v>
      </c>
    </row>
    <row r="129" spans="2:9" x14ac:dyDescent="0.2">
      <c r="B129" s="86">
        <v>79697</v>
      </c>
      <c r="E129" s="87" t="s">
        <v>708</v>
      </c>
      <c r="I129" s="89">
        <v>0</v>
      </c>
    </row>
    <row r="130" spans="2:9" x14ac:dyDescent="0.2">
      <c r="B130" s="86">
        <v>20635</v>
      </c>
      <c r="E130" s="87" t="s">
        <v>707</v>
      </c>
      <c r="I130" s="89">
        <v>-6865</v>
      </c>
    </row>
    <row r="131" spans="2:9" x14ac:dyDescent="0.2">
      <c r="B131" s="86">
        <f>B132+B133</f>
        <v>-2981</v>
      </c>
      <c r="E131" s="87" t="s">
        <v>706</v>
      </c>
      <c r="I131" s="89">
        <f>I132+I133</f>
        <v>0</v>
      </c>
    </row>
    <row r="132" spans="2:9" x14ac:dyDescent="0.2">
      <c r="B132" s="86">
        <v>-2981</v>
      </c>
      <c r="E132" s="87" t="s">
        <v>705</v>
      </c>
      <c r="I132" s="89">
        <v>0</v>
      </c>
    </row>
    <row r="133" spans="2:9" x14ac:dyDescent="0.2">
      <c r="B133" s="86">
        <v>0</v>
      </c>
      <c r="E133" s="87" t="s">
        <v>704</v>
      </c>
      <c r="I133" s="89">
        <v>0</v>
      </c>
    </row>
    <row r="134" spans="2:9" x14ac:dyDescent="0.2">
      <c r="B134" s="86">
        <f>B135+B136</f>
        <v>44021</v>
      </c>
      <c r="E134" s="87" t="s">
        <v>703</v>
      </c>
      <c r="I134" s="89">
        <f>I135+I136</f>
        <v>23014</v>
      </c>
    </row>
    <row r="135" spans="2:9" x14ac:dyDescent="0.2">
      <c r="B135" s="86">
        <v>-44695</v>
      </c>
      <c r="E135" s="87" t="s">
        <v>702</v>
      </c>
      <c r="I135" s="89">
        <v>-274922</v>
      </c>
    </row>
    <row r="136" spans="2:9" x14ac:dyDescent="0.2">
      <c r="B136" s="86">
        <v>88716</v>
      </c>
      <c r="E136" s="87" t="s">
        <v>701</v>
      </c>
      <c r="I136" s="89">
        <v>297936</v>
      </c>
    </row>
    <row r="137" spans="2:9" x14ac:dyDescent="0.2">
      <c r="B137" s="86">
        <f>B138+B141</f>
        <v>79320</v>
      </c>
      <c r="E137" s="109" t="s">
        <v>700</v>
      </c>
      <c r="I137" s="89">
        <f>I138+I141</f>
        <v>519</v>
      </c>
    </row>
    <row r="138" spans="2:9" x14ac:dyDescent="0.2">
      <c r="B138" s="86">
        <f>B139+B140</f>
        <v>79318</v>
      </c>
      <c r="E138" s="109" t="s">
        <v>699</v>
      </c>
      <c r="I138" s="89">
        <f>I139+I140</f>
        <v>519</v>
      </c>
    </row>
    <row r="139" spans="2:9" x14ac:dyDescent="0.2">
      <c r="B139" s="86">
        <v>79318</v>
      </c>
      <c r="E139" s="109" t="s">
        <v>698</v>
      </c>
      <c r="I139" s="89">
        <v>519</v>
      </c>
    </row>
    <row r="140" spans="2:9" x14ac:dyDescent="0.2">
      <c r="B140" s="86">
        <v>0</v>
      </c>
      <c r="E140" s="109" t="s">
        <v>697</v>
      </c>
      <c r="I140" s="89">
        <v>0</v>
      </c>
    </row>
    <row r="141" spans="2:9" x14ac:dyDescent="0.2">
      <c r="B141" s="86">
        <v>2</v>
      </c>
      <c r="E141" s="109" t="s">
        <v>696</v>
      </c>
      <c r="I141" s="89">
        <v>0</v>
      </c>
    </row>
    <row r="142" spans="2:9" x14ac:dyDescent="0.2">
      <c r="B142" s="86">
        <v>0</v>
      </c>
      <c r="E142" s="87" t="s">
        <v>695</v>
      </c>
      <c r="I142" s="89">
        <v>0</v>
      </c>
    </row>
    <row r="143" spans="2:9" x14ac:dyDescent="0.2">
      <c r="B143" s="86">
        <v>2662</v>
      </c>
      <c r="C143" s="87" t="s">
        <v>694</v>
      </c>
      <c r="E143" s="87" t="s">
        <v>694</v>
      </c>
      <c r="I143" s="89">
        <v>3920</v>
      </c>
    </row>
    <row r="144" spans="2:9" x14ac:dyDescent="0.2">
      <c r="B144" s="86">
        <f>B145+B146</f>
        <v>-31448</v>
      </c>
      <c r="C144" s="87" t="s">
        <v>693</v>
      </c>
      <c r="E144" s="87" t="s">
        <v>693</v>
      </c>
      <c r="I144" s="89">
        <f>I145+I146</f>
        <v>36875</v>
      </c>
    </row>
    <row r="145" spans="2:9" x14ac:dyDescent="0.2">
      <c r="B145" s="86">
        <v>41563</v>
      </c>
      <c r="C145" s="87" t="s">
        <v>692</v>
      </c>
      <c r="E145" s="87" t="s">
        <v>692</v>
      </c>
      <c r="I145" s="89">
        <v>167360</v>
      </c>
    </row>
    <row r="146" spans="2:9" x14ac:dyDescent="0.2">
      <c r="B146" s="91">
        <v>-73011</v>
      </c>
      <c r="C146" s="110" t="s">
        <v>691</v>
      </c>
      <c r="D146" s="111"/>
      <c r="E146" s="110" t="s">
        <v>691</v>
      </c>
      <c r="F146" s="111"/>
      <c r="G146" s="111"/>
      <c r="H146" s="111"/>
      <c r="I146" s="94">
        <v>-130485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891</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892</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2217524</v>
      </c>
      <c r="D11" s="83" t="s">
        <v>810</v>
      </c>
      <c r="E11" s="87" t="s">
        <v>809</v>
      </c>
      <c r="F11" s="84"/>
      <c r="G11" s="85" t="s">
        <v>808</v>
      </c>
      <c r="H11" s="88" t="s">
        <v>807</v>
      </c>
      <c r="I11" s="89">
        <f>I12+I13</f>
        <v>6566773</v>
      </c>
    </row>
    <row r="12" spans="2:14" x14ac:dyDescent="0.2">
      <c r="B12" s="86">
        <f>I11-B11</f>
        <v>4349249</v>
      </c>
      <c r="D12" s="87" t="s">
        <v>797</v>
      </c>
      <c r="E12" s="68" t="s">
        <v>796</v>
      </c>
      <c r="F12" s="84"/>
      <c r="G12" s="90" t="s">
        <v>806</v>
      </c>
      <c r="H12" s="85"/>
      <c r="I12" s="89">
        <v>6552804</v>
      </c>
    </row>
    <row r="13" spans="2:14" x14ac:dyDescent="0.2">
      <c r="B13" s="86">
        <v>1784491</v>
      </c>
      <c r="D13" s="83" t="s">
        <v>805</v>
      </c>
      <c r="E13" s="87" t="s">
        <v>729</v>
      </c>
      <c r="F13" s="84"/>
      <c r="G13" s="90" t="s">
        <v>804</v>
      </c>
      <c r="I13" s="89">
        <v>13969</v>
      </c>
    </row>
    <row r="14" spans="2:14" x14ac:dyDescent="0.2">
      <c r="B14" s="86">
        <f>B12-B13</f>
        <v>2564758</v>
      </c>
      <c r="D14" s="83" t="s">
        <v>803</v>
      </c>
      <c r="E14" s="68" t="s">
        <v>802</v>
      </c>
      <c r="F14" s="84"/>
      <c r="G14" s="90"/>
      <c r="H14" s="85"/>
      <c r="I14" s="89"/>
    </row>
    <row r="15" spans="2:14" ht="7.15" customHeight="1" x14ac:dyDescent="0.2">
      <c r="B15" s="86"/>
      <c r="F15" s="84"/>
      <c r="G15" s="85"/>
      <c r="H15" s="85"/>
      <c r="I15" s="89"/>
    </row>
    <row r="16" spans="2:14" x14ac:dyDescent="0.2">
      <c r="B16" s="91">
        <f>B11+B12</f>
        <v>6566773</v>
      </c>
      <c r="C16" s="80"/>
      <c r="D16" s="92" t="s">
        <v>718</v>
      </c>
      <c r="E16" s="80"/>
      <c r="F16" s="93"/>
      <c r="G16" s="92" t="s">
        <v>718</v>
      </c>
      <c r="H16" s="80"/>
      <c r="I16" s="94">
        <f>I11</f>
        <v>6566773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1294579</v>
      </c>
      <c r="D26" s="83" t="s">
        <v>799</v>
      </c>
      <c r="E26" s="87" t="s">
        <v>798</v>
      </c>
      <c r="F26" s="84"/>
      <c r="G26" s="90" t="s">
        <v>797</v>
      </c>
      <c r="H26" s="70" t="s">
        <v>796</v>
      </c>
      <c r="I26" s="89">
        <f>+B12</f>
        <v>4349249</v>
      </c>
    </row>
    <row r="27" spans="2:9" x14ac:dyDescent="0.2">
      <c r="B27" s="86">
        <v>1056553</v>
      </c>
      <c r="D27" s="87" t="s">
        <v>795</v>
      </c>
      <c r="F27" s="84"/>
      <c r="G27" s="85"/>
      <c r="H27" s="85"/>
      <c r="I27" s="89"/>
    </row>
    <row r="28" spans="2:9" x14ac:dyDescent="0.2">
      <c r="B28" s="86">
        <f>B29+B30</f>
        <v>238026</v>
      </c>
      <c r="D28" s="87" t="s">
        <v>794</v>
      </c>
      <c r="F28" s="84"/>
      <c r="G28" s="85"/>
      <c r="H28" s="85"/>
      <c r="I28" s="89"/>
    </row>
    <row r="29" spans="2:9" x14ac:dyDescent="0.2">
      <c r="B29" s="86">
        <v>235206</v>
      </c>
      <c r="D29" s="87" t="s">
        <v>793</v>
      </c>
      <c r="F29" s="84"/>
      <c r="G29" s="85"/>
      <c r="H29" s="85"/>
      <c r="I29" s="89"/>
    </row>
    <row r="30" spans="2:9" x14ac:dyDescent="0.2">
      <c r="B30" s="86">
        <v>2820</v>
      </c>
      <c r="D30" s="87" t="s">
        <v>792</v>
      </c>
      <c r="F30" s="84"/>
      <c r="G30" s="85"/>
      <c r="H30" s="85"/>
      <c r="I30" s="89"/>
    </row>
    <row r="31" spans="2:9" ht="12.75" customHeight="1" x14ac:dyDescent="0.2">
      <c r="B31" s="86">
        <v>180736</v>
      </c>
      <c r="D31" s="83" t="s">
        <v>791</v>
      </c>
      <c r="E31" s="83" t="s">
        <v>790</v>
      </c>
      <c r="F31" s="84"/>
      <c r="G31" s="85"/>
      <c r="H31" s="85"/>
      <c r="I31" s="89"/>
    </row>
    <row r="32" spans="2:9" ht="12.75" customHeight="1" x14ac:dyDescent="0.2">
      <c r="B32" s="86">
        <v>-65</v>
      </c>
      <c r="D32" s="83" t="s">
        <v>789</v>
      </c>
      <c r="E32" s="83" t="s">
        <v>788</v>
      </c>
      <c r="F32" s="84"/>
      <c r="G32" s="85"/>
      <c r="H32" s="85"/>
      <c r="I32" s="89"/>
    </row>
    <row r="33" spans="2:9" x14ac:dyDescent="0.2">
      <c r="B33" s="86">
        <f>I35-B26-B31-B32</f>
        <v>2873999</v>
      </c>
      <c r="D33" s="87" t="s">
        <v>786</v>
      </c>
      <c r="E33" s="68" t="s">
        <v>785</v>
      </c>
      <c r="F33" s="84"/>
      <c r="G33" s="85"/>
      <c r="H33" s="85"/>
      <c r="I33" s="89"/>
    </row>
    <row r="34" spans="2:9" x14ac:dyDescent="0.2">
      <c r="B34" s="86"/>
      <c r="F34" s="84"/>
      <c r="G34" s="85"/>
      <c r="H34" s="85"/>
      <c r="I34" s="89"/>
    </row>
    <row r="35" spans="2:9" x14ac:dyDescent="0.2">
      <c r="B35" s="91">
        <f>B26+B31+B32+B33</f>
        <v>4349249</v>
      </c>
      <c r="C35" s="80"/>
      <c r="D35" s="92" t="s">
        <v>718</v>
      </c>
      <c r="E35" s="80"/>
      <c r="F35" s="93"/>
      <c r="G35" s="92" t="s">
        <v>718</v>
      </c>
      <c r="H35" s="80"/>
      <c r="I35" s="94">
        <f>I26</f>
        <v>4349249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727568</v>
      </c>
      <c r="D42" s="83" t="s">
        <v>784</v>
      </c>
      <c r="E42" s="90" t="s">
        <v>783</v>
      </c>
      <c r="F42" s="84"/>
      <c r="G42" s="87" t="s">
        <v>786</v>
      </c>
      <c r="H42" s="68" t="s">
        <v>785</v>
      </c>
      <c r="I42" s="89">
        <f>+B33</f>
        <v>2873999</v>
      </c>
    </row>
    <row r="43" spans="2:9" ht="15" x14ac:dyDescent="0.2">
      <c r="B43" s="86">
        <v>714665</v>
      </c>
      <c r="C43" s="60"/>
      <c r="D43" s="97" t="s">
        <v>782</v>
      </c>
      <c r="F43" s="64"/>
      <c r="G43" s="81" t="s">
        <v>784</v>
      </c>
      <c r="H43" s="98" t="s">
        <v>783</v>
      </c>
      <c r="I43" s="89">
        <f>I44+I45+I47+I48+I49</f>
        <v>72540</v>
      </c>
    </row>
    <row r="44" spans="2:9" x14ac:dyDescent="0.2">
      <c r="B44" s="86">
        <v>12903</v>
      </c>
      <c r="D44" s="87" t="s">
        <v>781</v>
      </c>
      <c r="F44" s="84"/>
      <c r="G44" s="97" t="s">
        <v>782</v>
      </c>
      <c r="I44" s="89">
        <v>49851</v>
      </c>
    </row>
    <row r="45" spans="2:9" x14ac:dyDescent="0.2">
      <c r="B45" s="86">
        <v>0</v>
      </c>
      <c r="D45" s="87" t="s">
        <v>780</v>
      </c>
      <c r="E45" s="82"/>
      <c r="F45" s="84"/>
      <c r="G45" s="87" t="s">
        <v>781</v>
      </c>
      <c r="I45" s="89">
        <v>22689</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2218971</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2946539</v>
      </c>
      <c r="C52" s="80"/>
      <c r="D52" s="80" t="s">
        <v>718</v>
      </c>
      <c r="E52" s="80"/>
      <c r="F52" s="93"/>
      <c r="G52" s="80" t="s">
        <v>718</v>
      </c>
      <c r="H52" s="80"/>
      <c r="I52" s="94">
        <f>I42+I43+I50</f>
        <v>2946539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10077</v>
      </c>
      <c r="D59" s="83" t="s">
        <v>774</v>
      </c>
      <c r="E59" s="88" t="s">
        <v>773</v>
      </c>
      <c r="F59" s="84"/>
      <c r="G59" s="90" t="s">
        <v>772</v>
      </c>
      <c r="H59" s="68" t="s">
        <v>771</v>
      </c>
      <c r="I59" s="89">
        <f>+B49</f>
        <v>2218971</v>
      </c>
    </row>
    <row r="60" spans="2:9" x14ac:dyDescent="0.2">
      <c r="B60" s="86">
        <v>10077</v>
      </c>
      <c r="D60" s="87" t="s">
        <v>770</v>
      </c>
      <c r="F60" s="84"/>
      <c r="G60" s="90" t="s">
        <v>769</v>
      </c>
      <c r="H60" s="87"/>
      <c r="I60" s="89">
        <f>I61+I62</f>
        <v>2820</v>
      </c>
    </row>
    <row r="61" spans="2:9" x14ac:dyDescent="0.2">
      <c r="B61" s="86">
        <v>0</v>
      </c>
      <c r="D61" s="87" t="s">
        <v>768</v>
      </c>
      <c r="F61" s="84"/>
      <c r="G61" s="90" t="s">
        <v>767</v>
      </c>
      <c r="I61" s="89">
        <v>0</v>
      </c>
    </row>
    <row r="62" spans="2:9" x14ac:dyDescent="0.2">
      <c r="B62" s="86">
        <v>2820</v>
      </c>
      <c r="D62" s="83" t="s">
        <v>766</v>
      </c>
      <c r="E62" s="87" t="s">
        <v>765</v>
      </c>
      <c r="F62" s="84"/>
      <c r="G62" s="90" t="s">
        <v>764</v>
      </c>
      <c r="I62" s="89">
        <v>2820</v>
      </c>
    </row>
    <row r="63" spans="2:9" x14ac:dyDescent="0.2">
      <c r="B63" s="86"/>
      <c r="E63" s="87" t="s">
        <v>763</v>
      </c>
      <c r="F63" s="84"/>
      <c r="G63" s="85" t="s">
        <v>762</v>
      </c>
      <c r="H63" s="83" t="s">
        <v>761</v>
      </c>
      <c r="I63" s="89">
        <f>I64+I65+I66</f>
        <v>1852</v>
      </c>
    </row>
    <row r="64" spans="2:9" x14ac:dyDescent="0.2">
      <c r="B64" s="86">
        <f>B65+B66+B67</f>
        <v>26629</v>
      </c>
      <c r="D64" s="83" t="s">
        <v>762</v>
      </c>
      <c r="E64" s="83" t="s">
        <v>761</v>
      </c>
      <c r="F64" s="84"/>
      <c r="G64" s="87" t="s">
        <v>760</v>
      </c>
      <c r="I64" s="89">
        <v>0</v>
      </c>
    </row>
    <row r="65" spans="2:9" x14ac:dyDescent="0.2">
      <c r="B65" s="86">
        <v>11876</v>
      </c>
      <c r="D65" s="87" t="s">
        <v>760</v>
      </c>
      <c r="F65" s="84"/>
      <c r="G65" s="90" t="s">
        <v>759</v>
      </c>
      <c r="I65" s="89">
        <v>225</v>
      </c>
    </row>
    <row r="66" spans="2:9" x14ac:dyDescent="0.2">
      <c r="B66" s="86">
        <v>0</v>
      </c>
      <c r="D66" s="87" t="s">
        <v>759</v>
      </c>
      <c r="F66" s="84"/>
      <c r="G66" s="90" t="s">
        <v>758</v>
      </c>
      <c r="I66" s="89">
        <v>1627</v>
      </c>
    </row>
    <row r="67" spans="2:9" x14ac:dyDescent="0.2">
      <c r="B67" s="86">
        <v>14753</v>
      </c>
      <c r="D67" s="87" t="s">
        <v>758</v>
      </c>
      <c r="F67" s="84"/>
      <c r="G67" s="85"/>
      <c r="H67" s="85"/>
      <c r="I67" s="89"/>
    </row>
    <row r="68" spans="2:9" x14ac:dyDescent="0.2">
      <c r="B68" s="86">
        <f>I70-B59-B62-B64</f>
        <v>2184117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2223643</v>
      </c>
      <c r="C70" s="80"/>
      <c r="D70" s="80" t="s">
        <v>718</v>
      </c>
      <c r="E70" s="80"/>
      <c r="F70" s="93"/>
      <c r="G70" s="80" t="s">
        <v>718</v>
      </c>
      <c r="H70" s="80"/>
      <c r="I70" s="94">
        <f>I59+I60+I63</f>
        <v>2223643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2184117</v>
      </c>
    </row>
    <row r="78" spans="2:9" x14ac:dyDescent="0.2">
      <c r="B78" s="86"/>
      <c r="E78" s="87" t="s">
        <v>750</v>
      </c>
      <c r="F78" s="84"/>
      <c r="G78" s="90"/>
      <c r="H78" s="87"/>
      <c r="I78" s="89"/>
    </row>
    <row r="79" spans="2:9" x14ac:dyDescent="0.2">
      <c r="B79" s="86">
        <f>I82-B77</f>
        <v>2184117</v>
      </c>
      <c r="D79" s="87" t="s">
        <v>745</v>
      </c>
      <c r="E79" s="70" t="s">
        <v>749</v>
      </c>
      <c r="F79" s="84"/>
      <c r="G79" s="85"/>
      <c r="H79" s="85"/>
      <c r="I79" s="89"/>
    </row>
    <row r="80" spans="2:9" x14ac:dyDescent="0.2">
      <c r="B80" s="86">
        <f>B79-B13</f>
        <v>399626</v>
      </c>
      <c r="D80" s="87" t="s">
        <v>748</v>
      </c>
      <c r="E80" s="68" t="s">
        <v>744</v>
      </c>
      <c r="F80" s="84"/>
      <c r="G80" s="85"/>
      <c r="H80" s="85"/>
      <c r="I80" s="89"/>
    </row>
    <row r="81" spans="2:9" x14ac:dyDescent="0.2">
      <c r="B81" s="86"/>
      <c r="F81" s="84"/>
      <c r="G81" s="85"/>
      <c r="H81" s="85"/>
      <c r="I81" s="89"/>
    </row>
    <row r="82" spans="2:9" x14ac:dyDescent="0.2">
      <c r="B82" s="91">
        <f>B77+B79</f>
        <v>2184117</v>
      </c>
      <c r="C82" s="80"/>
      <c r="D82" s="80" t="s">
        <v>718</v>
      </c>
      <c r="E82" s="80"/>
      <c r="F82" s="93"/>
      <c r="G82" s="80" t="s">
        <v>718</v>
      </c>
      <c r="H82" s="80"/>
      <c r="I82" s="94">
        <f>I77</f>
        <v>2184117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796980</v>
      </c>
      <c r="D92" s="87" t="s">
        <v>732</v>
      </c>
      <c r="E92" s="68" t="s">
        <v>731</v>
      </c>
      <c r="F92" s="84"/>
      <c r="G92" s="87" t="s">
        <v>745</v>
      </c>
      <c r="H92" s="68" t="s">
        <v>744</v>
      </c>
      <c r="I92" s="89">
        <f>+B80</f>
        <v>399626</v>
      </c>
    </row>
    <row r="93" spans="2:9" x14ac:dyDescent="0.2">
      <c r="B93" s="86"/>
      <c r="E93" s="70" t="s">
        <v>728</v>
      </c>
      <c r="F93" s="84"/>
      <c r="G93" s="90" t="s">
        <v>743</v>
      </c>
      <c r="H93" s="83" t="s">
        <v>742</v>
      </c>
      <c r="I93" s="89">
        <f>I94+I95</f>
        <v>450135</v>
      </c>
    </row>
    <row r="94" spans="2:9" x14ac:dyDescent="0.2">
      <c r="B94" s="86"/>
      <c r="E94" s="87"/>
      <c r="F94" s="84"/>
      <c r="G94" s="90" t="s">
        <v>741</v>
      </c>
      <c r="I94" s="89">
        <v>449456</v>
      </c>
    </row>
    <row r="95" spans="2:9" x14ac:dyDescent="0.2">
      <c r="B95" s="86"/>
      <c r="E95" s="87"/>
      <c r="F95" s="84"/>
      <c r="G95" s="90" t="s">
        <v>740</v>
      </c>
      <c r="I95" s="89">
        <v>679</v>
      </c>
    </row>
    <row r="96" spans="2:9" x14ac:dyDescent="0.2">
      <c r="B96" s="86"/>
      <c r="D96" s="87"/>
      <c r="F96" s="84"/>
      <c r="G96" s="90" t="s">
        <v>739</v>
      </c>
      <c r="H96" s="83" t="s">
        <v>738</v>
      </c>
      <c r="I96" s="89">
        <f>I97</f>
        <v>-52781</v>
      </c>
    </row>
    <row r="97" spans="2:9" x14ac:dyDescent="0.2">
      <c r="B97" s="100"/>
      <c r="C97" s="101"/>
      <c r="D97" s="101"/>
      <c r="E97" s="87"/>
      <c r="F97" s="102"/>
      <c r="G97" s="90" t="s">
        <v>737</v>
      </c>
      <c r="H97" s="103"/>
      <c r="I97" s="89">
        <v>-52781</v>
      </c>
    </row>
    <row r="98" spans="2:9" x14ac:dyDescent="0.2">
      <c r="B98" s="86"/>
      <c r="F98" s="84"/>
      <c r="G98" s="85"/>
      <c r="H98" s="85"/>
      <c r="I98" s="89"/>
    </row>
    <row r="99" spans="2:9" x14ac:dyDescent="0.2">
      <c r="B99" s="91">
        <f>B92</f>
        <v>796980</v>
      </c>
      <c r="C99" s="80"/>
      <c r="D99" s="80" t="s">
        <v>718</v>
      </c>
      <c r="E99" s="80"/>
      <c r="F99" s="93"/>
      <c r="G99" s="80" t="s">
        <v>718</v>
      </c>
      <c r="H99" s="80"/>
      <c r="I99" s="94">
        <f>I92+I93+I96</f>
        <v>796980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2432308</v>
      </c>
      <c r="D106" s="87" t="s">
        <v>735</v>
      </c>
      <c r="E106" s="105" t="s">
        <v>734</v>
      </c>
      <c r="F106" s="84"/>
      <c r="G106" s="85"/>
      <c r="H106" s="85"/>
      <c r="I106" s="84"/>
    </row>
    <row r="107" spans="2:9" x14ac:dyDescent="0.2">
      <c r="B107" s="86">
        <v>2431191</v>
      </c>
      <c r="D107" s="87" t="s">
        <v>733</v>
      </c>
      <c r="E107" s="87"/>
      <c r="F107" s="84"/>
      <c r="G107" s="87" t="s">
        <v>732</v>
      </c>
      <c r="H107" s="70" t="s">
        <v>731</v>
      </c>
      <c r="I107" s="89"/>
    </row>
    <row r="108" spans="2:9" x14ac:dyDescent="0.2">
      <c r="B108" s="86">
        <f>-B13</f>
        <v>-1784491</v>
      </c>
      <c r="D108" s="87" t="s">
        <v>730</v>
      </c>
      <c r="E108" s="88" t="s">
        <v>729</v>
      </c>
      <c r="F108" s="84"/>
      <c r="G108" s="87"/>
      <c r="H108" s="69" t="s">
        <v>728</v>
      </c>
      <c r="I108" s="89">
        <f>B92</f>
        <v>796980</v>
      </c>
    </row>
    <row r="109" spans="2:9" x14ac:dyDescent="0.2">
      <c r="B109" s="86">
        <v>1117</v>
      </c>
      <c r="D109" s="97" t="s">
        <v>727</v>
      </c>
      <c r="E109" s="87" t="s">
        <v>726</v>
      </c>
      <c r="F109" s="84"/>
      <c r="H109" s="106"/>
      <c r="I109" s="107"/>
    </row>
    <row r="110" spans="2:9" x14ac:dyDescent="0.2">
      <c r="B110" s="86">
        <v>0</v>
      </c>
      <c r="D110" s="87" t="s">
        <v>725</v>
      </c>
      <c r="E110" s="87" t="s">
        <v>724</v>
      </c>
      <c r="F110" s="84"/>
      <c r="G110" s="95"/>
      <c r="I110" s="89"/>
    </row>
    <row r="111" spans="2:9" x14ac:dyDescent="0.2">
      <c r="B111" s="86">
        <v>137588</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11575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796980</v>
      </c>
      <c r="C115" s="80"/>
      <c r="D115" s="80" t="s">
        <v>718</v>
      </c>
      <c r="E115" s="108"/>
      <c r="F115" s="93"/>
      <c r="G115" s="80" t="s">
        <v>718</v>
      </c>
      <c r="H115" s="80"/>
      <c r="I115" s="94">
        <f>I108</f>
        <v>796980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11575</v>
      </c>
    </row>
    <row r="123" spans="2:9" ht="15" x14ac:dyDescent="0.2">
      <c r="B123" s="86">
        <f>B125+B128+B131+B134+B137+B142+B143+B144</f>
        <v>2529589</v>
      </c>
      <c r="C123" s="81"/>
      <c r="D123" s="60"/>
      <c r="E123" s="87" t="s">
        <v>713</v>
      </c>
      <c r="F123" s="60"/>
      <c r="G123" s="60"/>
      <c r="H123" s="60"/>
      <c r="I123" s="89">
        <f>I128+I131+I134+I137+I142+I143+I144</f>
        <v>2518014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1937864</v>
      </c>
      <c r="E128" s="87" t="s">
        <v>709</v>
      </c>
      <c r="I128" s="89">
        <f>I129+I130</f>
        <v>181906</v>
      </c>
    </row>
    <row r="129" spans="2:9" x14ac:dyDescent="0.2">
      <c r="B129" s="86">
        <v>1822829</v>
      </c>
      <c r="E129" s="87" t="s">
        <v>708</v>
      </c>
      <c r="I129" s="89">
        <v>0</v>
      </c>
    </row>
    <row r="130" spans="2:9" x14ac:dyDescent="0.2">
      <c r="B130" s="86">
        <v>115035</v>
      </c>
      <c r="E130" s="87" t="s">
        <v>707</v>
      </c>
      <c r="I130" s="89">
        <v>181906</v>
      </c>
    </row>
    <row r="131" spans="2:9" x14ac:dyDescent="0.2">
      <c r="B131" s="86">
        <f>B132+B133</f>
        <v>23338</v>
      </c>
      <c r="E131" s="87" t="s">
        <v>706</v>
      </c>
      <c r="I131" s="89">
        <f>I132+I133</f>
        <v>1010101</v>
      </c>
    </row>
    <row r="132" spans="2:9" x14ac:dyDescent="0.2">
      <c r="B132" s="86">
        <v>23338</v>
      </c>
      <c r="E132" s="87" t="s">
        <v>705</v>
      </c>
      <c r="I132" s="89">
        <v>21000</v>
      </c>
    </row>
    <row r="133" spans="2:9" x14ac:dyDescent="0.2">
      <c r="B133" s="86">
        <v>0</v>
      </c>
      <c r="E133" s="87" t="s">
        <v>704</v>
      </c>
      <c r="I133" s="89">
        <v>989101</v>
      </c>
    </row>
    <row r="134" spans="2:9" x14ac:dyDescent="0.2">
      <c r="B134" s="86">
        <f>B135+B136</f>
        <v>202447</v>
      </c>
      <c r="E134" s="87" t="s">
        <v>703</v>
      </c>
      <c r="I134" s="89">
        <f>I135+I136</f>
        <v>241063</v>
      </c>
    </row>
    <row r="135" spans="2:9" x14ac:dyDescent="0.2">
      <c r="B135" s="86">
        <v>82587</v>
      </c>
      <c r="E135" s="87" t="s">
        <v>702</v>
      </c>
      <c r="I135" s="89">
        <v>-681555</v>
      </c>
    </row>
    <row r="136" spans="2:9" x14ac:dyDescent="0.2">
      <c r="B136" s="86">
        <v>119860</v>
      </c>
      <c r="E136" s="87" t="s">
        <v>701</v>
      </c>
      <c r="I136" s="89">
        <v>922618</v>
      </c>
    </row>
    <row r="137" spans="2:9" x14ac:dyDescent="0.2">
      <c r="B137" s="86">
        <f>B138+B141</f>
        <v>219022</v>
      </c>
      <c r="E137" s="109" t="s">
        <v>700</v>
      </c>
      <c r="I137" s="89">
        <f>I138+I141</f>
        <v>296756</v>
      </c>
    </row>
    <row r="138" spans="2:9" x14ac:dyDescent="0.2">
      <c r="B138" s="86">
        <f>B139+B140</f>
        <v>219186</v>
      </c>
      <c r="E138" s="109" t="s">
        <v>699</v>
      </c>
      <c r="I138" s="89">
        <f>I139+I140</f>
        <v>296756</v>
      </c>
    </row>
    <row r="139" spans="2:9" x14ac:dyDescent="0.2">
      <c r="B139" s="86">
        <v>219186</v>
      </c>
      <c r="E139" s="109" t="s">
        <v>698</v>
      </c>
      <c r="I139" s="89">
        <v>296756</v>
      </c>
    </row>
    <row r="140" spans="2:9" x14ac:dyDescent="0.2">
      <c r="B140" s="86">
        <v>0</v>
      </c>
      <c r="E140" s="109" t="s">
        <v>697</v>
      </c>
      <c r="I140" s="89">
        <v>0</v>
      </c>
    </row>
    <row r="141" spans="2:9" x14ac:dyDescent="0.2">
      <c r="B141" s="86">
        <v>-164</v>
      </c>
      <c r="E141" s="109" t="s">
        <v>696</v>
      </c>
      <c r="I141" s="89">
        <v>0</v>
      </c>
    </row>
    <row r="142" spans="2:9" x14ac:dyDescent="0.2">
      <c r="B142" s="86">
        <v>0</v>
      </c>
      <c r="E142" s="87" t="s">
        <v>695</v>
      </c>
      <c r="I142" s="89">
        <v>0</v>
      </c>
    </row>
    <row r="143" spans="2:9" x14ac:dyDescent="0.2">
      <c r="B143" s="86">
        <v>2108</v>
      </c>
      <c r="C143" s="87" t="s">
        <v>694</v>
      </c>
      <c r="E143" s="87" t="s">
        <v>694</v>
      </c>
      <c r="I143" s="89">
        <v>-12553</v>
      </c>
    </row>
    <row r="144" spans="2:9" x14ac:dyDescent="0.2">
      <c r="B144" s="86">
        <f>B145+B146</f>
        <v>144810</v>
      </c>
      <c r="C144" s="87" t="s">
        <v>693</v>
      </c>
      <c r="E144" s="87" t="s">
        <v>693</v>
      </c>
      <c r="I144" s="89">
        <f>I145+I146</f>
        <v>800741</v>
      </c>
    </row>
    <row r="145" spans="2:9" x14ac:dyDescent="0.2">
      <c r="B145" s="86">
        <v>91637</v>
      </c>
      <c r="C145" s="87" t="s">
        <v>692</v>
      </c>
      <c r="E145" s="87" t="s">
        <v>692</v>
      </c>
      <c r="I145" s="89">
        <v>57469</v>
      </c>
    </row>
    <row r="146" spans="2:9" x14ac:dyDescent="0.2">
      <c r="B146" s="91">
        <v>53173</v>
      </c>
      <c r="C146" s="110" t="s">
        <v>691</v>
      </c>
      <c r="D146" s="111"/>
      <c r="E146" s="110" t="s">
        <v>691</v>
      </c>
      <c r="F146" s="111"/>
      <c r="G146" s="111"/>
      <c r="H146" s="111"/>
      <c r="I146" s="94">
        <v>743272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484318</v>
      </c>
      <c r="D11" s="83" t="s">
        <v>810</v>
      </c>
      <c r="E11" s="87" t="s">
        <v>809</v>
      </c>
      <c r="F11" s="84"/>
      <c r="G11" s="85" t="s">
        <v>808</v>
      </c>
      <c r="H11" s="88" t="s">
        <v>807</v>
      </c>
      <c r="I11" s="89">
        <f>I12+I13</f>
        <v>1877721</v>
      </c>
    </row>
    <row r="12" spans="2:14" x14ac:dyDescent="0.2">
      <c r="B12" s="86">
        <f>I11-B11</f>
        <v>1393403</v>
      </c>
      <c r="D12" s="87" t="s">
        <v>797</v>
      </c>
      <c r="E12" s="68" t="s">
        <v>796</v>
      </c>
      <c r="F12" s="84"/>
      <c r="G12" s="90" t="s">
        <v>806</v>
      </c>
      <c r="H12" s="85"/>
      <c r="I12" s="89">
        <v>1877721</v>
      </c>
    </row>
    <row r="13" spans="2:14" x14ac:dyDescent="0.2">
      <c r="B13" s="86">
        <v>80435</v>
      </c>
      <c r="D13" s="83" t="s">
        <v>805</v>
      </c>
      <c r="E13" s="87" t="s">
        <v>729</v>
      </c>
      <c r="F13" s="84"/>
      <c r="G13" s="90" t="s">
        <v>804</v>
      </c>
      <c r="I13" s="89">
        <v>0</v>
      </c>
    </row>
    <row r="14" spans="2:14" x14ac:dyDescent="0.2">
      <c r="B14" s="86">
        <f>B12-B13</f>
        <v>1312968</v>
      </c>
      <c r="D14" s="83" t="s">
        <v>803</v>
      </c>
      <c r="E14" s="68" t="s">
        <v>802</v>
      </c>
      <c r="F14" s="84"/>
      <c r="G14" s="90"/>
      <c r="H14" s="85"/>
      <c r="I14" s="89"/>
    </row>
    <row r="15" spans="2:14" ht="7.15" customHeight="1" x14ac:dyDescent="0.2">
      <c r="B15" s="86"/>
      <c r="F15" s="84"/>
      <c r="G15" s="85"/>
      <c r="H15" s="85"/>
      <c r="I15" s="89"/>
    </row>
    <row r="16" spans="2:14" x14ac:dyDescent="0.2">
      <c r="B16" s="91">
        <f>B11+B12</f>
        <v>1877721</v>
      </c>
      <c r="C16" s="80"/>
      <c r="D16" s="92" t="s">
        <v>718</v>
      </c>
      <c r="E16" s="80"/>
      <c r="F16" s="93"/>
      <c r="G16" s="92" t="s">
        <v>718</v>
      </c>
      <c r="H16" s="80"/>
      <c r="I16" s="94">
        <f>I11</f>
        <v>1877721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1411361</v>
      </c>
      <c r="D26" s="83" t="s">
        <v>799</v>
      </c>
      <c r="E26" s="87" t="s">
        <v>798</v>
      </c>
      <c r="F26" s="84"/>
      <c r="G26" s="90" t="s">
        <v>797</v>
      </c>
      <c r="H26" s="70" t="s">
        <v>796</v>
      </c>
      <c r="I26" s="89">
        <f>+B12</f>
        <v>1393403</v>
      </c>
    </row>
    <row r="27" spans="2:9" x14ac:dyDescent="0.2">
      <c r="B27" s="86">
        <v>1179123</v>
      </c>
      <c r="D27" s="87" t="s">
        <v>795</v>
      </c>
      <c r="F27" s="84"/>
      <c r="G27" s="85"/>
      <c r="H27" s="85"/>
      <c r="I27" s="89"/>
    </row>
    <row r="28" spans="2:9" x14ac:dyDescent="0.2">
      <c r="B28" s="86">
        <f>B29+B30</f>
        <v>232238</v>
      </c>
      <c r="D28" s="87" t="s">
        <v>794</v>
      </c>
      <c r="F28" s="84"/>
      <c r="G28" s="85"/>
      <c r="H28" s="85"/>
      <c r="I28" s="89"/>
    </row>
    <row r="29" spans="2:9" x14ac:dyDescent="0.2">
      <c r="B29" s="86">
        <v>231833</v>
      </c>
      <c r="D29" s="87" t="s">
        <v>793</v>
      </c>
      <c r="F29" s="84"/>
      <c r="G29" s="85"/>
      <c r="H29" s="85"/>
      <c r="I29" s="89"/>
    </row>
    <row r="30" spans="2:9" x14ac:dyDescent="0.2">
      <c r="B30" s="86">
        <v>405</v>
      </c>
      <c r="D30" s="87" t="s">
        <v>792</v>
      </c>
      <c r="F30" s="84"/>
      <c r="G30" s="85"/>
      <c r="H30" s="85"/>
      <c r="I30" s="89"/>
    </row>
    <row r="31" spans="2:9" ht="12.75" customHeight="1" x14ac:dyDescent="0.2">
      <c r="B31" s="86">
        <v>11735</v>
      </c>
      <c r="D31" s="83" t="s">
        <v>791</v>
      </c>
      <c r="E31" s="83" t="s">
        <v>790</v>
      </c>
      <c r="F31" s="84"/>
      <c r="G31" s="85"/>
      <c r="H31" s="85"/>
      <c r="I31" s="89"/>
    </row>
    <row r="32" spans="2:9" ht="12.75" customHeight="1" x14ac:dyDescent="0.2">
      <c r="B32" s="86">
        <v>-111000</v>
      </c>
      <c r="D32" s="83" t="s">
        <v>789</v>
      </c>
      <c r="E32" s="83" t="s">
        <v>788</v>
      </c>
      <c r="F32" s="84"/>
      <c r="G32" s="85"/>
      <c r="H32" s="85"/>
      <c r="I32" s="89"/>
    </row>
    <row r="33" spans="2:9" x14ac:dyDescent="0.2">
      <c r="B33" s="86">
        <f>I35-B26-B31-B32</f>
        <v>81307</v>
      </c>
      <c r="D33" s="87" t="s">
        <v>786</v>
      </c>
      <c r="E33" s="68" t="s">
        <v>785</v>
      </c>
      <c r="F33" s="84"/>
      <c r="G33" s="85"/>
      <c r="H33" s="85"/>
      <c r="I33" s="89"/>
    </row>
    <row r="34" spans="2:9" x14ac:dyDescent="0.2">
      <c r="B34" s="86"/>
      <c r="F34" s="84"/>
      <c r="G34" s="85"/>
      <c r="H34" s="85"/>
      <c r="I34" s="89"/>
    </row>
    <row r="35" spans="2:9" x14ac:dyDescent="0.2">
      <c r="B35" s="91">
        <f>B26+B31+B32+B33</f>
        <v>1393403</v>
      </c>
      <c r="C35" s="80"/>
      <c r="D35" s="92" t="s">
        <v>718</v>
      </c>
      <c r="E35" s="80"/>
      <c r="F35" s="93"/>
      <c r="G35" s="92" t="s">
        <v>718</v>
      </c>
      <c r="H35" s="80"/>
      <c r="I35" s="94">
        <f>I26</f>
        <v>1393403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26003</v>
      </c>
      <c r="D42" s="83" t="s">
        <v>784</v>
      </c>
      <c r="E42" s="90" t="s">
        <v>783</v>
      </c>
      <c r="F42" s="84"/>
      <c r="G42" s="87" t="s">
        <v>786</v>
      </c>
      <c r="H42" s="68" t="s">
        <v>785</v>
      </c>
      <c r="I42" s="89">
        <f>+B33</f>
        <v>81307</v>
      </c>
    </row>
    <row r="43" spans="2:9" ht="15" x14ac:dyDescent="0.2">
      <c r="B43" s="86">
        <v>3</v>
      </c>
      <c r="C43" s="60"/>
      <c r="D43" s="97" t="s">
        <v>782</v>
      </c>
      <c r="F43" s="64"/>
      <c r="G43" s="81" t="s">
        <v>784</v>
      </c>
      <c r="H43" s="98" t="s">
        <v>783</v>
      </c>
      <c r="I43" s="89">
        <f>I44+I45+I47+I48+I49</f>
        <v>3960</v>
      </c>
    </row>
    <row r="44" spans="2:9" x14ac:dyDescent="0.2">
      <c r="B44" s="86">
        <v>26000</v>
      </c>
      <c r="D44" s="87" t="s">
        <v>781</v>
      </c>
      <c r="F44" s="84"/>
      <c r="G44" s="97" t="s">
        <v>782</v>
      </c>
      <c r="I44" s="89">
        <v>2272</v>
      </c>
    </row>
    <row r="45" spans="2:9" x14ac:dyDescent="0.2">
      <c r="B45" s="86">
        <v>0</v>
      </c>
      <c r="D45" s="87" t="s">
        <v>780</v>
      </c>
      <c r="E45" s="82"/>
      <c r="F45" s="84"/>
      <c r="G45" s="87" t="s">
        <v>781</v>
      </c>
      <c r="I45" s="89">
        <v>1688</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59264</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85267</v>
      </c>
      <c r="C52" s="80"/>
      <c r="D52" s="80" t="s">
        <v>718</v>
      </c>
      <c r="E52" s="80"/>
      <c r="F52" s="93"/>
      <c r="G52" s="80" t="s">
        <v>718</v>
      </c>
      <c r="H52" s="80"/>
      <c r="I52" s="94">
        <f>I42+I43+I50</f>
        <v>85267</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59264</v>
      </c>
    </row>
    <row r="60" spans="2:9" x14ac:dyDescent="0.2">
      <c r="B60" s="86">
        <v>0</v>
      </c>
      <c r="D60" s="87" t="s">
        <v>770</v>
      </c>
      <c r="F60" s="84"/>
      <c r="G60" s="90" t="s">
        <v>769</v>
      </c>
      <c r="H60" s="87"/>
      <c r="I60" s="89">
        <f>I61+I62</f>
        <v>405</v>
      </c>
    </row>
    <row r="61" spans="2:9" x14ac:dyDescent="0.2">
      <c r="B61" s="86">
        <v>0</v>
      </c>
      <c r="D61" s="87" t="s">
        <v>768</v>
      </c>
      <c r="F61" s="84"/>
      <c r="G61" s="90" t="s">
        <v>767</v>
      </c>
      <c r="I61" s="89">
        <v>0</v>
      </c>
    </row>
    <row r="62" spans="2:9" x14ac:dyDescent="0.2">
      <c r="B62" s="86">
        <v>405</v>
      </c>
      <c r="D62" s="83" t="s">
        <v>766</v>
      </c>
      <c r="E62" s="87" t="s">
        <v>765</v>
      </c>
      <c r="F62" s="84"/>
      <c r="G62" s="90" t="s">
        <v>764</v>
      </c>
      <c r="I62" s="89">
        <v>405</v>
      </c>
    </row>
    <row r="63" spans="2:9" x14ac:dyDescent="0.2">
      <c r="B63" s="86"/>
      <c r="E63" s="87" t="s">
        <v>763</v>
      </c>
      <c r="F63" s="84"/>
      <c r="G63" s="85" t="s">
        <v>762</v>
      </c>
      <c r="H63" s="83" t="s">
        <v>761</v>
      </c>
      <c r="I63" s="89">
        <f>I64+I65+I66</f>
        <v>1</v>
      </c>
    </row>
    <row r="64" spans="2:9" x14ac:dyDescent="0.2">
      <c r="B64" s="86">
        <f>B65+B66+B67</f>
        <v>1600</v>
      </c>
      <c r="D64" s="83" t="s">
        <v>762</v>
      </c>
      <c r="E64" s="83" t="s">
        <v>761</v>
      </c>
      <c r="F64" s="84"/>
      <c r="G64" s="87" t="s">
        <v>760</v>
      </c>
      <c r="I64" s="89">
        <v>0</v>
      </c>
    </row>
    <row r="65" spans="2:9" x14ac:dyDescent="0.2">
      <c r="B65" s="86">
        <v>1566</v>
      </c>
      <c r="D65" s="87" t="s">
        <v>760</v>
      </c>
      <c r="F65" s="84"/>
      <c r="G65" s="90" t="s">
        <v>759</v>
      </c>
      <c r="I65" s="89">
        <v>0</v>
      </c>
    </row>
    <row r="66" spans="2:9" x14ac:dyDescent="0.2">
      <c r="B66" s="86">
        <v>0</v>
      </c>
      <c r="D66" s="87" t="s">
        <v>759</v>
      </c>
      <c r="F66" s="84"/>
      <c r="G66" s="90" t="s">
        <v>758</v>
      </c>
      <c r="I66" s="89">
        <v>1</v>
      </c>
    </row>
    <row r="67" spans="2:9" x14ac:dyDescent="0.2">
      <c r="B67" s="86">
        <v>34</v>
      </c>
      <c r="D67" s="87" t="s">
        <v>758</v>
      </c>
      <c r="F67" s="84"/>
      <c r="G67" s="85"/>
      <c r="H67" s="85"/>
      <c r="I67" s="89"/>
    </row>
    <row r="68" spans="2:9" x14ac:dyDescent="0.2">
      <c r="B68" s="86">
        <f>I70-B59-B62-B64</f>
        <v>57665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59670</v>
      </c>
      <c r="C70" s="80"/>
      <c r="D70" s="80" t="s">
        <v>718</v>
      </c>
      <c r="E70" s="80"/>
      <c r="F70" s="93"/>
      <c r="G70" s="80" t="s">
        <v>718</v>
      </c>
      <c r="H70" s="80"/>
      <c r="I70" s="94">
        <f>I59+I60+I63</f>
        <v>59670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57665</v>
      </c>
    </row>
    <row r="78" spans="2:9" x14ac:dyDescent="0.2">
      <c r="B78" s="86"/>
      <c r="E78" s="87" t="s">
        <v>750</v>
      </c>
      <c r="F78" s="84"/>
      <c r="G78" s="90"/>
      <c r="H78" s="87"/>
      <c r="I78" s="89"/>
    </row>
    <row r="79" spans="2:9" x14ac:dyDescent="0.2">
      <c r="B79" s="86">
        <f>I82-B77</f>
        <v>57665</v>
      </c>
      <c r="D79" s="87" t="s">
        <v>745</v>
      </c>
      <c r="E79" s="70" t="s">
        <v>749</v>
      </c>
      <c r="F79" s="84"/>
      <c r="G79" s="85"/>
      <c r="H79" s="85"/>
      <c r="I79" s="89"/>
    </row>
    <row r="80" spans="2:9" x14ac:dyDescent="0.2">
      <c r="B80" s="86">
        <f>B79-B13</f>
        <v>-22770</v>
      </c>
      <c r="D80" s="87" t="s">
        <v>748</v>
      </c>
      <c r="E80" s="68" t="s">
        <v>744</v>
      </c>
      <c r="F80" s="84"/>
      <c r="G80" s="85"/>
      <c r="H80" s="85"/>
      <c r="I80" s="89"/>
    </row>
    <row r="81" spans="2:9" x14ac:dyDescent="0.2">
      <c r="B81" s="86"/>
      <c r="F81" s="84"/>
      <c r="G81" s="85"/>
      <c r="H81" s="85"/>
      <c r="I81" s="89"/>
    </row>
    <row r="82" spans="2:9" x14ac:dyDescent="0.2">
      <c r="B82" s="91">
        <f>B77+B79</f>
        <v>57665</v>
      </c>
      <c r="C82" s="80"/>
      <c r="D82" s="80" t="s">
        <v>718</v>
      </c>
      <c r="E82" s="80"/>
      <c r="F82" s="93"/>
      <c r="G82" s="80" t="s">
        <v>718</v>
      </c>
      <c r="H82" s="80"/>
      <c r="I82" s="94">
        <f>I77</f>
        <v>57665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-27696</v>
      </c>
      <c r="D92" s="87" t="s">
        <v>732</v>
      </c>
      <c r="E92" s="68" t="s">
        <v>731</v>
      </c>
      <c r="F92" s="84"/>
      <c r="G92" s="87" t="s">
        <v>745</v>
      </c>
      <c r="H92" s="68" t="s">
        <v>744</v>
      </c>
      <c r="I92" s="89">
        <f>+B80</f>
        <v>-22770</v>
      </c>
    </row>
    <row r="93" spans="2:9" x14ac:dyDescent="0.2">
      <c r="B93" s="86"/>
      <c r="E93" s="70" t="s">
        <v>728</v>
      </c>
      <c r="F93" s="84"/>
      <c r="G93" s="90" t="s">
        <v>743</v>
      </c>
      <c r="H93" s="83" t="s">
        <v>742</v>
      </c>
      <c r="I93" s="89">
        <f>I94+I95</f>
        <v>3289</v>
      </c>
    </row>
    <row r="94" spans="2:9" x14ac:dyDescent="0.2">
      <c r="B94" s="86"/>
      <c r="E94" s="87"/>
      <c r="F94" s="84"/>
      <c r="G94" s="90" t="s">
        <v>741</v>
      </c>
      <c r="I94" s="89">
        <v>1568</v>
      </c>
    </row>
    <row r="95" spans="2:9" x14ac:dyDescent="0.2">
      <c r="B95" s="86"/>
      <c r="E95" s="87"/>
      <c r="F95" s="84"/>
      <c r="G95" s="90" t="s">
        <v>740</v>
      </c>
      <c r="I95" s="89">
        <v>1721</v>
      </c>
    </row>
    <row r="96" spans="2:9" x14ac:dyDescent="0.2">
      <c r="B96" s="86"/>
      <c r="D96" s="87"/>
      <c r="F96" s="84"/>
      <c r="G96" s="90" t="s">
        <v>739</v>
      </c>
      <c r="H96" s="83" t="s">
        <v>738</v>
      </c>
      <c r="I96" s="89">
        <f>I97</f>
        <v>-8215</v>
      </c>
    </row>
    <row r="97" spans="2:9" x14ac:dyDescent="0.2">
      <c r="B97" s="100"/>
      <c r="C97" s="101"/>
      <c r="D97" s="101"/>
      <c r="E97" s="87"/>
      <c r="F97" s="102"/>
      <c r="G97" s="90" t="s">
        <v>737</v>
      </c>
      <c r="H97" s="103"/>
      <c r="I97" s="89">
        <v>-8215</v>
      </c>
    </row>
    <row r="98" spans="2:9" x14ac:dyDescent="0.2">
      <c r="B98" s="86"/>
      <c r="F98" s="84"/>
      <c r="G98" s="85"/>
      <c r="H98" s="85"/>
      <c r="I98" s="89"/>
    </row>
    <row r="99" spans="2:9" x14ac:dyDescent="0.2">
      <c r="B99" s="91">
        <f>B92</f>
        <v>-27696</v>
      </c>
      <c r="C99" s="80"/>
      <c r="D99" s="80" t="s">
        <v>718</v>
      </c>
      <c r="E99" s="80"/>
      <c r="F99" s="93"/>
      <c r="G99" s="80" t="s">
        <v>718</v>
      </c>
      <c r="H99" s="80"/>
      <c r="I99" s="94">
        <f>I92+I93+I96</f>
        <v>-27696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60864</v>
      </c>
      <c r="D106" s="87" t="s">
        <v>735</v>
      </c>
      <c r="E106" s="105" t="s">
        <v>734</v>
      </c>
      <c r="F106" s="84"/>
      <c r="G106" s="85"/>
      <c r="H106" s="85"/>
      <c r="I106" s="84"/>
    </row>
    <row r="107" spans="2:9" x14ac:dyDescent="0.2">
      <c r="B107" s="86">
        <v>59296</v>
      </c>
      <c r="D107" s="87" t="s">
        <v>733</v>
      </c>
      <c r="E107" s="87"/>
      <c r="F107" s="84"/>
      <c r="G107" s="87" t="s">
        <v>732</v>
      </c>
      <c r="H107" s="70" t="s">
        <v>731</v>
      </c>
      <c r="I107" s="89"/>
    </row>
    <row r="108" spans="2:9" x14ac:dyDescent="0.2">
      <c r="B108" s="86">
        <f>-B13</f>
        <v>-80435</v>
      </c>
      <c r="D108" s="87" t="s">
        <v>730</v>
      </c>
      <c r="E108" s="88" t="s">
        <v>729</v>
      </c>
      <c r="F108" s="84"/>
      <c r="G108" s="87"/>
      <c r="H108" s="69" t="s">
        <v>728</v>
      </c>
      <c r="I108" s="89">
        <f>B92</f>
        <v>-27696</v>
      </c>
    </row>
    <row r="109" spans="2:9" x14ac:dyDescent="0.2">
      <c r="B109" s="86">
        <v>1568</v>
      </c>
      <c r="D109" s="97" t="s">
        <v>727</v>
      </c>
      <c r="E109" s="87" t="s">
        <v>726</v>
      </c>
      <c r="F109" s="84"/>
      <c r="H109" s="106"/>
      <c r="I109" s="107"/>
    </row>
    <row r="110" spans="2:9" x14ac:dyDescent="0.2">
      <c r="B110" s="86">
        <v>0</v>
      </c>
      <c r="D110" s="87" t="s">
        <v>725</v>
      </c>
      <c r="E110" s="87" t="s">
        <v>724</v>
      </c>
      <c r="F110" s="84"/>
      <c r="G110" s="95"/>
      <c r="I110" s="89"/>
    </row>
    <row r="111" spans="2:9" x14ac:dyDescent="0.2">
      <c r="B111" s="86">
        <v>1782</v>
      </c>
      <c r="D111" s="97" t="s">
        <v>723</v>
      </c>
      <c r="E111" s="87" t="s">
        <v>722</v>
      </c>
      <c r="F111" s="84"/>
      <c r="H111" s="106"/>
      <c r="I111" s="107"/>
    </row>
    <row r="112" spans="2:9" x14ac:dyDescent="0.2">
      <c r="B112" s="86"/>
      <c r="D112" s="87"/>
      <c r="E112" s="87" t="s">
        <v>721</v>
      </c>
      <c r="F112" s="84"/>
      <c r="G112" s="95"/>
      <c r="I112" s="89"/>
    </row>
    <row r="113" spans="2:9" x14ac:dyDescent="0.2">
      <c r="B113" s="86">
        <f>I115-B106-B108-B111</f>
        <v>-9907</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-27696</v>
      </c>
      <c r="C115" s="80"/>
      <c r="D115" s="80" t="s">
        <v>718</v>
      </c>
      <c r="E115" s="108"/>
      <c r="F115" s="93"/>
      <c r="G115" s="80" t="s">
        <v>718</v>
      </c>
      <c r="H115" s="80"/>
      <c r="I115" s="94">
        <f>I108</f>
        <v>-27696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-9907</v>
      </c>
    </row>
    <row r="123" spans="2:9" ht="15" x14ac:dyDescent="0.2">
      <c r="B123" s="86">
        <f>B125+B128+B131+B134+B137+B142+B143+B144</f>
        <v>7030</v>
      </c>
      <c r="C123" s="81"/>
      <c r="D123" s="60"/>
      <c r="E123" s="87" t="s">
        <v>713</v>
      </c>
      <c r="F123" s="60"/>
      <c r="G123" s="60"/>
      <c r="H123" s="60"/>
      <c r="I123" s="89">
        <f>I128+I131+I134+I137+I142+I143+I144</f>
        <v>16937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-100612</v>
      </c>
      <c r="E128" s="87" t="s">
        <v>709</v>
      </c>
      <c r="I128" s="89">
        <f>I129+I130</f>
        <v>595</v>
      </c>
    </row>
    <row r="129" spans="2:9" x14ac:dyDescent="0.2">
      <c r="B129" s="86">
        <v>44592</v>
      </c>
      <c r="E129" s="87" t="s">
        <v>708</v>
      </c>
      <c r="I129" s="89">
        <v>0</v>
      </c>
    </row>
    <row r="130" spans="2:9" x14ac:dyDescent="0.2">
      <c r="B130" s="86">
        <v>-145204</v>
      </c>
      <c r="E130" s="87" t="s">
        <v>707</v>
      </c>
      <c r="I130" s="89">
        <v>595</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49716</v>
      </c>
      <c r="E134" s="87" t="s">
        <v>703</v>
      </c>
      <c r="I134" s="89">
        <f>I135+I136</f>
        <v>-1657</v>
      </c>
    </row>
    <row r="135" spans="2:9" x14ac:dyDescent="0.2">
      <c r="B135" s="86">
        <v>49695</v>
      </c>
      <c r="E135" s="87" t="s">
        <v>702</v>
      </c>
      <c r="I135" s="89">
        <v>-1657</v>
      </c>
    </row>
    <row r="136" spans="2:9" x14ac:dyDescent="0.2">
      <c r="B136" s="86">
        <v>21</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57926</v>
      </c>
      <c r="C144" s="87" t="s">
        <v>693</v>
      </c>
      <c r="E144" s="87" t="s">
        <v>693</v>
      </c>
      <c r="I144" s="89">
        <f>I145+I146</f>
        <v>17999</v>
      </c>
    </row>
    <row r="145" spans="2:9" x14ac:dyDescent="0.2">
      <c r="B145" s="86">
        <v>-19733</v>
      </c>
      <c r="C145" s="87" t="s">
        <v>692</v>
      </c>
      <c r="E145" s="87" t="s">
        <v>692</v>
      </c>
      <c r="I145" s="89">
        <v>543</v>
      </c>
    </row>
    <row r="146" spans="2:9" x14ac:dyDescent="0.2">
      <c r="B146" s="91">
        <v>77659</v>
      </c>
      <c r="C146" s="110" t="s">
        <v>691</v>
      </c>
      <c r="D146" s="111"/>
      <c r="E146" s="110" t="s">
        <v>691</v>
      </c>
      <c r="F146" s="111"/>
      <c r="G146" s="111"/>
      <c r="H146" s="111"/>
      <c r="I146" s="94">
        <v>17456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93171</v>
      </c>
      <c r="D11" s="83" t="s">
        <v>810</v>
      </c>
      <c r="E11" s="87" t="s">
        <v>809</v>
      </c>
      <c r="F11" s="84"/>
      <c r="G11" s="85" t="s">
        <v>808</v>
      </c>
      <c r="H11" s="88" t="s">
        <v>807</v>
      </c>
      <c r="I11" s="89">
        <f>I12+I13</f>
        <v>227203</v>
      </c>
    </row>
    <row r="12" spans="2:14" x14ac:dyDescent="0.2">
      <c r="B12" s="86">
        <f>I11-B11</f>
        <v>134032</v>
      </c>
      <c r="D12" s="87" t="s">
        <v>797</v>
      </c>
      <c r="E12" s="68" t="s">
        <v>796</v>
      </c>
      <c r="F12" s="84"/>
      <c r="G12" s="90" t="s">
        <v>806</v>
      </c>
      <c r="H12" s="85"/>
      <c r="I12" s="89">
        <v>227203</v>
      </c>
    </row>
    <row r="13" spans="2:14" x14ac:dyDescent="0.2">
      <c r="B13" s="86">
        <v>20329</v>
      </c>
      <c r="D13" s="83" t="s">
        <v>805</v>
      </c>
      <c r="E13" s="87" t="s">
        <v>729</v>
      </c>
      <c r="F13" s="84"/>
      <c r="G13" s="90" t="s">
        <v>804</v>
      </c>
      <c r="I13" s="89">
        <v>0</v>
      </c>
    </row>
    <row r="14" spans="2:14" x14ac:dyDescent="0.2">
      <c r="B14" s="86">
        <f>B12-B13</f>
        <v>113703</v>
      </c>
      <c r="D14" s="83" t="s">
        <v>803</v>
      </c>
      <c r="E14" s="68" t="s">
        <v>802</v>
      </c>
      <c r="F14" s="84"/>
      <c r="G14" s="90"/>
      <c r="H14" s="85"/>
      <c r="I14" s="89"/>
    </row>
    <row r="15" spans="2:14" ht="7.15" customHeight="1" x14ac:dyDescent="0.2">
      <c r="B15" s="86"/>
      <c r="F15" s="84"/>
      <c r="G15" s="85"/>
      <c r="H15" s="85"/>
      <c r="I15" s="89"/>
    </row>
    <row r="16" spans="2:14" x14ac:dyDescent="0.2">
      <c r="B16" s="91">
        <f>B11+B12</f>
        <v>227203</v>
      </c>
      <c r="C16" s="80"/>
      <c r="D16" s="92" t="s">
        <v>718</v>
      </c>
      <c r="E16" s="80"/>
      <c r="F16" s="93"/>
      <c r="G16" s="92" t="s">
        <v>718</v>
      </c>
      <c r="H16" s="80"/>
      <c r="I16" s="94">
        <f>I11</f>
        <v>227203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112801</v>
      </c>
      <c r="D26" s="83" t="s">
        <v>799</v>
      </c>
      <c r="E26" s="87" t="s">
        <v>798</v>
      </c>
      <c r="F26" s="84"/>
      <c r="G26" s="90" t="s">
        <v>797</v>
      </c>
      <c r="H26" s="70" t="s">
        <v>796</v>
      </c>
      <c r="I26" s="89">
        <f>+B12</f>
        <v>134032</v>
      </c>
    </row>
    <row r="27" spans="2:9" x14ac:dyDescent="0.2">
      <c r="B27" s="86">
        <v>85783</v>
      </c>
      <c r="D27" s="87" t="s">
        <v>795</v>
      </c>
      <c r="F27" s="84"/>
      <c r="G27" s="85"/>
      <c r="H27" s="85"/>
      <c r="I27" s="89"/>
    </row>
    <row r="28" spans="2:9" x14ac:dyDescent="0.2">
      <c r="B28" s="86">
        <f>B29+B30</f>
        <v>27018</v>
      </c>
      <c r="D28" s="87" t="s">
        <v>794</v>
      </c>
      <c r="F28" s="84"/>
      <c r="G28" s="85"/>
      <c r="H28" s="85"/>
      <c r="I28" s="89"/>
    </row>
    <row r="29" spans="2:9" x14ac:dyDescent="0.2">
      <c r="B29" s="86">
        <v>27018</v>
      </c>
      <c r="D29" s="87" t="s">
        <v>793</v>
      </c>
      <c r="F29" s="84"/>
      <c r="G29" s="85"/>
      <c r="H29" s="85"/>
      <c r="I29" s="89"/>
    </row>
    <row r="30" spans="2:9" x14ac:dyDescent="0.2">
      <c r="B30" s="86">
        <v>0</v>
      </c>
      <c r="D30" s="87" t="s">
        <v>792</v>
      </c>
      <c r="F30" s="84"/>
      <c r="G30" s="85"/>
      <c r="H30" s="85"/>
      <c r="I30" s="89"/>
    </row>
    <row r="31" spans="2:9" ht="12.75" customHeight="1" x14ac:dyDescent="0.2">
      <c r="B31" s="86">
        <v>4742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16489</v>
      </c>
      <c r="D33" s="87" t="s">
        <v>786</v>
      </c>
      <c r="E33" s="68" t="s">
        <v>785</v>
      </c>
      <c r="F33" s="84"/>
      <c r="G33" s="85"/>
      <c r="H33" s="85"/>
      <c r="I33" s="89"/>
    </row>
    <row r="34" spans="2:9" x14ac:dyDescent="0.2">
      <c r="B34" s="86"/>
      <c r="F34" s="84"/>
      <c r="G34" s="85"/>
      <c r="H34" s="85"/>
      <c r="I34" s="89"/>
    </row>
    <row r="35" spans="2:9" x14ac:dyDescent="0.2">
      <c r="B35" s="91">
        <f>B26+B31+B32+B33</f>
        <v>134032</v>
      </c>
      <c r="C35" s="80"/>
      <c r="D35" s="92" t="s">
        <v>718</v>
      </c>
      <c r="E35" s="80"/>
      <c r="F35" s="93"/>
      <c r="G35" s="92" t="s">
        <v>718</v>
      </c>
      <c r="H35" s="80"/>
      <c r="I35" s="94">
        <f>I26</f>
        <v>134032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5136</v>
      </c>
      <c r="D42" s="83" t="s">
        <v>784</v>
      </c>
      <c r="E42" s="90" t="s">
        <v>783</v>
      </c>
      <c r="F42" s="84"/>
      <c r="G42" s="87" t="s">
        <v>786</v>
      </c>
      <c r="H42" s="68" t="s">
        <v>785</v>
      </c>
      <c r="I42" s="89">
        <f>+B33</f>
        <v>16489</v>
      </c>
    </row>
    <row r="43" spans="2:9" ht="15" x14ac:dyDescent="0.2">
      <c r="B43" s="86">
        <v>5136</v>
      </c>
      <c r="C43" s="60"/>
      <c r="D43" s="97" t="s">
        <v>782</v>
      </c>
      <c r="F43" s="64"/>
      <c r="G43" s="81" t="s">
        <v>784</v>
      </c>
      <c r="H43" s="98" t="s">
        <v>783</v>
      </c>
      <c r="I43" s="89">
        <f>I44+I45+I47+I48+I49</f>
        <v>251</v>
      </c>
    </row>
    <row r="44" spans="2:9" x14ac:dyDescent="0.2">
      <c r="B44" s="86">
        <v>0</v>
      </c>
      <c r="D44" s="87" t="s">
        <v>781</v>
      </c>
      <c r="F44" s="84"/>
      <c r="G44" s="97" t="s">
        <v>782</v>
      </c>
      <c r="I44" s="89">
        <v>251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11604</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16740</v>
      </c>
      <c r="C52" s="80"/>
      <c r="D52" s="80" t="s">
        <v>718</v>
      </c>
      <c r="E52" s="80"/>
      <c r="F52" s="93"/>
      <c r="G52" s="80" t="s">
        <v>718</v>
      </c>
      <c r="H52" s="80"/>
      <c r="I52" s="94">
        <f>I42+I43+I50</f>
        <v>16740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11604</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254</v>
      </c>
      <c r="D64" s="83" t="s">
        <v>762</v>
      </c>
      <c r="E64" s="83" t="s">
        <v>761</v>
      </c>
      <c r="F64" s="84"/>
      <c r="G64" s="87" t="s">
        <v>760</v>
      </c>
      <c r="I64" s="89">
        <v>0</v>
      </c>
    </row>
    <row r="65" spans="2:9" x14ac:dyDescent="0.2">
      <c r="B65" s="86">
        <v>252</v>
      </c>
      <c r="D65" s="87" t="s">
        <v>760</v>
      </c>
      <c r="F65" s="84"/>
      <c r="G65" s="90" t="s">
        <v>759</v>
      </c>
      <c r="I65" s="89">
        <v>0</v>
      </c>
    </row>
    <row r="66" spans="2:9" x14ac:dyDescent="0.2">
      <c r="B66" s="86">
        <v>0</v>
      </c>
      <c r="D66" s="87" t="s">
        <v>759</v>
      </c>
      <c r="F66" s="84"/>
      <c r="G66" s="90" t="s">
        <v>758</v>
      </c>
      <c r="I66" s="89">
        <v>0</v>
      </c>
    </row>
    <row r="67" spans="2:9" x14ac:dyDescent="0.2">
      <c r="B67" s="86">
        <v>2</v>
      </c>
      <c r="D67" s="87" t="s">
        <v>758</v>
      </c>
      <c r="F67" s="84"/>
      <c r="G67" s="85"/>
      <c r="H67" s="85"/>
      <c r="I67" s="89"/>
    </row>
    <row r="68" spans="2:9" x14ac:dyDescent="0.2">
      <c r="B68" s="86">
        <f>I70-B59-B62-B64</f>
        <v>11350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11604</v>
      </c>
      <c r="C70" s="80"/>
      <c r="D70" s="80" t="s">
        <v>718</v>
      </c>
      <c r="E70" s="80"/>
      <c r="F70" s="93"/>
      <c r="G70" s="80" t="s">
        <v>718</v>
      </c>
      <c r="H70" s="80"/>
      <c r="I70" s="94">
        <f>I59+I60+I63</f>
        <v>11604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11350</v>
      </c>
    </row>
    <row r="78" spans="2:9" x14ac:dyDescent="0.2">
      <c r="B78" s="86"/>
      <c r="E78" s="87" t="s">
        <v>750</v>
      </c>
      <c r="F78" s="84"/>
      <c r="G78" s="90"/>
      <c r="H78" s="87"/>
      <c r="I78" s="89"/>
    </row>
    <row r="79" spans="2:9" x14ac:dyDescent="0.2">
      <c r="B79" s="86">
        <f>I82-B77</f>
        <v>11350</v>
      </c>
      <c r="D79" s="87" t="s">
        <v>745</v>
      </c>
      <c r="E79" s="70" t="s">
        <v>749</v>
      </c>
      <c r="F79" s="84"/>
      <c r="G79" s="85"/>
      <c r="H79" s="85"/>
      <c r="I79" s="89"/>
    </row>
    <row r="80" spans="2:9" x14ac:dyDescent="0.2">
      <c r="B80" s="86">
        <f>B79-B13</f>
        <v>-8979</v>
      </c>
      <c r="D80" s="87" t="s">
        <v>748</v>
      </c>
      <c r="E80" s="68" t="s">
        <v>744</v>
      </c>
      <c r="F80" s="84"/>
      <c r="G80" s="85"/>
      <c r="H80" s="85"/>
      <c r="I80" s="89"/>
    </row>
    <row r="81" spans="2:9" x14ac:dyDescent="0.2">
      <c r="B81" s="86"/>
      <c r="F81" s="84"/>
      <c r="G81" s="85"/>
      <c r="H81" s="85"/>
      <c r="I81" s="89"/>
    </row>
    <row r="82" spans="2:9" x14ac:dyDescent="0.2">
      <c r="B82" s="91">
        <f>B77+B79</f>
        <v>11350</v>
      </c>
      <c r="C82" s="80"/>
      <c r="D82" s="80" t="s">
        <v>718</v>
      </c>
      <c r="E82" s="80"/>
      <c r="F82" s="93"/>
      <c r="G82" s="80" t="s">
        <v>718</v>
      </c>
      <c r="H82" s="80"/>
      <c r="I82" s="94">
        <f>I77</f>
        <v>11350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31051</v>
      </c>
      <c r="D92" s="87" t="s">
        <v>732</v>
      </c>
      <c r="E92" s="68" t="s">
        <v>731</v>
      </c>
      <c r="F92" s="84"/>
      <c r="G92" s="87" t="s">
        <v>745</v>
      </c>
      <c r="H92" s="68" t="s">
        <v>744</v>
      </c>
      <c r="I92" s="89">
        <f>+B80</f>
        <v>-8979</v>
      </c>
    </row>
    <row r="93" spans="2:9" x14ac:dyDescent="0.2">
      <c r="B93" s="86"/>
      <c r="E93" s="70" t="s">
        <v>728</v>
      </c>
      <c r="F93" s="84"/>
      <c r="G93" s="90" t="s">
        <v>743</v>
      </c>
      <c r="H93" s="83" t="s">
        <v>742</v>
      </c>
      <c r="I93" s="89">
        <f>I94+I95</f>
        <v>40030</v>
      </c>
    </row>
    <row r="94" spans="2:9" x14ac:dyDescent="0.2">
      <c r="B94" s="86"/>
      <c r="E94" s="87"/>
      <c r="F94" s="84"/>
      <c r="G94" s="90" t="s">
        <v>741</v>
      </c>
      <c r="I94" s="89">
        <v>40030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31051</v>
      </c>
      <c r="C99" s="80"/>
      <c r="D99" s="80" t="s">
        <v>718</v>
      </c>
      <c r="E99" s="80"/>
      <c r="F99" s="93"/>
      <c r="G99" s="80" t="s">
        <v>718</v>
      </c>
      <c r="H99" s="80"/>
      <c r="I99" s="94">
        <f>I92+I93+I96</f>
        <v>31051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7882</v>
      </c>
      <c r="D106" s="87" t="s">
        <v>735</v>
      </c>
      <c r="E106" s="105" t="s">
        <v>734</v>
      </c>
      <c r="F106" s="84"/>
      <c r="G106" s="85"/>
      <c r="H106" s="85"/>
      <c r="I106" s="84"/>
    </row>
    <row r="107" spans="2:9" x14ac:dyDescent="0.2">
      <c r="B107" s="86">
        <v>8172</v>
      </c>
      <c r="D107" s="87" t="s">
        <v>733</v>
      </c>
      <c r="E107" s="87"/>
      <c r="F107" s="84"/>
      <c r="G107" s="87" t="s">
        <v>732</v>
      </c>
      <c r="H107" s="70" t="s">
        <v>731</v>
      </c>
      <c r="I107" s="89"/>
    </row>
    <row r="108" spans="2:9" x14ac:dyDescent="0.2">
      <c r="B108" s="86">
        <f>-B13</f>
        <v>-20329</v>
      </c>
      <c r="D108" s="87" t="s">
        <v>730</v>
      </c>
      <c r="E108" s="88" t="s">
        <v>729</v>
      </c>
      <c r="F108" s="84"/>
      <c r="G108" s="87"/>
      <c r="H108" s="69" t="s">
        <v>728</v>
      </c>
      <c r="I108" s="89">
        <f>B92</f>
        <v>31051</v>
      </c>
    </row>
    <row r="109" spans="2:9" x14ac:dyDescent="0.2">
      <c r="B109" s="86">
        <v>-290</v>
      </c>
      <c r="D109" s="97" t="s">
        <v>727</v>
      </c>
      <c r="E109" s="87" t="s">
        <v>726</v>
      </c>
      <c r="F109" s="84"/>
      <c r="H109" s="106"/>
      <c r="I109" s="107"/>
    </row>
    <row r="110" spans="2:9" x14ac:dyDescent="0.2">
      <c r="B110" s="86">
        <v>0</v>
      </c>
      <c r="D110" s="87" t="s">
        <v>725</v>
      </c>
      <c r="E110" s="87" t="s">
        <v>724</v>
      </c>
      <c r="F110" s="84"/>
      <c r="G110" s="95"/>
      <c r="I110" s="89"/>
    </row>
    <row r="111" spans="2:9" x14ac:dyDescent="0.2">
      <c r="B111" s="86">
        <v>1635</v>
      </c>
      <c r="D111" s="97" t="s">
        <v>723</v>
      </c>
      <c r="E111" s="87" t="s">
        <v>722</v>
      </c>
      <c r="F111" s="84"/>
      <c r="H111" s="106"/>
      <c r="I111" s="107"/>
    </row>
    <row r="112" spans="2:9" x14ac:dyDescent="0.2">
      <c r="B112" s="86"/>
      <c r="D112" s="87"/>
      <c r="E112" s="87" t="s">
        <v>721</v>
      </c>
      <c r="F112" s="84"/>
      <c r="G112" s="95"/>
      <c r="I112" s="89"/>
    </row>
    <row r="113" spans="2:9" x14ac:dyDescent="0.2">
      <c r="B113" s="86">
        <f>I115-B106-B108-B111</f>
        <v>41863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31051</v>
      </c>
      <c r="C115" s="80"/>
      <c r="D115" s="80" t="s">
        <v>718</v>
      </c>
      <c r="E115" s="108"/>
      <c r="F115" s="93"/>
      <c r="G115" s="80" t="s">
        <v>718</v>
      </c>
      <c r="H115" s="80"/>
      <c r="I115" s="94">
        <f>I108</f>
        <v>31051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41863</v>
      </c>
    </row>
    <row r="123" spans="2:9" ht="15" x14ac:dyDescent="0.2">
      <c r="B123" s="86">
        <f>B125+B128+B131+B134+B137+B142+B143+B144</f>
        <v>7871</v>
      </c>
      <c r="C123" s="81"/>
      <c r="D123" s="60"/>
      <c r="E123" s="87" t="s">
        <v>713</v>
      </c>
      <c r="F123" s="60"/>
      <c r="G123" s="60"/>
      <c r="H123" s="60"/>
      <c r="I123" s="89">
        <f>I128+I131+I134+I137+I142+I143+I144</f>
        <v>-33992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9403</v>
      </c>
      <c r="E128" s="87" t="s">
        <v>709</v>
      </c>
      <c r="I128" s="89">
        <f>I129+I130</f>
        <v>109</v>
      </c>
    </row>
    <row r="129" spans="2:9" x14ac:dyDescent="0.2">
      <c r="B129" s="86">
        <v>9746</v>
      </c>
      <c r="E129" s="87" t="s">
        <v>708</v>
      </c>
      <c r="I129" s="89">
        <v>0</v>
      </c>
    </row>
    <row r="130" spans="2:9" x14ac:dyDescent="0.2">
      <c r="B130" s="86">
        <v>-343</v>
      </c>
      <c r="E130" s="87" t="s">
        <v>707</v>
      </c>
      <c r="I130" s="89">
        <v>109</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-2513</v>
      </c>
      <c r="E134" s="87" t="s">
        <v>703</v>
      </c>
      <c r="I134" s="89">
        <f>I135+I136</f>
        <v>-20202</v>
      </c>
    </row>
    <row r="135" spans="2:9" x14ac:dyDescent="0.2">
      <c r="B135" s="86">
        <v>-175</v>
      </c>
      <c r="E135" s="87" t="s">
        <v>702</v>
      </c>
      <c r="I135" s="89">
        <v>-297</v>
      </c>
    </row>
    <row r="136" spans="2:9" x14ac:dyDescent="0.2">
      <c r="B136" s="86">
        <v>-2338</v>
      </c>
      <c r="E136" s="87" t="s">
        <v>701</v>
      </c>
      <c r="I136" s="89">
        <v>-19905</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981</v>
      </c>
      <c r="C144" s="87" t="s">
        <v>693</v>
      </c>
      <c r="E144" s="87" t="s">
        <v>693</v>
      </c>
      <c r="I144" s="89">
        <f>I145+I146</f>
        <v>-13899</v>
      </c>
    </row>
    <row r="145" spans="2:9" x14ac:dyDescent="0.2">
      <c r="B145" s="86">
        <v>632</v>
      </c>
      <c r="C145" s="87" t="s">
        <v>692</v>
      </c>
      <c r="E145" s="87" t="s">
        <v>692</v>
      </c>
      <c r="I145" s="89">
        <v>2256</v>
      </c>
    </row>
    <row r="146" spans="2:9" x14ac:dyDescent="0.2">
      <c r="B146" s="91">
        <v>349</v>
      </c>
      <c r="C146" s="110" t="s">
        <v>691</v>
      </c>
      <c r="D146" s="111"/>
      <c r="E146" s="110" t="s">
        <v>691</v>
      </c>
      <c r="F146" s="111"/>
      <c r="G146" s="111"/>
      <c r="H146" s="111"/>
      <c r="I146" s="94">
        <v>-16155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10719</v>
      </c>
      <c r="D11" s="83" t="s">
        <v>810</v>
      </c>
      <c r="E11" s="87" t="s">
        <v>809</v>
      </c>
      <c r="F11" s="84"/>
      <c r="G11" s="85" t="s">
        <v>808</v>
      </c>
      <c r="H11" s="88" t="s">
        <v>807</v>
      </c>
      <c r="I11" s="89">
        <f>I12+I13</f>
        <v>48660</v>
      </c>
    </row>
    <row r="12" spans="2:14" x14ac:dyDescent="0.2">
      <c r="B12" s="86">
        <f>I11-B11</f>
        <v>37941</v>
      </c>
      <c r="D12" s="87" t="s">
        <v>797</v>
      </c>
      <c r="E12" s="68" t="s">
        <v>796</v>
      </c>
      <c r="F12" s="84"/>
      <c r="G12" s="90" t="s">
        <v>806</v>
      </c>
      <c r="H12" s="85"/>
      <c r="I12" s="89">
        <v>48660</v>
      </c>
    </row>
    <row r="13" spans="2:14" x14ac:dyDescent="0.2">
      <c r="B13" s="86">
        <v>3104</v>
      </c>
      <c r="D13" s="83" t="s">
        <v>805</v>
      </c>
      <c r="E13" s="87" t="s">
        <v>729</v>
      </c>
      <c r="F13" s="84"/>
      <c r="G13" s="90" t="s">
        <v>804</v>
      </c>
      <c r="I13" s="89">
        <v>0</v>
      </c>
    </row>
    <row r="14" spans="2:14" x14ac:dyDescent="0.2">
      <c r="B14" s="86">
        <f>B12-B13</f>
        <v>34837</v>
      </c>
      <c r="D14" s="83" t="s">
        <v>803</v>
      </c>
      <c r="E14" s="68" t="s">
        <v>802</v>
      </c>
      <c r="F14" s="84"/>
      <c r="G14" s="90"/>
      <c r="H14" s="85"/>
      <c r="I14" s="89"/>
    </row>
    <row r="15" spans="2:14" ht="7.15" customHeight="1" x14ac:dyDescent="0.2">
      <c r="B15" s="86"/>
      <c r="F15" s="84"/>
      <c r="G15" s="85"/>
      <c r="H15" s="85"/>
      <c r="I15" s="89"/>
    </row>
    <row r="16" spans="2:14" x14ac:dyDescent="0.2">
      <c r="B16" s="91">
        <f>B11+B12</f>
        <v>48660</v>
      </c>
      <c r="C16" s="80"/>
      <c r="D16" s="92" t="s">
        <v>718</v>
      </c>
      <c r="E16" s="80"/>
      <c r="F16" s="93"/>
      <c r="G16" s="92" t="s">
        <v>718</v>
      </c>
      <c r="H16" s="80"/>
      <c r="I16" s="94">
        <f>I11</f>
        <v>48660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24451</v>
      </c>
      <c r="D26" s="83" t="s">
        <v>799</v>
      </c>
      <c r="E26" s="87" t="s">
        <v>798</v>
      </c>
      <c r="F26" s="84"/>
      <c r="G26" s="90" t="s">
        <v>797</v>
      </c>
      <c r="H26" s="70" t="s">
        <v>796</v>
      </c>
      <c r="I26" s="89">
        <f>+B12</f>
        <v>37941</v>
      </c>
    </row>
    <row r="27" spans="2:9" x14ac:dyDescent="0.2">
      <c r="B27" s="86">
        <v>19477</v>
      </c>
      <c r="D27" s="87" t="s">
        <v>795</v>
      </c>
      <c r="F27" s="84"/>
      <c r="G27" s="85"/>
      <c r="H27" s="85"/>
      <c r="I27" s="89"/>
    </row>
    <row r="28" spans="2:9" x14ac:dyDescent="0.2">
      <c r="B28" s="86">
        <f>B29+B30</f>
        <v>4974</v>
      </c>
      <c r="D28" s="87" t="s">
        <v>794</v>
      </c>
      <c r="F28" s="84"/>
      <c r="G28" s="85"/>
      <c r="H28" s="85"/>
      <c r="I28" s="89"/>
    </row>
    <row r="29" spans="2:9" x14ac:dyDescent="0.2">
      <c r="B29" s="86">
        <v>4974</v>
      </c>
      <c r="D29" s="87" t="s">
        <v>793</v>
      </c>
      <c r="F29" s="84"/>
      <c r="G29" s="85"/>
      <c r="H29" s="85"/>
      <c r="I29" s="89"/>
    </row>
    <row r="30" spans="2:9" x14ac:dyDescent="0.2">
      <c r="B30" s="86">
        <v>0</v>
      </c>
      <c r="D30" s="87" t="s">
        <v>792</v>
      </c>
      <c r="F30" s="84"/>
      <c r="G30" s="85"/>
      <c r="H30" s="85"/>
      <c r="I30" s="89"/>
    </row>
    <row r="31" spans="2:9" ht="12.75" customHeight="1" x14ac:dyDescent="0.2">
      <c r="B31" s="86">
        <v>425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13065</v>
      </c>
      <c r="D33" s="87" t="s">
        <v>786</v>
      </c>
      <c r="E33" s="68" t="s">
        <v>785</v>
      </c>
      <c r="F33" s="84"/>
      <c r="G33" s="85"/>
      <c r="H33" s="85"/>
      <c r="I33" s="89"/>
    </row>
    <row r="34" spans="2:9" x14ac:dyDescent="0.2">
      <c r="B34" s="86"/>
      <c r="F34" s="84"/>
      <c r="G34" s="85"/>
      <c r="H34" s="85"/>
      <c r="I34" s="89"/>
    </row>
    <row r="35" spans="2:9" x14ac:dyDescent="0.2">
      <c r="B35" s="91">
        <f>B26+B31+B32+B33</f>
        <v>37941</v>
      </c>
      <c r="C35" s="80"/>
      <c r="D35" s="92" t="s">
        <v>718</v>
      </c>
      <c r="E35" s="80"/>
      <c r="F35" s="93"/>
      <c r="G35" s="92" t="s">
        <v>718</v>
      </c>
      <c r="H35" s="80"/>
      <c r="I35" s="94">
        <f>I26</f>
        <v>37941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13314</v>
      </c>
      <c r="D42" s="83" t="s">
        <v>784</v>
      </c>
      <c r="E42" s="90" t="s">
        <v>783</v>
      </c>
      <c r="F42" s="84"/>
      <c r="G42" s="87" t="s">
        <v>786</v>
      </c>
      <c r="H42" s="68" t="s">
        <v>785</v>
      </c>
      <c r="I42" s="89">
        <f>+B33</f>
        <v>13065</v>
      </c>
    </row>
    <row r="43" spans="2:9" ht="15" x14ac:dyDescent="0.2">
      <c r="B43" s="86">
        <v>22</v>
      </c>
      <c r="C43" s="60"/>
      <c r="D43" s="97" t="s">
        <v>782</v>
      </c>
      <c r="F43" s="64"/>
      <c r="G43" s="81" t="s">
        <v>784</v>
      </c>
      <c r="H43" s="98" t="s">
        <v>783</v>
      </c>
      <c r="I43" s="89">
        <f>I44+I45+I47+I48+I49</f>
        <v>227</v>
      </c>
    </row>
    <row r="44" spans="2:9" x14ac:dyDescent="0.2">
      <c r="B44" s="86">
        <v>13292</v>
      </c>
      <c r="D44" s="87" t="s">
        <v>781</v>
      </c>
      <c r="F44" s="84"/>
      <c r="G44" s="97" t="s">
        <v>782</v>
      </c>
      <c r="I44" s="89">
        <v>227</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13292</v>
      </c>
      <c r="C52" s="80"/>
      <c r="D52" s="80" t="s">
        <v>718</v>
      </c>
      <c r="E52" s="80"/>
      <c r="F52" s="93"/>
      <c r="G52" s="80" t="s">
        <v>718</v>
      </c>
      <c r="H52" s="80"/>
      <c r="I52" s="94">
        <f>I42+I43+I50</f>
        <v>13292</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-22</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1590</v>
      </c>
    </row>
    <row r="64" spans="2:9" x14ac:dyDescent="0.2">
      <c r="B64" s="86">
        <f>B65+B66+B67</f>
        <v>654</v>
      </c>
      <c r="D64" s="83" t="s">
        <v>762</v>
      </c>
      <c r="E64" s="83" t="s">
        <v>761</v>
      </c>
      <c r="F64" s="84"/>
      <c r="G64" s="87" t="s">
        <v>760</v>
      </c>
      <c r="I64" s="89">
        <v>0</v>
      </c>
    </row>
    <row r="65" spans="2:9" x14ac:dyDescent="0.2">
      <c r="B65" s="86">
        <v>41</v>
      </c>
      <c r="D65" s="87" t="s">
        <v>760</v>
      </c>
      <c r="F65" s="84"/>
      <c r="G65" s="90" t="s">
        <v>759</v>
      </c>
      <c r="I65" s="89">
        <v>484</v>
      </c>
    </row>
    <row r="66" spans="2:9" x14ac:dyDescent="0.2">
      <c r="B66" s="86">
        <v>0</v>
      </c>
      <c r="D66" s="87" t="s">
        <v>759</v>
      </c>
      <c r="F66" s="84"/>
      <c r="G66" s="90" t="s">
        <v>758</v>
      </c>
      <c r="I66" s="89">
        <v>1106</v>
      </c>
    </row>
    <row r="67" spans="2:9" x14ac:dyDescent="0.2">
      <c r="B67" s="86">
        <v>613</v>
      </c>
      <c r="D67" s="87" t="s">
        <v>758</v>
      </c>
      <c r="F67" s="84"/>
      <c r="G67" s="85"/>
      <c r="H67" s="85"/>
      <c r="I67" s="89"/>
    </row>
    <row r="68" spans="2:9" x14ac:dyDescent="0.2">
      <c r="B68" s="86">
        <f>I70-B59-B62-B64</f>
        <v>914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1568</v>
      </c>
      <c r="C70" s="80"/>
      <c r="D70" s="80" t="s">
        <v>718</v>
      </c>
      <c r="E70" s="80"/>
      <c r="F70" s="93"/>
      <c r="G70" s="80" t="s">
        <v>718</v>
      </c>
      <c r="H70" s="80"/>
      <c r="I70" s="94">
        <f>I59+I60+I63</f>
        <v>1568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914</v>
      </c>
    </row>
    <row r="78" spans="2:9" x14ac:dyDescent="0.2">
      <c r="B78" s="86"/>
      <c r="E78" s="87" t="s">
        <v>750</v>
      </c>
      <c r="F78" s="84"/>
      <c r="G78" s="90"/>
      <c r="H78" s="87"/>
      <c r="I78" s="89"/>
    </row>
    <row r="79" spans="2:9" x14ac:dyDescent="0.2">
      <c r="B79" s="86">
        <f>I82-B77</f>
        <v>914</v>
      </c>
      <c r="D79" s="87" t="s">
        <v>745</v>
      </c>
      <c r="E79" s="70" t="s">
        <v>749</v>
      </c>
      <c r="F79" s="84"/>
      <c r="G79" s="85"/>
      <c r="H79" s="85"/>
      <c r="I79" s="89"/>
    </row>
    <row r="80" spans="2:9" x14ac:dyDescent="0.2">
      <c r="B80" s="86">
        <f>B79-B13</f>
        <v>-2190</v>
      </c>
      <c r="D80" s="87" t="s">
        <v>748</v>
      </c>
      <c r="E80" s="68" t="s">
        <v>744</v>
      </c>
      <c r="F80" s="84"/>
      <c r="G80" s="85"/>
      <c r="H80" s="85"/>
      <c r="I80" s="89"/>
    </row>
    <row r="81" spans="2:9" x14ac:dyDescent="0.2">
      <c r="B81" s="86"/>
      <c r="F81" s="84"/>
      <c r="G81" s="85"/>
      <c r="H81" s="85"/>
      <c r="I81" s="89"/>
    </row>
    <row r="82" spans="2:9" x14ac:dyDescent="0.2">
      <c r="B82" s="91">
        <f>B77+B79</f>
        <v>914</v>
      </c>
      <c r="C82" s="80"/>
      <c r="D82" s="80" t="s">
        <v>718</v>
      </c>
      <c r="E82" s="80"/>
      <c r="F82" s="93"/>
      <c r="G82" s="80" t="s">
        <v>718</v>
      </c>
      <c r="H82" s="80"/>
      <c r="I82" s="94">
        <f>I77</f>
        <v>914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-2190</v>
      </c>
      <c r="D92" s="87" t="s">
        <v>732</v>
      </c>
      <c r="E92" s="68" t="s">
        <v>731</v>
      </c>
      <c r="F92" s="84"/>
      <c r="G92" s="87" t="s">
        <v>745</v>
      </c>
      <c r="H92" s="68" t="s">
        <v>744</v>
      </c>
      <c r="I92" s="89">
        <f>+B80</f>
        <v>-2190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-2190</v>
      </c>
      <c r="C99" s="80"/>
      <c r="D99" s="80" t="s">
        <v>718</v>
      </c>
      <c r="E99" s="80"/>
      <c r="F99" s="93"/>
      <c r="G99" s="80" t="s">
        <v>718</v>
      </c>
      <c r="H99" s="80"/>
      <c r="I99" s="94">
        <f>I92+I93+I96</f>
        <v>-2190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946</v>
      </c>
      <c r="D106" s="87" t="s">
        <v>735</v>
      </c>
      <c r="E106" s="105" t="s">
        <v>734</v>
      </c>
      <c r="F106" s="84"/>
      <c r="G106" s="85"/>
      <c r="H106" s="85"/>
      <c r="I106" s="84"/>
    </row>
    <row r="107" spans="2:9" x14ac:dyDescent="0.2">
      <c r="B107" s="86">
        <v>993</v>
      </c>
      <c r="D107" s="87" t="s">
        <v>733</v>
      </c>
      <c r="E107" s="87"/>
      <c r="F107" s="84"/>
      <c r="G107" s="87" t="s">
        <v>732</v>
      </c>
      <c r="H107" s="70" t="s">
        <v>731</v>
      </c>
      <c r="I107" s="89"/>
    </row>
    <row r="108" spans="2:9" x14ac:dyDescent="0.2">
      <c r="B108" s="86">
        <f>-B13</f>
        <v>-3104</v>
      </c>
      <c r="D108" s="87" t="s">
        <v>730</v>
      </c>
      <c r="E108" s="88" t="s">
        <v>729</v>
      </c>
      <c r="F108" s="84"/>
      <c r="G108" s="87"/>
      <c r="H108" s="69" t="s">
        <v>728</v>
      </c>
      <c r="I108" s="89">
        <f>B92</f>
        <v>-2190</v>
      </c>
    </row>
    <row r="109" spans="2:9" x14ac:dyDescent="0.2">
      <c r="B109" s="86">
        <v>-47</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-2190</v>
      </c>
      <c r="C115" s="80"/>
      <c r="D115" s="80" t="s">
        <v>718</v>
      </c>
      <c r="E115" s="108"/>
      <c r="F115" s="93"/>
      <c r="G115" s="80" t="s">
        <v>718</v>
      </c>
      <c r="H115" s="80"/>
      <c r="I115" s="94">
        <f>I108</f>
        <v>-2190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-32</v>
      </c>
    </row>
    <row r="123" spans="2:9" ht="15" x14ac:dyDescent="0.2">
      <c r="B123" s="86">
        <f>B125+B128+B131+B134+B137+B142+B143+B144</f>
        <v>-12399</v>
      </c>
      <c r="C123" s="81"/>
      <c r="D123" s="60"/>
      <c r="E123" s="87" t="s">
        <v>713</v>
      </c>
      <c r="F123" s="60"/>
      <c r="G123" s="60"/>
      <c r="H123" s="60"/>
      <c r="I123" s="89">
        <f>I128+I131+I134+I137+I142+I143+I144</f>
        <v>-12367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-7967</v>
      </c>
      <c r="E128" s="87" t="s">
        <v>709</v>
      </c>
      <c r="I128" s="89">
        <f>I129+I130</f>
        <v>-107</v>
      </c>
    </row>
    <row r="129" spans="2:9" x14ac:dyDescent="0.2">
      <c r="B129" s="86">
        <v>-7845</v>
      </c>
      <c r="E129" s="87" t="s">
        <v>708</v>
      </c>
      <c r="I129" s="89">
        <v>0</v>
      </c>
    </row>
    <row r="130" spans="2:9" x14ac:dyDescent="0.2">
      <c r="B130" s="86">
        <v>-122</v>
      </c>
      <c r="E130" s="87" t="s">
        <v>707</v>
      </c>
      <c r="I130" s="89">
        <v>-107</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-13</v>
      </c>
      <c r="E134" s="87" t="s">
        <v>703</v>
      </c>
      <c r="I134" s="89">
        <f>I135+I136</f>
        <v>-281</v>
      </c>
    </row>
    <row r="135" spans="2:9" x14ac:dyDescent="0.2">
      <c r="B135" s="86">
        <v>-8</v>
      </c>
      <c r="E135" s="87" t="s">
        <v>702</v>
      </c>
      <c r="I135" s="89">
        <v>-256</v>
      </c>
    </row>
    <row r="136" spans="2:9" x14ac:dyDescent="0.2">
      <c r="B136" s="86">
        <v>-5</v>
      </c>
      <c r="E136" s="87" t="s">
        <v>701</v>
      </c>
      <c r="I136" s="89">
        <v>-25</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-4419</v>
      </c>
      <c r="C144" s="87" t="s">
        <v>693</v>
      </c>
      <c r="E144" s="87" t="s">
        <v>693</v>
      </c>
      <c r="I144" s="89">
        <f>I145+I146</f>
        <v>-11979</v>
      </c>
    </row>
    <row r="145" spans="2:9" x14ac:dyDescent="0.2">
      <c r="B145" s="86">
        <v>-1082</v>
      </c>
      <c r="C145" s="87" t="s">
        <v>692</v>
      </c>
      <c r="E145" s="87" t="s">
        <v>692</v>
      </c>
      <c r="I145" s="89">
        <v>-749</v>
      </c>
    </row>
    <row r="146" spans="2:9" x14ac:dyDescent="0.2">
      <c r="B146" s="91">
        <v>-3337</v>
      </c>
      <c r="C146" s="110" t="s">
        <v>691</v>
      </c>
      <c r="D146" s="111"/>
      <c r="E146" s="110" t="s">
        <v>691</v>
      </c>
      <c r="F146" s="111"/>
      <c r="G146" s="111"/>
      <c r="H146" s="111"/>
      <c r="I146" s="94">
        <v>-11230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818</v>
      </c>
      <c r="D3" s="117"/>
      <c r="E3" s="121"/>
      <c r="F3" s="117"/>
      <c r="G3" s="117"/>
      <c r="H3" s="117"/>
      <c r="I3" s="117"/>
      <c r="J3" s="117"/>
      <c r="K3" s="117"/>
      <c r="L3" s="117"/>
      <c r="M3" s="117"/>
      <c r="N3" s="122"/>
    </row>
    <row r="4" spans="2:14" s="120" customFormat="1" ht="15" customHeight="1" x14ac:dyDescent="0.25">
      <c r="B4" s="78" t="s">
        <v>817</v>
      </c>
      <c r="D4" s="117"/>
      <c r="E4" s="121"/>
      <c r="F4" s="117"/>
      <c r="G4" s="117"/>
      <c r="H4" s="117"/>
      <c r="I4" s="117"/>
      <c r="J4" s="117"/>
      <c r="K4" s="117"/>
      <c r="L4" s="117"/>
      <c r="M4" s="117"/>
      <c r="N4" s="122"/>
    </row>
    <row r="5" spans="2:14" s="123" customFormat="1" ht="15" customHeight="1" x14ac:dyDescent="0.2">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1488135</v>
      </c>
      <c r="D11" s="83" t="s">
        <v>810</v>
      </c>
      <c r="E11" s="87" t="s">
        <v>809</v>
      </c>
      <c r="F11" s="84"/>
      <c r="G11" s="85" t="s">
        <v>808</v>
      </c>
      <c r="H11" s="88" t="s">
        <v>807</v>
      </c>
      <c r="I11" s="89">
        <f>I12+I13</f>
        <v>3027023</v>
      </c>
    </row>
    <row r="12" spans="2:14" x14ac:dyDescent="0.2">
      <c r="B12" s="86">
        <f>I11-B11</f>
        <v>1538888</v>
      </c>
      <c r="D12" s="87" t="s">
        <v>797</v>
      </c>
      <c r="E12" s="68" t="s">
        <v>796</v>
      </c>
      <c r="F12" s="84"/>
      <c r="G12" s="90" t="s">
        <v>806</v>
      </c>
      <c r="H12" s="85"/>
      <c r="I12" s="89">
        <v>3018603</v>
      </c>
    </row>
    <row r="13" spans="2:14" x14ac:dyDescent="0.2">
      <c r="B13" s="86">
        <v>423583</v>
      </c>
      <c r="D13" s="83" t="s">
        <v>805</v>
      </c>
      <c r="E13" s="87" t="s">
        <v>729</v>
      </c>
      <c r="F13" s="84"/>
      <c r="G13" s="90" t="s">
        <v>804</v>
      </c>
      <c r="I13" s="89">
        <v>8420</v>
      </c>
    </row>
    <row r="14" spans="2:14" x14ac:dyDescent="0.2">
      <c r="B14" s="86">
        <f>B12-B13</f>
        <v>1115305</v>
      </c>
      <c r="D14" s="83" t="s">
        <v>803</v>
      </c>
      <c r="E14" s="68" t="s">
        <v>802</v>
      </c>
      <c r="F14" s="84"/>
      <c r="G14" s="90"/>
      <c r="H14" s="85"/>
      <c r="I14" s="89"/>
    </row>
    <row r="15" spans="2:14" ht="7.15" customHeight="1" x14ac:dyDescent="0.2">
      <c r="B15" s="86"/>
      <c r="F15" s="84"/>
      <c r="G15" s="85"/>
      <c r="H15" s="85"/>
      <c r="I15" s="89"/>
    </row>
    <row r="16" spans="2:14" x14ac:dyDescent="0.2">
      <c r="B16" s="91">
        <f>B11+B12</f>
        <v>3027023</v>
      </c>
      <c r="C16" s="80"/>
      <c r="D16" s="92" t="s">
        <v>718</v>
      </c>
      <c r="E16" s="80"/>
      <c r="F16" s="93"/>
      <c r="G16" s="92" t="s">
        <v>718</v>
      </c>
      <c r="H16" s="80"/>
      <c r="I16" s="94">
        <f>I11</f>
        <v>3027023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906522</v>
      </c>
      <c r="D26" s="83" t="s">
        <v>799</v>
      </c>
      <c r="E26" s="87" t="s">
        <v>798</v>
      </c>
      <c r="F26" s="84"/>
      <c r="G26" s="90" t="s">
        <v>797</v>
      </c>
      <c r="H26" s="70" t="s">
        <v>796</v>
      </c>
      <c r="I26" s="89">
        <f>+B12</f>
        <v>1538888</v>
      </c>
    </row>
    <row r="27" spans="2:9" x14ac:dyDescent="0.2">
      <c r="B27" s="86">
        <v>703671</v>
      </c>
      <c r="D27" s="87" t="s">
        <v>795</v>
      </c>
      <c r="F27" s="84"/>
      <c r="G27" s="85"/>
      <c r="H27" s="85"/>
      <c r="I27" s="89"/>
    </row>
    <row r="28" spans="2:9" x14ac:dyDescent="0.2">
      <c r="B28" s="86">
        <f>B29+B30</f>
        <v>202851</v>
      </c>
      <c r="D28" s="87" t="s">
        <v>794</v>
      </c>
      <c r="F28" s="84"/>
      <c r="G28" s="85"/>
      <c r="H28" s="85"/>
      <c r="I28" s="89"/>
    </row>
    <row r="29" spans="2:9" x14ac:dyDescent="0.2">
      <c r="B29" s="86">
        <v>201538</v>
      </c>
      <c r="D29" s="87" t="s">
        <v>793</v>
      </c>
      <c r="F29" s="84"/>
      <c r="G29" s="85"/>
      <c r="H29" s="85"/>
      <c r="I29" s="89"/>
    </row>
    <row r="30" spans="2:9" x14ac:dyDescent="0.2">
      <c r="B30" s="86">
        <v>1313</v>
      </c>
      <c r="D30" s="87" t="s">
        <v>792</v>
      </c>
      <c r="F30" s="84"/>
      <c r="G30" s="85"/>
      <c r="H30" s="85"/>
      <c r="I30" s="89"/>
    </row>
    <row r="31" spans="2:9" ht="12.75" customHeight="1" x14ac:dyDescent="0.2">
      <c r="B31" s="86">
        <v>43591</v>
      </c>
      <c r="D31" s="83" t="s">
        <v>791</v>
      </c>
      <c r="E31" s="83" t="s">
        <v>790</v>
      </c>
      <c r="F31" s="84"/>
      <c r="G31" s="85"/>
      <c r="H31" s="85"/>
      <c r="I31" s="89"/>
    </row>
    <row r="32" spans="2:9" ht="12.75" customHeight="1" x14ac:dyDescent="0.2">
      <c r="B32" s="86">
        <v>-742</v>
      </c>
      <c r="D32" s="83" t="s">
        <v>789</v>
      </c>
      <c r="E32" s="83" t="s">
        <v>788</v>
      </c>
      <c r="F32" s="84"/>
      <c r="G32" s="85"/>
      <c r="H32" s="85"/>
      <c r="I32" s="89"/>
    </row>
    <row r="33" spans="2:9" x14ac:dyDescent="0.2">
      <c r="B33" s="86">
        <f>I35-B26-B31-B32</f>
        <v>589517</v>
      </c>
      <c r="D33" s="87" t="s">
        <v>786</v>
      </c>
      <c r="E33" s="68" t="s">
        <v>785</v>
      </c>
      <c r="F33" s="84"/>
      <c r="G33" s="85"/>
      <c r="H33" s="85"/>
      <c r="I33" s="89"/>
    </row>
    <row r="34" spans="2:9" x14ac:dyDescent="0.2">
      <c r="B34" s="86"/>
      <c r="F34" s="84"/>
      <c r="G34" s="85"/>
      <c r="H34" s="85"/>
      <c r="I34" s="89"/>
    </row>
    <row r="35" spans="2:9" x14ac:dyDescent="0.2">
      <c r="B35" s="91">
        <f>B26+B31+B32+B33</f>
        <v>1538888</v>
      </c>
      <c r="C35" s="80"/>
      <c r="D35" s="92" t="s">
        <v>718</v>
      </c>
      <c r="E35" s="80"/>
      <c r="F35" s="93"/>
      <c r="G35" s="92" t="s">
        <v>718</v>
      </c>
      <c r="H35" s="80"/>
      <c r="I35" s="94">
        <f>I26</f>
        <v>1538888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282597</v>
      </c>
      <c r="D42" s="83" t="s">
        <v>784</v>
      </c>
      <c r="E42" s="90" t="s">
        <v>783</v>
      </c>
      <c r="F42" s="84"/>
      <c r="G42" s="87" t="s">
        <v>786</v>
      </c>
      <c r="H42" s="68" t="s">
        <v>785</v>
      </c>
      <c r="I42" s="89">
        <f>+B33</f>
        <v>589517</v>
      </c>
    </row>
    <row r="43" spans="2:9" ht="15" x14ac:dyDescent="0.2">
      <c r="B43" s="86">
        <v>99216</v>
      </c>
      <c r="C43" s="60"/>
      <c r="D43" s="97" t="s">
        <v>782</v>
      </c>
      <c r="F43" s="64"/>
      <c r="G43" s="81" t="s">
        <v>784</v>
      </c>
      <c r="H43" s="98" t="s">
        <v>783</v>
      </c>
      <c r="I43" s="89">
        <f>I44+I45+I47+I48+I49</f>
        <v>49832</v>
      </c>
    </row>
    <row r="44" spans="2:9" x14ac:dyDescent="0.2">
      <c r="B44" s="86">
        <v>183381</v>
      </c>
      <c r="D44" s="87" t="s">
        <v>781</v>
      </c>
      <c r="F44" s="84"/>
      <c r="G44" s="97" t="s">
        <v>782</v>
      </c>
      <c r="I44" s="89">
        <v>46919</v>
      </c>
    </row>
    <row r="45" spans="2:9" x14ac:dyDescent="0.2">
      <c r="B45" s="86">
        <v>0</v>
      </c>
      <c r="D45" s="87" t="s">
        <v>780</v>
      </c>
      <c r="E45" s="82"/>
      <c r="F45" s="84"/>
      <c r="G45" s="87" t="s">
        <v>781</v>
      </c>
      <c r="I45" s="89">
        <v>2913</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356752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639349</v>
      </c>
      <c r="C52" s="80"/>
      <c r="D52" s="80" t="s">
        <v>718</v>
      </c>
      <c r="E52" s="80"/>
      <c r="F52" s="93"/>
      <c r="G52" s="80" t="s">
        <v>718</v>
      </c>
      <c r="H52" s="80"/>
      <c r="I52" s="94">
        <f>I42+I43+I50</f>
        <v>639349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29215</v>
      </c>
      <c r="D59" s="83" t="s">
        <v>774</v>
      </c>
      <c r="E59" s="88" t="s">
        <v>773</v>
      </c>
      <c r="F59" s="84"/>
      <c r="G59" s="90" t="s">
        <v>772</v>
      </c>
      <c r="H59" s="68" t="s">
        <v>771</v>
      </c>
      <c r="I59" s="89">
        <f>+B49</f>
        <v>356752</v>
      </c>
    </row>
    <row r="60" spans="2:9" x14ac:dyDescent="0.2">
      <c r="B60" s="86">
        <v>29215</v>
      </c>
      <c r="D60" s="87" t="s">
        <v>770</v>
      </c>
      <c r="F60" s="84"/>
      <c r="G60" s="90" t="s">
        <v>769</v>
      </c>
      <c r="H60" s="87"/>
      <c r="I60" s="89">
        <f>I61+I62</f>
        <v>1313</v>
      </c>
    </row>
    <row r="61" spans="2:9" x14ac:dyDescent="0.2">
      <c r="B61" s="86">
        <v>0</v>
      </c>
      <c r="D61" s="87" t="s">
        <v>768</v>
      </c>
      <c r="F61" s="84"/>
      <c r="G61" s="90" t="s">
        <v>767</v>
      </c>
      <c r="I61" s="89">
        <v>0</v>
      </c>
    </row>
    <row r="62" spans="2:9" x14ac:dyDescent="0.2">
      <c r="B62" s="86">
        <v>1313</v>
      </c>
      <c r="D62" s="83" t="s">
        <v>766</v>
      </c>
      <c r="E62" s="87" t="s">
        <v>765</v>
      </c>
      <c r="F62" s="84"/>
      <c r="G62" s="90" t="s">
        <v>764</v>
      </c>
      <c r="I62" s="89">
        <v>1313</v>
      </c>
    </row>
    <row r="63" spans="2:9" x14ac:dyDescent="0.2">
      <c r="B63" s="86"/>
      <c r="E63" s="87" t="s">
        <v>763</v>
      </c>
      <c r="F63" s="84"/>
      <c r="G63" s="85" t="s">
        <v>762</v>
      </c>
      <c r="H63" s="83" t="s">
        <v>761</v>
      </c>
      <c r="I63" s="89">
        <f>I64+I65+I66</f>
        <v>20969</v>
      </c>
    </row>
    <row r="64" spans="2:9" x14ac:dyDescent="0.2">
      <c r="B64" s="86">
        <f>B65+B66+B67</f>
        <v>17151</v>
      </c>
      <c r="D64" s="83" t="s">
        <v>762</v>
      </c>
      <c r="E64" s="83" t="s">
        <v>761</v>
      </c>
      <c r="F64" s="84"/>
      <c r="G64" s="87" t="s">
        <v>760</v>
      </c>
      <c r="I64" s="89">
        <v>0</v>
      </c>
    </row>
    <row r="65" spans="2:9" x14ac:dyDescent="0.2">
      <c r="B65" s="86">
        <v>4311</v>
      </c>
      <c r="D65" s="87" t="s">
        <v>760</v>
      </c>
      <c r="F65" s="84"/>
      <c r="G65" s="90" t="s">
        <v>759</v>
      </c>
      <c r="I65" s="89">
        <v>1060</v>
      </c>
    </row>
    <row r="66" spans="2:9" x14ac:dyDescent="0.2">
      <c r="B66" s="86">
        <v>0</v>
      </c>
      <c r="D66" s="87" t="s">
        <v>759</v>
      </c>
      <c r="F66" s="84"/>
      <c r="G66" s="90" t="s">
        <v>758</v>
      </c>
      <c r="I66" s="89">
        <v>19909</v>
      </c>
    </row>
    <row r="67" spans="2:9" x14ac:dyDescent="0.2">
      <c r="B67" s="86">
        <v>12840</v>
      </c>
      <c r="D67" s="87" t="s">
        <v>758</v>
      </c>
      <c r="F67" s="84"/>
      <c r="G67" s="85"/>
      <c r="H67" s="85"/>
      <c r="I67" s="89"/>
    </row>
    <row r="68" spans="2:9" x14ac:dyDescent="0.2">
      <c r="B68" s="86">
        <f>I70-B59-B62-B64</f>
        <v>331355</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379034</v>
      </c>
      <c r="C70" s="80"/>
      <c r="D70" s="80" t="s">
        <v>718</v>
      </c>
      <c r="E70" s="80"/>
      <c r="F70" s="93"/>
      <c r="G70" s="80" t="s">
        <v>718</v>
      </c>
      <c r="H70" s="80"/>
      <c r="I70" s="94">
        <f>I59+I60+I63</f>
        <v>379034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331355</v>
      </c>
    </row>
    <row r="78" spans="2:9" x14ac:dyDescent="0.2">
      <c r="B78" s="86"/>
      <c r="E78" s="87" t="s">
        <v>750</v>
      </c>
      <c r="F78" s="84"/>
      <c r="G78" s="90"/>
      <c r="H78" s="87"/>
      <c r="I78" s="89"/>
    </row>
    <row r="79" spans="2:9" x14ac:dyDescent="0.2">
      <c r="B79" s="86">
        <f>I82-B77</f>
        <v>331355</v>
      </c>
      <c r="D79" s="87" t="s">
        <v>745</v>
      </c>
      <c r="E79" s="70" t="s">
        <v>749</v>
      </c>
      <c r="F79" s="84"/>
      <c r="G79" s="85"/>
      <c r="H79" s="85"/>
      <c r="I79" s="89"/>
    </row>
    <row r="80" spans="2:9" x14ac:dyDescent="0.2">
      <c r="B80" s="86">
        <f>B79-B13</f>
        <v>-92228</v>
      </c>
      <c r="D80" s="87" t="s">
        <v>748</v>
      </c>
      <c r="E80" s="68" t="s">
        <v>744</v>
      </c>
      <c r="F80" s="84"/>
      <c r="G80" s="85"/>
      <c r="H80" s="85"/>
      <c r="I80" s="89"/>
    </row>
    <row r="81" spans="2:9" x14ac:dyDescent="0.2">
      <c r="B81" s="86"/>
      <c r="F81" s="84"/>
      <c r="G81" s="85"/>
      <c r="H81" s="85"/>
      <c r="I81" s="89"/>
    </row>
    <row r="82" spans="2:9" x14ac:dyDescent="0.2">
      <c r="B82" s="91">
        <f>B77+B79</f>
        <v>331355</v>
      </c>
      <c r="C82" s="80"/>
      <c r="D82" s="80" t="s">
        <v>718</v>
      </c>
      <c r="E82" s="80"/>
      <c r="F82" s="93"/>
      <c r="G82" s="80" t="s">
        <v>718</v>
      </c>
      <c r="H82" s="80"/>
      <c r="I82" s="94">
        <f>I77</f>
        <v>331355</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-10976</v>
      </c>
      <c r="D92" s="87" t="s">
        <v>732</v>
      </c>
      <c r="E92" s="68" t="s">
        <v>731</v>
      </c>
      <c r="F92" s="84"/>
      <c r="G92" s="87" t="s">
        <v>745</v>
      </c>
      <c r="H92" s="68" t="s">
        <v>744</v>
      </c>
      <c r="I92" s="89">
        <f>+B80</f>
        <v>-92228</v>
      </c>
    </row>
    <row r="93" spans="2:9" x14ac:dyDescent="0.2">
      <c r="B93" s="86"/>
      <c r="E93" s="70" t="s">
        <v>728</v>
      </c>
      <c r="F93" s="84"/>
      <c r="G93" s="90" t="s">
        <v>743</v>
      </c>
      <c r="H93" s="83" t="s">
        <v>742</v>
      </c>
      <c r="I93" s="89">
        <f>I94+I95</f>
        <v>81945</v>
      </c>
    </row>
    <row r="94" spans="2:9" x14ac:dyDescent="0.2">
      <c r="B94" s="86"/>
      <c r="E94" s="87"/>
      <c r="F94" s="84"/>
      <c r="G94" s="90" t="s">
        <v>741</v>
      </c>
      <c r="I94" s="89">
        <v>52456</v>
      </c>
    </row>
    <row r="95" spans="2:9" x14ac:dyDescent="0.2">
      <c r="B95" s="86"/>
      <c r="E95" s="87"/>
      <c r="F95" s="84"/>
      <c r="G95" s="90" t="s">
        <v>740</v>
      </c>
      <c r="I95" s="89">
        <v>29489</v>
      </c>
    </row>
    <row r="96" spans="2:9" x14ac:dyDescent="0.2">
      <c r="B96" s="86"/>
      <c r="D96" s="87"/>
      <c r="F96" s="84"/>
      <c r="G96" s="90" t="s">
        <v>739</v>
      </c>
      <c r="H96" s="83" t="s">
        <v>738</v>
      </c>
      <c r="I96" s="89">
        <f>I97</f>
        <v>-693</v>
      </c>
    </row>
    <row r="97" spans="2:9" x14ac:dyDescent="0.2">
      <c r="B97" s="100"/>
      <c r="C97" s="101"/>
      <c r="D97" s="101"/>
      <c r="E97" s="87"/>
      <c r="F97" s="102"/>
      <c r="G97" s="90" t="s">
        <v>737</v>
      </c>
      <c r="H97" s="103"/>
      <c r="I97" s="89">
        <v>-693</v>
      </c>
    </row>
    <row r="98" spans="2:9" x14ac:dyDescent="0.2">
      <c r="B98" s="86"/>
      <c r="F98" s="84"/>
      <c r="G98" s="85"/>
      <c r="H98" s="85"/>
      <c r="I98" s="89"/>
    </row>
    <row r="99" spans="2:9" x14ac:dyDescent="0.2">
      <c r="B99" s="91">
        <f>B92</f>
        <v>-10976</v>
      </c>
      <c r="C99" s="80"/>
      <c r="D99" s="80" t="s">
        <v>718</v>
      </c>
      <c r="E99" s="80"/>
      <c r="F99" s="93"/>
      <c r="G99" s="80" t="s">
        <v>718</v>
      </c>
      <c r="H99" s="80"/>
      <c r="I99" s="94">
        <f>I92+I93+I96</f>
        <v>-10976</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144398</v>
      </c>
      <c r="D106" s="87" t="s">
        <v>735</v>
      </c>
      <c r="E106" s="105" t="s">
        <v>734</v>
      </c>
      <c r="F106" s="84"/>
      <c r="G106" s="85"/>
      <c r="H106" s="85"/>
      <c r="I106" s="84"/>
    </row>
    <row r="107" spans="2:9" x14ac:dyDescent="0.2">
      <c r="B107" s="86">
        <v>183652</v>
      </c>
      <c r="D107" s="87" t="s">
        <v>733</v>
      </c>
      <c r="E107" s="87"/>
      <c r="F107" s="84"/>
      <c r="G107" s="87" t="s">
        <v>732</v>
      </c>
      <c r="H107" s="70" t="s">
        <v>731</v>
      </c>
      <c r="I107" s="89"/>
    </row>
    <row r="108" spans="2:9" x14ac:dyDescent="0.2">
      <c r="B108" s="86">
        <f>-B13</f>
        <v>-423583</v>
      </c>
      <c r="D108" s="87" t="s">
        <v>730</v>
      </c>
      <c r="E108" s="88" t="s">
        <v>729</v>
      </c>
      <c r="F108" s="84"/>
      <c r="G108" s="87"/>
      <c r="H108" s="69" t="s">
        <v>728</v>
      </c>
      <c r="I108" s="89">
        <f>B92</f>
        <v>-10976</v>
      </c>
    </row>
    <row r="109" spans="2:9" x14ac:dyDescent="0.2">
      <c r="B109" s="86">
        <v>-39254</v>
      </c>
      <c r="D109" s="97" t="s">
        <v>727</v>
      </c>
      <c r="E109" s="87" t="s">
        <v>726</v>
      </c>
      <c r="F109" s="84"/>
      <c r="H109" s="106"/>
      <c r="I109" s="107"/>
    </row>
    <row r="110" spans="2:9" x14ac:dyDescent="0.2">
      <c r="B110" s="86">
        <v>0</v>
      </c>
      <c r="D110" s="87" t="s">
        <v>725</v>
      </c>
      <c r="E110" s="87" t="s">
        <v>724</v>
      </c>
      <c r="F110" s="84"/>
      <c r="G110" s="95"/>
      <c r="I110" s="89"/>
    </row>
    <row r="111" spans="2:9" x14ac:dyDescent="0.2">
      <c r="B111" s="86">
        <v>3743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264466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-10976</v>
      </c>
      <c r="C115" s="80"/>
      <c r="D115" s="80" t="s">
        <v>718</v>
      </c>
      <c r="E115" s="108"/>
      <c r="F115" s="93"/>
      <c r="G115" s="80" t="s">
        <v>718</v>
      </c>
      <c r="H115" s="80"/>
      <c r="I115" s="94">
        <f>I108</f>
        <v>-10976</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264466</v>
      </c>
    </row>
    <row r="123" spans="2:9" ht="15" x14ac:dyDescent="0.2">
      <c r="B123" s="86">
        <f>B125+B128+B131+B134+B137+B142+B143+B144</f>
        <v>74292</v>
      </c>
      <c r="C123" s="81"/>
      <c r="D123" s="60"/>
      <c r="E123" s="87" t="s">
        <v>713</v>
      </c>
      <c r="F123" s="60"/>
      <c r="G123" s="60"/>
      <c r="H123" s="60"/>
      <c r="I123" s="89">
        <f>I128+I131+I134+I137+I142+I143+I144</f>
        <v>-190174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52204</v>
      </c>
      <c r="E128" s="87" t="s">
        <v>709</v>
      </c>
      <c r="I128" s="89">
        <f>I129+I130</f>
        <v>1958</v>
      </c>
    </row>
    <row r="129" spans="2:9" x14ac:dyDescent="0.2">
      <c r="B129" s="86">
        <v>117319</v>
      </c>
      <c r="E129" s="87" t="s">
        <v>708</v>
      </c>
      <c r="I129" s="89">
        <v>0</v>
      </c>
    </row>
    <row r="130" spans="2:9" x14ac:dyDescent="0.2">
      <c r="B130" s="86">
        <v>-65115</v>
      </c>
      <c r="E130" s="87" t="s">
        <v>707</v>
      </c>
      <c r="I130" s="89">
        <v>1958</v>
      </c>
    </row>
    <row r="131" spans="2:9" x14ac:dyDescent="0.2">
      <c r="B131" s="86">
        <f>B132+B133</f>
        <v>-4190</v>
      </c>
      <c r="E131" s="87" t="s">
        <v>706</v>
      </c>
      <c r="I131" s="89">
        <f>I132+I133</f>
        <v>0</v>
      </c>
    </row>
    <row r="132" spans="2:9" x14ac:dyDescent="0.2">
      <c r="B132" s="86">
        <v>-4903</v>
      </c>
      <c r="E132" s="87" t="s">
        <v>705</v>
      </c>
      <c r="I132" s="89">
        <v>0</v>
      </c>
    </row>
    <row r="133" spans="2:9" x14ac:dyDescent="0.2">
      <c r="B133" s="86">
        <v>713</v>
      </c>
      <c r="E133" s="87" t="s">
        <v>704</v>
      </c>
      <c r="I133" s="89">
        <v>0</v>
      </c>
    </row>
    <row r="134" spans="2:9" x14ac:dyDescent="0.2">
      <c r="B134" s="86">
        <f>B135+B136</f>
        <v>15330</v>
      </c>
      <c r="E134" s="87" t="s">
        <v>703</v>
      </c>
      <c r="I134" s="89">
        <f>I135+I136</f>
        <v>-31310</v>
      </c>
    </row>
    <row r="135" spans="2:9" x14ac:dyDescent="0.2">
      <c r="B135" s="86">
        <v>6131</v>
      </c>
      <c r="E135" s="87" t="s">
        <v>702</v>
      </c>
      <c r="I135" s="89">
        <v>218537</v>
      </c>
    </row>
    <row r="136" spans="2:9" x14ac:dyDescent="0.2">
      <c r="B136" s="86">
        <v>9199</v>
      </c>
      <c r="E136" s="87" t="s">
        <v>701</v>
      </c>
      <c r="I136" s="89">
        <v>-249847</v>
      </c>
    </row>
    <row r="137" spans="2:9" x14ac:dyDescent="0.2">
      <c r="B137" s="86">
        <f>B138+B141</f>
        <v>-8867</v>
      </c>
      <c r="E137" s="109" t="s">
        <v>700</v>
      </c>
      <c r="I137" s="89">
        <f>I138+I141</f>
        <v>-38578</v>
      </c>
    </row>
    <row r="138" spans="2:9" x14ac:dyDescent="0.2">
      <c r="B138" s="86">
        <f>B139+B140</f>
        <v>-8867</v>
      </c>
      <c r="E138" s="109" t="s">
        <v>699</v>
      </c>
      <c r="I138" s="89">
        <f>I139+I140</f>
        <v>-38578</v>
      </c>
    </row>
    <row r="139" spans="2:9" x14ac:dyDescent="0.2">
      <c r="B139" s="86">
        <v>-8867</v>
      </c>
      <c r="E139" s="109" t="s">
        <v>698</v>
      </c>
      <c r="I139" s="89">
        <v>-38578</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-2</v>
      </c>
      <c r="C143" s="87" t="s">
        <v>694</v>
      </c>
      <c r="E143" s="87" t="s">
        <v>694</v>
      </c>
      <c r="I143" s="89">
        <v>-418</v>
      </c>
    </row>
    <row r="144" spans="2:9" x14ac:dyDescent="0.2">
      <c r="B144" s="86">
        <f>B145+B146</f>
        <v>19817</v>
      </c>
      <c r="C144" s="87" t="s">
        <v>693</v>
      </c>
      <c r="E144" s="87" t="s">
        <v>693</v>
      </c>
      <c r="I144" s="89">
        <f>I145+I146</f>
        <v>-121826</v>
      </c>
    </row>
    <row r="145" spans="2:9" x14ac:dyDescent="0.2">
      <c r="B145" s="86">
        <v>-49313</v>
      </c>
      <c r="C145" s="87" t="s">
        <v>692</v>
      </c>
      <c r="E145" s="87" t="s">
        <v>692</v>
      </c>
      <c r="I145" s="89">
        <v>-20478</v>
      </c>
    </row>
    <row r="146" spans="2:9" x14ac:dyDescent="0.2">
      <c r="B146" s="91">
        <v>69130</v>
      </c>
      <c r="C146" s="110" t="s">
        <v>691</v>
      </c>
      <c r="D146" s="111"/>
      <c r="E146" s="110" t="s">
        <v>691</v>
      </c>
      <c r="F146" s="111"/>
      <c r="G146" s="111"/>
      <c r="H146" s="111"/>
      <c r="I146" s="94">
        <v>-101348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7" fitToHeight="4" orientation="portrait" r:id="rId1"/>
  <headerFooter alignWithMargins="0"/>
  <rowBreaks count="2" manualBreakCount="2">
    <brk id="72" min="1" max="8" man="1"/>
    <brk id="14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899</v>
      </c>
      <c r="D3" s="117"/>
      <c r="E3" s="121"/>
      <c r="F3" s="117"/>
      <c r="G3" s="117"/>
      <c r="H3" s="117"/>
      <c r="I3" s="117"/>
      <c r="J3" s="117"/>
      <c r="K3" s="117"/>
      <c r="L3" s="117"/>
      <c r="M3" s="117"/>
      <c r="N3" s="122"/>
    </row>
    <row r="4" spans="2:14" s="120" customFormat="1" ht="15" customHeight="1" x14ac:dyDescent="0.25">
      <c r="B4" s="78" t="s">
        <v>898</v>
      </c>
      <c r="D4" s="117"/>
      <c r="E4" s="121"/>
      <c r="F4" s="117"/>
      <c r="G4" s="117"/>
      <c r="H4" s="117"/>
      <c r="I4" s="117"/>
      <c r="J4" s="117"/>
      <c r="K4" s="117"/>
      <c r="L4" s="117"/>
      <c r="M4" s="117"/>
      <c r="N4" s="122"/>
    </row>
    <row r="5" spans="2:14" s="123" customFormat="1" ht="15" customHeight="1" x14ac:dyDescent="0.2">
      <c r="B5" s="78" t="s">
        <v>897</v>
      </c>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v>
      </c>
      <c r="D11" s="83" t="s">
        <v>810</v>
      </c>
      <c r="E11" s="87" t="s">
        <v>809</v>
      </c>
      <c r="F11" s="84"/>
      <c r="G11" s="85" t="s">
        <v>808</v>
      </c>
      <c r="H11" s="88" t="s">
        <v>807</v>
      </c>
      <c r="I11" s="89">
        <f>I12+I13</f>
        <v>0</v>
      </c>
    </row>
    <row r="12" spans="2:14" x14ac:dyDescent="0.2">
      <c r="B12" s="86">
        <f>I11-B11</f>
        <v>-1</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-1</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-1</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v>
      </c>
      <c r="D33" s="87" t="s">
        <v>786</v>
      </c>
      <c r="E33" s="68" t="s">
        <v>785</v>
      </c>
      <c r="F33" s="84"/>
      <c r="G33" s="85"/>
      <c r="H33" s="85"/>
      <c r="I33" s="89"/>
    </row>
    <row r="34" spans="2:9" x14ac:dyDescent="0.2">
      <c r="B34" s="86"/>
      <c r="F34" s="84"/>
      <c r="G34" s="85"/>
      <c r="H34" s="85"/>
      <c r="I34" s="89"/>
    </row>
    <row r="35" spans="2:9" x14ac:dyDescent="0.2">
      <c r="B35" s="91">
        <f>B26+B31+B32+B33</f>
        <v>-1</v>
      </c>
      <c r="C35" s="80"/>
      <c r="D35" s="92" t="s">
        <v>718</v>
      </c>
      <c r="E35" s="80"/>
      <c r="F35" s="93"/>
      <c r="G35" s="92" t="s">
        <v>718</v>
      </c>
      <c r="H35" s="80"/>
      <c r="I35" s="94">
        <f>I26</f>
        <v>-1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-1</v>
      </c>
    </row>
    <row r="43" spans="2:9" ht="15" x14ac:dyDescent="0.2">
      <c r="B43" s="86">
        <v>0</v>
      </c>
      <c r="C43" s="60"/>
      <c r="D43" s="97" t="s">
        <v>782</v>
      </c>
      <c r="F43" s="64"/>
      <c r="G43" s="81" t="s">
        <v>784</v>
      </c>
      <c r="H43" s="98" t="s">
        <v>783</v>
      </c>
      <c r="I43" s="89">
        <f>I44+I45+I47+I48+I49</f>
        <v>4</v>
      </c>
    </row>
    <row r="44" spans="2:9" x14ac:dyDescent="0.2">
      <c r="B44" s="86">
        <v>0</v>
      </c>
      <c r="D44" s="87" t="s">
        <v>781</v>
      </c>
      <c r="F44" s="84"/>
      <c r="G44" s="97" t="s">
        <v>782</v>
      </c>
      <c r="I44" s="89">
        <v>4</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v>
      </c>
      <c r="C52" s="80"/>
      <c r="D52" s="80" t="s">
        <v>718</v>
      </c>
      <c r="E52" s="80"/>
      <c r="F52" s="93"/>
      <c r="G52" s="80" t="s">
        <v>718</v>
      </c>
      <c r="H52" s="80"/>
      <c r="I52" s="94">
        <f>I42+I43+I50</f>
        <v>3</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v>
      </c>
      <c r="D59" s="83" t="s">
        <v>774</v>
      </c>
      <c r="E59" s="88" t="s">
        <v>773</v>
      </c>
      <c r="F59" s="84"/>
      <c r="G59" s="90" t="s">
        <v>772</v>
      </c>
      <c r="H59" s="68" t="s">
        <v>771</v>
      </c>
      <c r="I59" s="89">
        <f>+B49</f>
        <v>3</v>
      </c>
    </row>
    <row r="60" spans="2:9" x14ac:dyDescent="0.2">
      <c r="B60" s="86">
        <v>1</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v>
      </c>
      <c r="C70" s="80"/>
      <c r="D70" s="80" t="s">
        <v>718</v>
      </c>
      <c r="E70" s="80"/>
      <c r="F70" s="93"/>
      <c r="G70" s="80" t="s">
        <v>718</v>
      </c>
      <c r="H70" s="80"/>
      <c r="I70" s="94">
        <f>I59+I60+I63</f>
        <v>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v>
      </c>
    </row>
    <row r="78" spans="2:9" x14ac:dyDescent="0.2">
      <c r="B78" s="86"/>
      <c r="E78" s="87" t="s">
        <v>750</v>
      </c>
      <c r="F78" s="84"/>
      <c r="G78" s="90"/>
      <c r="H78" s="87"/>
      <c r="I78" s="89"/>
    </row>
    <row r="79" spans="2:9" x14ac:dyDescent="0.2">
      <c r="B79" s="86">
        <f>I82-B77</f>
        <v>2</v>
      </c>
      <c r="D79" s="87" t="s">
        <v>745</v>
      </c>
      <c r="E79" s="70" t="s">
        <v>749</v>
      </c>
      <c r="F79" s="84"/>
      <c r="G79" s="85"/>
      <c r="H79" s="85"/>
      <c r="I79" s="89"/>
    </row>
    <row r="80" spans="2:9" x14ac:dyDescent="0.2">
      <c r="B80" s="86">
        <f>B79-B13</f>
        <v>2</v>
      </c>
      <c r="D80" s="87" t="s">
        <v>748</v>
      </c>
      <c r="E80" s="68" t="s">
        <v>744</v>
      </c>
      <c r="F80" s="84"/>
      <c r="G80" s="85"/>
      <c r="H80" s="85"/>
      <c r="I80" s="89"/>
    </row>
    <row r="81" spans="2:9" x14ac:dyDescent="0.2">
      <c r="B81" s="86"/>
      <c r="F81" s="84"/>
      <c r="G81" s="85"/>
      <c r="H81" s="85"/>
      <c r="I81" s="89"/>
    </row>
    <row r="82" spans="2:9" x14ac:dyDescent="0.2">
      <c r="B82" s="91">
        <f>B77+B79</f>
        <v>2</v>
      </c>
      <c r="C82" s="80"/>
      <c r="D82" s="80" t="s">
        <v>718</v>
      </c>
      <c r="E82" s="80"/>
      <c r="F82" s="93"/>
      <c r="G82" s="80" t="s">
        <v>718</v>
      </c>
      <c r="H82" s="80"/>
      <c r="I82" s="94">
        <f>I77</f>
        <v>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v>
      </c>
      <c r="D92" s="87" t="s">
        <v>732</v>
      </c>
      <c r="E92" s="68" t="s">
        <v>731</v>
      </c>
      <c r="F92" s="84"/>
      <c r="G92" s="87" t="s">
        <v>745</v>
      </c>
      <c r="H92" s="68" t="s">
        <v>744</v>
      </c>
      <c r="I92" s="89">
        <f>+B80</f>
        <v>2</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v>
      </c>
      <c r="C99" s="80"/>
      <c r="D99" s="80" t="s">
        <v>718</v>
      </c>
      <c r="E99" s="80"/>
      <c r="F99" s="93"/>
      <c r="G99" s="80" t="s">
        <v>718</v>
      </c>
      <c r="H99" s="80"/>
      <c r="I99" s="94">
        <f>I92+I93+I96</f>
        <v>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2</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v>
      </c>
      <c r="C115" s="80"/>
      <c r="D115" s="80" t="s">
        <v>718</v>
      </c>
      <c r="E115" s="108"/>
      <c r="F115" s="93"/>
      <c r="G115" s="80" t="s">
        <v>718</v>
      </c>
      <c r="H115" s="80"/>
      <c r="I115" s="94">
        <f>I108</f>
        <v>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v>
      </c>
    </row>
    <row r="123" spans="2:9" ht="15" x14ac:dyDescent="0.2">
      <c r="B123" s="86">
        <f>B125+B128+B131+B134+B137+B142+B143+B144</f>
        <v>3</v>
      </c>
      <c r="C123" s="81"/>
      <c r="D123" s="60"/>
      <c r="E123" s="87" t="s">
        <v>713</v>
      </c>
      <c r="F123" s="60"/>
      <c r="G123" s="60"/>
      <c r="H123" s="60"/>
      <c r="I123" s="89">
        <f>I128+I131+I134+I137+I142+I143+I144</f>
        <v>1</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-5</v>
      </c>
      <c r="E128" s="87" t="s">
        <v>709</v>
      </c>
      <c r="I128" s="89">
        <f>I129+I130</f>
        <v>0</v>
      </c>
    </row>
    <row r="129" spans="2:9" x14ac:dyDescent="0.2">
      <c r="B129" s="86">
        <v>-5</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8</v>
      </c>
      <c r="E134" s="87" t="s">
        <v>703</v>
      </c>
      <c r="I134" s="89">
        <f>I135+I136</f>
        <v>0</v>
      </c>
    </row>
    <row r="135" spans="2:9" x14ac:dyDescent="0.2">
      <c r="B135" s="86">
        <v>8</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1</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900</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21760</v>
      </c>
      <c r="D11" s="83" t="s">
        <v>810</v>
      </c>
      <c r="E11" s="87" t="s">
        <v>809</v>
      </c>
      <c r="F11" s="84"/>
      <c r="G11" s="85" t="s">
        <v>808</v>
      </c>
      <c r="H11" s="88" t="s">
        <v>807</v>
      </c>
      <c r="I11" s="89">
        <f>I12+I13</f>
        <v>42362</v>
      </c>
    </row>
    <row r="12" spans="2:14" x14ac:dyDescent="0.2">
      <c r="B12" s="86">
        <f>I11-B11</f>
        <v>20602</v>
      </c>
      <c r="D12" s="87" t="s">
        <v>797</v>
      </c>
      <c r="E12" s="68" t="s">
        <v>796</v>
      </c>
      <c r="F12" s="84"/>
      <c r="G12" s="90" t="s">
        <v>806</v>
      </c>
      <c r="H12" s="85"/>
      <c r="I12" s="89">
        <v>42362</v>
      </c>
    </row>
    <row r="13" spans="2:14" x14ac:dyDescent="0.2">
      <c r="B13" s="86">
        <v>6326</v>
      </c>
      <c r="D13" s="83" t="s">
        <v>805</v>
      </c>
      <c r="E13" s="87" t="s">
        <v>729</v>
      </c>
      <c r="F13" s="84"/>
      <c r="G13" s="90" t="s">
        <v>804</v>
      </c>
      <c r="I13" s="89">
        <v>0</v>
      </c>
    </row>
    <row r="14" spans="2:14" x14ac:dyDescent="0.2">
      <c r="B14" s="86">
        <f>B12-B13</f>
        <v>14276</v>
      </c>
      <c r="D14" s="83" t="s">
        <v>803</v>
      </c>
      <c r="E14" s="68" t="s">
        <v>802</v>
      </c>
      <c r="F14" s="84"/>
      <c r="G14" s="90"/>
      <c r="H14" s="85"/>
      <c r="I14" s="89"/>
    </row>
    <row r="15" spans="2:14" ht="7.15" customHeight="1" x14ac:dyDescent="0.2">
      <c r="B15" s="86"/>
      <c r="F15" s="84"/>
      <c r="G15" s="85"/>
      <c r="H15" s="85"/>
      <c r="I15" s="89"/>
    </row>
    <row r="16" spans="2:14" x14ac:dyDescent="0.2">
      <c r="B16" s="91">
        <f>B11+B12</f>
        <v>42362</v>
      </c>
      <c r="C16" s="80"/>
      <c r="D16" s="92" t="s">
        <v>718</v>
      </c>
      <c r="E16" s="80"/>
      <c r="F16" s="93"/>
      <c r="G16" s="92" t="s">
        <v>718</v>
      </c>
      <c r="H16" s="80"/>
      <c r="I16" s="94">
        <f>I11</f>
        <v>42362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12171</v>
      </c>
      <c r="D26" s="83" t="s">
        <v>799</v>
      </c>
      <c r="E26" s="87" t="s">
        <v>798</v>
      </c>
      <c r="F26" s="84"/>
      <c r="G26" s="90" t="s">
        <v>797</v>
      </c>
      <c r="H26" s="70" t="s">
        <v>796</v>
      </c>
      <c r="I26" s="89">
        <f>+B12</f>
        <v>20602</v>
      </c>
    </row>
    <row r="27" spans="2:9" x14ac:dyDescent="0.2">
      <c r="B27" s="86">
        <v>9614</v>
      </c>
      <c r="D27" s="87" t="s">
        <v>795</v>
      </c>
      <c r="F27" s="84"/>
      <c r="G27" s="85"/>
      <c r="H27" s="85"/>
      <c r="I27" s="89"/>
    </row>
    <row r="28" spans="2:9" x14ac:dyDescent="0.2">
      <c r="B28" s="86">
        <f>B29+B30</f>
        <v>2557</v>
      </c>
      <c r="D28" s="87" t="s">
        <v>794</v>
      </c>
      <c r="F28" s="84"/>
      <c r="G28" s="85"/>
      <c r="H28" s="85"/>
      <c r="I28" s="89"/>
    </row>
    <row r="29" spans="2:9" x14ac:dyDescent="0.2">
      <c r="B29" s="86">
        <v>2511</v>
      </c>
      <c r="D29" s="87" t="s">
        <v>793</v>
      </c>
      <c r="F29" s="84"/>
      <c r="G29" s="85"/>
      <c r="H29" s="85"/>
      <c r="I29" s="89"/>
    </row>
    <row r="30" spans="2:9" x14ac:dyDescent="0.2">
      <c r="B30" s="86">
        <v>46</v>
      </c>
      <c r="D30" s="87" t="s">
        <v>792</v>
      </c>
      <c r="F30" s="84"/>
      <c r="G30" s="85"/>
      <c r="H30" s="85"/>
      <c r="I30" s="89"/>
    </row>
    <row r="31" spans="2:9" ht="12.75" customHeight="1" x14ac:dyDescent="0.2">
      <c r="B31" s="86">
        <v>613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7818</v>
      </c>
      <c r="D33" s="87" t="s">
        <v>786</v>
      </c>
      <c r="E33" s="68" t="s">
        <v>785</v>
      </c>
      <c r="F33" s="84"/>
      <c r="G33" s="85"/>
      <c r="H33" s="85"/>
      <c r="I33" s="89"/>
    </row>
    <row r="34" spans="2:9" x14ac:dyDescent="0.2">
      <c r="B34" s="86"/>
      <c r="F34" s="84"/>
      <c r="G34" s="85"/>
      <c r="H34" s="85"/>
      <c r="I34" s="89"/>
    </row>
    <row r="35" spans="2:9" x14ac:dyDescent="0.2">
      <c r="B35" s="91">
        <f>B26+B31+B32+B33</f>
        <v>20602</v>
      </c>
      <c r="C35" s="80"/>
      <c r="D35" s="92" t="s">
        <v>718</v>
      </c>
      <c r="E35" s="80"/>
      <c r="F35" s="93"/>
      <c r="G35" s="92" t="s">
        <v>718</v>
      </c>
      <c r="H35" s="80"/>
      <c r="I35" s="94">
        <f>I26</f>
        <v>20602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3637</v>
      </c>
      <c r="D42" s="83" t="s">
        <v>784</v>
      </c>
      <c r="E42" s="90" t="s">
        <v>783</v>
      </c>
      <c r="F42" s="84"/>
      <c r="G42" s="87" t="s">
        <v>786</v>
      </c>
      <c r="H42" s="68" t="s">
        <v>785</v>
      </c>
      <c r="I42" s="89">
        <f>+B33</f>
        <v>7818</v>
      </c>
    </row>
    <row r="43" spans="2:9" ht="15" x14ac:dyDescent="0.2">
      <c r="B43" s="86">
        <v>219</v>
      </c>
      <c r="C43" s="60"/>
      <c r="D43" s="97" t="s">
        <v>782</v>
      </c>
      <c r="F43" s="64"/>
      <c r="G43" s="81" t="s">
        <v>784</v>
      </c>
      <c r="H43" s="98" t="s">
        <v>783</v>
      </c>
      <c r="I43" s="89">
        <f>I44+I45+I47+I48+I49</f>
        <v>52</v>
      </c>
    </row>
    <row r="44" spans="2:9" x14ac:dyDescent="0.2">
      <c r="B44" s="86">
        <v>3418</v>
      </c>
      <c r="D44" s="87" t="s">
        <v>781</v>
      </c>
      <c r="F44" s="84"/>
      <c r="G44" s="97" t="s">
        <v>782</v>
      </c>
      <c r="I44" s="89">
        <v>50</v>
      </c>
    </row>
    <row r="45" spans="2:9" x14ac:dyDescent="0.2">
      <c r="B45" s="86">
        <v>0</v>
      </c>
      <c r="D45" s="87" t="s">
        <v>780</v>
      </c>
      <c r="E45" s="82"/>
      <c r="F45" s="84"/>
      <c r="G45" s="87" t="s">
        <v>781</v>
      </c>
      <c r="I45" s="89">
        <v>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4233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7870</v>
      </c>
      <c r="C52" s="80"/>
      <c r="D52" s="80" t="s">
        <v>718</v>
      </c>
      <c r="E52" s="80"/>
      <c r="F52" s="93"/>
      <c r="G52" s="80" t="s">
        <v>718</v>
      </c>
      <c r="H52" s="80"/>
      <c r="I52" s="94">
        <f>I42+I43+I50</f>
        <v>7870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663</v>
      </c>
      <c r="D59" s="83" t="s">
        <v>774</v>
      </c>
      <c r="E59" s="88" t="s">
        <v>773</v>
      </c>
      <c r="F59" s="84"/>
      <c r="G59" s="90" t="s">
        <v>772</v>
      </c>
      <c r="H59" s="68" t="s">
        <v>771</v>
      </c>
      <c r="I59" s="89">
        <f>+B49</f>
        <v>4233</v>
      </c>
    </row>
    <row r="60" spans="2:9" x14ac:dyDescent="0.2">
      <c r="B60" s="86">
        <v>663</v>
      </c>
      <c r="D60" s="87" t="s">
        <v>770</v>
      </c>
      <c r="F60" s="84"/>
      <c r="G60" s="90" t="s">
        <v>769</v>
      </c>
      <c r="H60" s="87"/>
      <c r="I60" s="89">
        <f>I61+I62</f>
        <v>46</v>
      </c>
    </row>
    <row r="61" spans="2:9" x14ac:dyDescent="0.2">
      <c r="B61" s="86">
        <v>0</v>
      </c>
      <c r="D61" s="87" t="s">
        <v>768</v>
      </c>
      <c r="F61" s="84"/>
      <c r="G61" s="90" t="s">
        <v>767</v>
      </c>
      <c r="I61" s="89">
        <v>0</v>
      </c>
    </row>
    <row r="62" spans="2:9" x14ac:dyDescent="0.2">
      <c r="B62" s="86">
        <v>46</v>
      </c>
      <c r="D62" s="83" t="s">
        <v>766</v>
      </c>
      <c r="E62" s="87" t="s">
        <v>765</v>
      </c>
      <c r="F62" s="84"/>
      <c r="G62" s="90" t="s">
        <v>764</v>
      </c>
      <c r="I62" s="89">
        <v>46</v>
      </c>
    </row>
    <row r="63" spans="2:9" x14ac:dyDescent="0.2">
      <c r="B63" s="86"/>
      <c r="E63" s="87" t="s">
        <v>763</v>
      </c>
      <c r="F63" s="84"/>
      <c r="G63" s="85" t="s">
        <v>762</v>
      </c>
      <c r="H63" s="83" t="s">
        <v>761</v>
      </c>
      <c r="I63" s="89">
        <f>I64+I65+I66</f>
        <v>59</v>
      </c>
    </row>
    <row r="64" spans="2:9" x14ac:dyDescent="0.2">
      <c r="B64" s="86">
        <f>B65+B66+B67</f>
        <v>35</v>
      </c>
      <c r="D64" s="83" t="s">
        <v>762</v>
      </c>
      <c r="E64" s="83" t="s">
        <v>761</v>
      </c>
      <c r="F64" s="84"/>
      <c r="G64" s="87" t="s">
        <v>760</v>
      </c>
      <c r="I64" s="89">
        <v>0</v>
      </c>
    </row>
    <row r="65" spans="2:9" x14ac:dyDescent="0.2">
      <c r="B65" s="86">
        <v>35</v>
      </c>
      <c r="D65" s="87" t="s">
        <v>760</v>
      </c>
      <c r="F65" s="84"/>
      <c r="G65" s="90" t="s">
        <v>759</v>
      </c>
      <c r="I65" s="89">
        <v>59</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3594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4338</v>
      </c>
      <c r="C70" s="80"/>
      <c r="D70" s="80" t="s">
        <v>718</v>
      </c>
      <c r="E70" s="80"/>
      <c r="F70" s="93"/>
      <c r="G70" s="80" t="s">
        <v>718</v>
      </c>
      <c r="H70" s="80"/>
      <c r="I70" s="94">
        <f>I59+I60+I63</f>
        <v>4338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3594</v>
      </c>
    </row>
    <row r="78" spans="2:9" x14ac:dyDescent="0.2">
      <c r="B78" s="86"/>
      <c r="E78" s="87" t="s">
        <v>750</v>
      </c>
      <c r="F78" s="84"/>
      <c r="G78" s="90"/>
      <c r="H78" s="87"/>
      <c r="I78" s="89"/>
    </row>
    <row r="79" spans="2:9" x14ac:dyDescent="0.2">
      <c r="B79" s="86">
        <f>I82-B77</f>
        <v>3594</v>
      </c>
      <c r="D79" s="87" t="s">
        <v>745</v>
      </c>
      <c r="E79" s="70" t="s">
        <v>749</v>
      </c>
      <c r="F79" s="84"/>
      <c r="G79" s="85"/>
      <c r="H79" s="85"/>
      <c r="I79" s="89"/>
    </row>
    <row r="80" spans="2:9" x14ac:dyDescent="0.2">
      <c r="B80" s="86">
        <f>B79-B13</f>
        <v>-2732</v>
      </c>
      <c r="D80" s="87" t="s">
        <v>748</v>
      </c>
      <c r="E80" s="68" t="s">
        <v>744</v>
      </c>
      <c r="F80" s="84"/>
      <c r="G80" s="85"/>
      <c r="H80" s="85"/>
      <c r="I80" s="89"/>
    </row>
    <row r="81" spans="2:9" x14ac:dyDescent="0.2">
      <c r="B81" s="86"/>
      <c r="F81" s="84"/>
      <c r="G81" s="85"/>
      <c r="H81" s="85"/>
      <c r="I81" s="89"/>
    </row>
    <row r="82" spans="2:9" x14ac:dyDescent="0.2">
      <c r="B82" s="91">
        <f>B77+B79</f>
        <v>3594</v>
      </c>
      <c r="C82" s="80"/>
      <c r="D82" s="80" t="s">
        <v>718</v>
      </c>
      <c r="E82" s="80"/>
      <c r="F82" s="93"/>
      <c r="G82" s="80" t="s">
        <v>718</v>
      </c>
      <c r="H82" s="80"/>
      <c r="I82" s="94">
        <f>I77</f>
        <v>3594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-3133</v>
      </c>
      <c r="D92" s="87" t="s">
        <v>732</v>
      </c>
      <c r="E92" s="68" t="s">
        <v>731</v>
      </c>
      <c r="F92" s="84"/>
      <c r="G92" s="87" t="s">
        <v>745</v>
      </c>
      <c r="H92" s="68" t="s">
        <v>744</v>
      </c>
      <c r="I92" s="89">
        <f>+B80</f>
        <v>-2732</v>
      </c>
    </row>
    <row r="93" spans="2:9" x14ac:dyDescent="0.2">
      <c r="B93" s="86"/>
      <c r="E93" s="70" t="s">
        <v>728</v>
      </c>
      <c r="F93" s="84"/>
      <c r="G93" s="90" t="s">
        <v>743</v>
      </c>
      <c r="H93" s="83" t="s">
        <v>742</v>
      </c>
      <c r="I93" s="89">
        <f>I94+I95</f>
        <v>241</v>
      </c>
    </row>
    <row r="94" spans="2:9" x14ac:dyDescent="0.2">
      <c r="B94" s="86"/>
      <c r="E94" s="87"/>
      <c r="F94" s="84"/>
      <c r="G94" s="90" t="s">
        <v>741</v>
      </c>
      <c r="I94" s="89">
        <v>117</v>
      </c>
    </row>
    <row r="95" spans="2:9" x14ac:dyDescent="0.2">
      <c r="B95" s="86"/>
      <c r="E95" s="87"/>
      <c r="F95" s="84"/>
      <c r="G95" s="90" t="s">
        <v>740</v>
      </c>
      <c r="I95" s="89">
        <v>124</v>
      </c>
    </row>
    <row r="96" spans="2:9" x14ac:dyDescent="0.2">
      <c r="B96" s="86"/>
      <c r="D96" s="87"/>
      <c r="F96" s="84"/>
      <c r="G96" s="90" t="s">
        <v>739</v>
      </c>
      <c r="H96" s="83" t="s">
        <v>738</v>
      </c>
      <c r="I96" s="89">
        <f>I97</f>
        <v>-642</v>
      </c>
    </row>
    <row r="97" spans="2:9" x14ac:dyDescent="0.2">
      <c r="B97" s="100"/>
      <c r="C97" s="101"/>
      <c r="D97" s="101"/>
      <c r="E97" s="87"/>
      <c r="F97" s="102"/>
      <c r="G97" s="90" t="s">
        <v>737</v>
      </c>
      <c r="H97" s="103"/>
      <c r="I97" s="89">
        <v>-642</v>
      </c>
    </row>
    <row r="98" spans="2:9" x14ac:dyDescent="0.2">
      <c r="B98" s="86"/>
      <c r="F98" s="84"/>
      <c r="G98" s="85"/>
      <c r="H98" s="85"/>
      <c r="I98" s="89"/>
    </row>
    <row r="99" spans="2:9" x14ac:dyDescent="0.2">
      <c r="B99" s="91">
        <f>B92</f>
        <v>-3133</v>
      </c>
      <c r="C99" s="80"/>
      <c r="D99" s="80" t="s">
        <v>718</v>
      </c>
      <c r="E99" s="80"/>
      <c r="F99" s="93"/>
      <c r="G99" s="80" t="s">
        <v>718</v>
      </c>
      <c r="H99" s="80"/>
      <c r="I99" s="94">
        <f>I92+I93+I96</f>
        <v>-3133</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4779</v>
      </c>
      <c r="D106" s="87" t="s">
        <v>735</v>
      </c>
      <c r="E106" s="105" t="s">
        <v>734</v>
      </c>
      <c r="F106" s="84"/>
      <c r="G106" s="85"/>
      <c r="H106" s="85"/>
      <c r="I106" s="84"/>
    </row>
    <row r="107" spans="2:9" x14ac:dyDescent="0.2">
      <c r="B107" s="86">
        <v>4779</v>
      </c>
      <c r="D107" s="87" t="s">
        <v>733</v>
      </c>
      <c r="E107" s="87"/>
      <c r="F107" s="84"/>
      <c r="G107" s="87" t="s">
        <v>732</v>
      </c>
      <c r="H107" s="70" t="s">
        <v>731</v>
      </c>
      <c r="I107" s="89"/>
    </row>
    <row r="108" spans="2:9" x14ac:dyDescent="0.2">
      <c r="B108" s="86">
        <f>-B13</f>
        <v>-6326</v>
      </c>
      <c r="D108" s="87" t="s">
        <v>730</v>
      </c>
      <c r="E108" s="88" t="s">
        <v>729</v>
      </c>
      <c r="F108" s="84"/>
      <c r="G108" s="87"/>
      <c r="H108" s="69" t="s">
        <v>728</v>
      </c>
      <c r="I108" s="89">
        <f>B92</f>
        <v>-3133</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-1586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-3133</v>
      </c>
      <c r="C115" s="80"/>
      <c r="D115" s="80" t="s">
        <v>718</v>
      </c>
      <c r="E115" s="108"/>
      <c r="F115" s="93"/>
      <c r="G115" s="80" t="s">
        <v>718</v>
      </c>
      <c r="H115" s="80"/>
      <c r="I115" s="94">
        <f>I108</f>
        <v>-3133</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-1586</v>
      </c>
    </row>
    <row r="123" spans="2:9" ht="15" x14ac:dyDescent="0.2">
      <c r="B123" s="86">
        <f>B125+B128+B131+B134+B137+B142+B143+B144</f>
        <v>-7115</v>
      </c>
      <c r="C123" s="81"/>
      <c r="D123" s="60"/>
      <c r="E123" s="87" t="s">
        <v>713</v>
      </c>
      <c r="F123" s="60"/>
      <c r="G123" s="60"/>
      <c r="H123" s="60"/>
      <c r="I123" s="89">
        <f>I128+I131+I134+I137+I142+I143+I144</f>
        <v>-5529</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1902</v>
      </c>
      <c r="E128" s="87" t="s">
        <v>709</v>
      </c>
      <c r="I128" s="89">
        <f>I129+I130</f>
        <v>-5</v>
      </c>
    </row>
    <row r="129" spans="2:9" x14ac:dyDescent="0.2">
      <c r="B129" s="86">
        <v>2786</v>
      </c>
      <c r="E129" s="87" t="s">
        <v>708</v>
      </c>
      <c r="I129" s="89">
        <v>0</v>
      </c>
    </row>
    <row r="130" spans="2:9" x14ac:dyDescent="0.2">
      <c r="B130" s="86">
        <v>-884</v>
      </c>
      <c r="E130" s="87" t="s">
        <v>707</v>
      </c>
      <c r="I130" s="89">
        <v>-5</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-1437</v>
      </c>
      <c r="E134" s="87" t="s">
        <v>703</v>
      </c>
      <c r="I134" s="89">
        <f>I135+I136</f>
        <v>-919</v>
      </c>
    </row>
    <row r="135" spans="2:9" x14ac:dyDescent="0.2">
      <c r="B135" s="86">
        <v>-1436</v>
      </c>
      <c r="E135" s="87" t="s">
        <v>702</v>
      </c>
      <c r="I135" s="89">
        <v>9</v>
      </c>
    </row>
    <row r="136" spans="2:9" x14ac:dyDescent="0.2">
      <c r="B136" s="86">
        <v>-1</v>
      </c>
      <c r="E136" s="87" t="s">
        <v>701</v>
      </c>
      <c r="I136" s="89">
        <v>-928</v>
      </c>
    </row>
    <row r="137" spans="2:9" x14ac:dyDescent="0.2">
      <c r="B137" s="86">
        <f>B138+B141</f>
        <v>0</v>
      </c>
      <c r="E137" s="109" t="s">
        <v>700</v>
      </c>
      <c r="I137" s="89">
        <f>I138+I141</f>
        <v>-2204</v>
      </c>
    </row>
    <row r="138" spans="2:9" x14ac:dyDescent="0.2">
      <c r="B138" s="86">
        <f>B139+B140</f>
        <v>0</v>
      </c>
      <c r="E138" s="109" t="s">
        <v>699</v>
      </c>
      <c r="I138" s="89">
        <f>I139+I140</f>
        <v>-2204</v>
      </c>
    </row>
    <row r="139" spans="2:9" x14ac:dyDescent="0.2">
      <c r="B139" s="86">
        <v>0</v>
      </c>
      <c r="E139" s="109" t="s">
        <v>698</v>
      </c>
      <c r="I139" s="89">
        <v>-2204</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-7580</v>
      </c>
      <c r="C144" s="87" t="s">
        <v>693</v>
      </c>
      <c r="E144" s="87" t="s">
        <v>693</v>
      </c>
      <c r="I144" s="89">
        <f>I145+I146</f>
        <v>-2401</v>
      </c>
    </row>
    <row r="145" spans="2:9" x14ac:dyDescent="0.2">
      <c r="B145" s="86">
        <v>-7774</v>
      </c>
      <c r="C145" s="87" t="s">
        <v>692</v>
      </c>
      <c r="E145" s="87" t="s">
        <v>692</v>
      </c>
      <c r="I145" s="89">
        <v>-973</v>
      </c>
    </row>
    <row r="146" spans="2:9" x14ac:dyDescent="0.2">
      <c r="B146" s="91">
        <v>194</v>
      </c>
      <c r="C146" s="110" t="s">
        <v>691</v>
      </c>
      <c r="D146" s="111"/>
      <c r="E146" s="110" t="s">
        <v>691</v>
      </c>
      <c r="F146" s="111"/>
      <c r="G146" s="111"/>
      <c r="H146" s="111"/>
      <c r="I146" s="94">
        <v>-1428</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902</v>
      </c>
      <c r="D3" s="117"/>
      <c r="E3" s="121"/>
      <c r="F3" s="117"/>
      <c r="G3" s="117"/>
      <c r="H3" s="117"/>
      <c r="I3" s="117"/>
      <c r="J3" s="117"/>
      <c r="K3" s="117"/>
      <c r="L3" s="117"/>
      <c r="M3" s="117"/>
      <c r="N3" s="122"/>
    </row>
    <row r="4" spans="2:14" s="120" customFormat="1" ht="15" customHeight="1" x14ac:dyDescent="0.25">
      <c r="B4" s="78" t="s">
        <v>901</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40513</v>
      </c>
      <c r="D11" s="83" t="s">
        <v>810</v>
      </c>
      <c r="E11" s="87" t="s">
        <v>809</v>
      </c>
      <c r="F11" s="84"/>
      <c r="G11" s="85" t="s">
        <v>808</v>
      </c>
      <c r="H11" s="88" t="s">
        <v>807</v>
      </c>
      <c r="I11" s="89">
        <f>I12+I13</f>
        <v>97337</v>
      </c>
    </row>
    <row r="12" spans="2:14" x14ac:dyDescent="0.2">
      <c r="B12" s="86">
        <f>I11-B11</f>
        <v>56824</v>
      </c>
      <c r="D12" s="87" t="s">
        <v>797</v>
      </c>
      <c r="E12" s="68" t="s">
        <v>796</v>
      </c>
      <c r="F12" s="84"/>
      <c r="G12" s="90" t="s">
        <v>806</v>
      </c>
      <c r="H12" s="85"/>
      <c r="I12" s="89">
        <v>95208</v>
      </c>
    </row>
    <row r="13" spans="2:14" x14ac:dyDescent="0.2">
      <c r="B13" s="86">
        <v>10264</v>
      </c>
      <c r="D13" s="83" t="s">
        <v>805</v>
      </c>
      <c r="E13" s="87" t="s">
        <v>729</v>
      </c>
      <c r="F13" s="84"/>
      <c r="G13" s="90" t="s">
        <v>804</v>
      </c>
      <c r="I13" s="89">
        <v>2129</v>
      </c>
    </row>
    <row r="14" spans="2:14" x14ac:dyDescent="0.2">
      <c r="B14" s="86">
        <f>B12-B13</f>
        <v>46560</v>
      </c>
      <c r="D14" s="83" t="s">
        <v>803</v>
      </c>
      <c r="E14" s="68" t="s">
        <v>802</v>
      </c>
      <c r="F14" s="84"/>
      <c r="G14" s="90"/>
      <c r="H14" s="85"/>
      <c r="I14" s="89"/>
    </row>
    <row r="15" spans="2:14" ht="7.15" customHeight="1" x14ac:dyDescent="0.2">
      <c r="B15" s="86"/>
      <c r="F15" s="84"/>
      <c r="G15" s="85"/>
      <c r="H15" s="85"/>
      <c r="I15" s="89"/>
    </row>
    <row r="16" spans="2:14" x14ac:dyDescent="0.2">
      <c r="B16" s="91">
        <f>B11+B12</f>
        <v>97337</v>
      </c>
      <c r="C16" s="80"/>
      <c r="D16" s="92" t="s">
        <v>718</v>
      </c>
      <c r="E16" s="80"/>
      <c r="F16" s="93"/>
      <c r="G16" s="92" t="s">
        <v>718</v>
      </c>
      <c r="H16" s="80"/>
      <c r="I16" s="94">
        <f>I11</f>
        <v>97337</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38679</v>
      </c>
      <c r="D26" s="83" t="s">
        <v>799</v>
      </c>
      <c r="E26" s="87" t="s">
        <v>798</v>
      </c>
      <c r="F26" s="84"/>
      <c r="G26" s="90" t="s">
        <v>797</v>
      </c>
      <c r="H26" s="70" t="s">
        <v>796</v>
      </c>
      <c r="I26" s="89">
        <f>+B12</f>
        <v>56824</v>
      </c>
    </row>
    <row r="27" spans="2:9" x14ac:dyDescent="0.2">
      <c r="B27" s="86">
        <v>29620</v>
      </c>
      <c r="D27" s="87" t="s">
        <v>795</v>
      </c>
      <c r="F27" s="84"/>
      <c r="G27" s="85"/>
      <c r="H27" s="85"/>
      <c r="I27" s="89"/>
    </row>
    <row r="28" spans="2:9" x14ac:dyDescent="0.2">
      <c r="B28" s="86">
        <f>B29+B30</f>
        <v>9059</v>
      </c>
      <c r="D28" s="87" t="s">
        <v>794</v>
      </c>
      <c r="F28" s="84"/>
      <c r="G28" s="85"/>
      <c r="H28" s="85"/>
      <c r="I28" s="89"/>
    </row>
    <row r="29" spans="2:9" x14ac:dyDescent="0.2">
      <c r="B29" s="86">
        <v>8903</v>
      </c>
      <c r="D29" s="87" t="s">
        <v>793</v>
      </c>
      <c r="F29" s="84"/>
      <c r="G29" s="85"/>
      <c r="H29" s="85"/>
      <c r="I29" s="89"/>
    </row>
    <row r="30" spans="2:9" x14ac:dyDescent="0.2">
      <c r="B30" s="86">
        <v>156</v>
      </c>
      <c r="D30" s="87" t="s">
        <v>792</v>
      </c>
      <c r="F30" s="84"/>
      <c r="G30" s="85"/>
      <c r="H30" s="85"/>
      <c r="I30" s="89"/>
    </row>
    <row r="31" spans="2:9" ht="12.75" customHeight="1" x14ac:dyDescent="0.2">
      <c r="B31" s="86">
        <v>191</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17954</v>
      </c>
      <c r="D33" s="87" t="s">
        <v>786</v>
      </c>
      <c r="E33" s="68" t="s">
        <v>785</v>
      </c>
      <c r="F33" s="84"/>
      <c r="G33" s="85"/>
      <c r="H33" s="85"/>
      <c r="I33" s="89"/>
    </row>
    <row r="34" spans="2:9" x14ac:dyDescent="0.2">
      <c r="B34" s="86"/>
      <c r="F34" s="84"/>
      <c r="G34" s="85"/>
      <c r="H34" s="85"/>
      <c r="I34" s="89"/>
    </row>
    <row r="35" spans="2:9" x14ac:dyDescent="0.2">
      <c r="B35" s="91">
        <f>B26+B31+B32+B33</f>
        <v>56824</v>
      </c>
      <c r="C35" s="80"/>
      <c r="D35" s="92" t="s">
        <v>718</v>
      </c>
      <c r="E35" s="80"/>
      <c r="F35" s="93"/>
      <c r="G35" s="92" t="s">
        <v>718</v>
      </c>
      <c r="H35" s="80"/>
      <c r="I35" s="94">
        <f>I26</f>
        <v>56824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6345</v>
      </c>
      <c r="D42" s="83" t="s">
        <v>784</v>
      </c>
      <c r="E42" s="90" t="s">
        <v>783</v>
      </c>
      <c r="F42" s="84"/>
      <c r="G42" s="87" t="s">
        <v>786</v>
      </c>
      <c r="H42" s="68" t="s">
        <v>785</v>
      </c>
      <c r="I42" s="89">
        <f>+B33</f>
        <v>17954</v>
      </c>
    </row>
    <row r="43" spans="2:9" ht="15" x14ac:dyDescent="0.2">
      <c r="B43" s="86">
        <v>95</v>
      </c>
      <c r="C43" s="60"/>
      <c r="D43" s="97" t="s">
        <v>782</v>
      </c>
      <c r="F43" s="64"/>
      <c r="G43" s="81" t="s">
        <v>784</v>
      </c>
      <c r="H43" s="98" t="s">
        <v>783</v>
      </c>
      <c r="I43" s="89">
        <f>I44+I45+I47+I48+I49</f>
        <v>4875</v>
      </c>
    </row>
    <row r="44" spans="2:9" x14ac:dyDescent="0.2">
      <c r="B44" s="86">
        <v>6250</v>
      </c>
      <c r="D44" s="87" t="s">
        <v>781</v>
      </c>
      <c r="F44" s="84"/>
      <c r="G44" s="97" t="s">
        <v>782</v>
      </c>
      <c r="I44" s="89">
        <v>164</v>
      </c>
    </row>
    <row r="45" spans="2:9" x14ac:dyDescent="0.2">
      <c r="B45" s="86">
        <v>0</v>
      </c>
      <c r="D45" s="87" t="s">
        <v>780</v>
      </c>
      <c r="E45" s="82"/>
      <c r="F45" s="84"/>
      <c r="G45" s="87" t="s">
        <v>781</v>
      </c>
      <c r="I45" s="89">
        <v>4711</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16484</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22829</v>
      </c>
      <c r="C52" s="80"/>
      <c r="D52" s="80" t="s">
        <v>718</v>
      </c>
      <c r="E52" s="80"/>
      <c r="F52" s="93"/>
      <c r="G52" s="80" t="s">
        <v>718</v>
      </c>
      <c r="H52" s="80"/>
      <c r="I52" s="94">
        <f>I42+I43+I50</f>
        <v>22829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2541</v>
      </c>
      <c r="D59" s="83" t="s">
        <v>774</v>
      </c>
      <c r="E59" s="88" t="s">
        <v>773</v>
      </c>
      <c r="F59" s="84"/>
      <c r="G59" s="90" t="s">
        <v>772</v>
      </c>
      <c r="H59" s="68" t="s">
        <v>771</v>
      </c>
      <c r="I59" s="89">
        <f>+B49</f>
        <v>16484</v>
      </c>
    </row>
    <row r="60" spans="2:9" x14ac:dyDescent="0.2">
      <c r="B60" s="86">
        <v>2541</v>
      </c>
      <c r="D60" s="87" t="s">
        <v>770</v>
      </c>
      <c r="F60" s="84"/>
      <c r="G60" s="90" t="s">
        <v>769</v>
      </c>
      <c r="H60" s="87"/>
      <c r="I60" s="89">
        <f>I61+I62</f>
        <v>156</v>
      </c>
    </row>
    <row r="61" spans="2:9" x14ac:dyDescent="0.2">
      <c r="B61" s="86">
        <v>0</v>
      </c>
      <c r="D61" s="87" t="s">
        <v>768</v>
      </c>
      <c r="F61" s="84"/>
      <c r="G61" s="90" t="s">
        <v>767</v>
      </c>
      <c r="I61" s="89">
        <v>0</v>
      </c>
    </row>
    <row r="62" spans="2:9" x14ac:dyDescent="0.2">
      <c r="B62" s="86">
        <v>156</v>
      </c>
      <c r="D62" s="83" t="s">
        <v>766</v>
      </c>
      <c r="E62" s="87" t="s">
        <v>765</v>
      </c>
      <c r="F62" s="84"/>
      <c r="G62" s="90" t="s">
        <v>764</v>
      </c>
      <c r="I62" s="89">
        <v>156</v>
      </c>
    </row>
    <row r="63" spans="2:9" x14ac:dyDescent="0.2">
      <c r="B63" s="86"/>
      <c r="E63" s="87" t="s">
        <v>763</v>
      </c>
      <c r="F63" s="84"/>
      <c r="G63" s="85" t="s">
        <v>762</v>
      </c>
      <c r="H63" s="83" t="s">
        <v>761</v>
      </c>
      <c r="I63" s="89">
        <f>I64+I65+I66</f>
        <v>83</v>
      </c>
    </row>
    <row r="64" spans="2:9" x14ac:dyDescent="0.2">
      <c r="B64" s="86">
        <f>B65+B66+B67</f>
        <v>187</v>
      </c>
      <c r="D64" s="83" t="s">
        <v>762</v>
      </c>
      <c r="E64" s="83" t="s">
        <v>761</v>
      </c>
      <c r="F64" s="84"/>
      <c r="G64" s="87" t="s">
        <v>760</v>
      </c>
      <c r="I64" s="89">
        <v>0</v>
      </c>
    </row>
    <row r="65" spans="2:9" x14ac:dyDescent="0.2">
      <c r="B65" s="86">
        <v>187</v>
      </c>
      <c r="D65" s="87" t="s">
        <v>760</v>
      </c>
      <c r="F65" s="84"/>
      <c r="G65" s="90" t="s">
        <v>759</v>
      </c>
      <c r="I65" s="89">
        <v>0</v>
      </c>
    </row>
    <row r="66" spans="2:9" x14ac:dyDescent="0.2">
      <c r="B66" s="86">
        <v>0</v>
      </c>
      <c r="D66" s="87" t="s">
        <v>759</v>
      </c>
      <c r="F66" s="84"/>
      <c r="G66" s="90" t="s">
        <v>758</v>
      </c>
      <c r="I66" s="89">
        <v>83</v>
      </c>
    </row>
    <row r="67" spans="2:9" x14ac:dyDescent="0.2">
      <c r="B67" s="86">
        <v>0</v>
      </c>
      <c r="D67" s="87" t="s">
        <v>758</v>
      </c>
      <c r="F67" s="84"/>
      <c r="G67" s="85"/>
      <c r="H67" s="85"/>
      <c r="I67" s="89"/>
    </row>
    <row r="68" spans="2:9" x14ac:dyDescent="0.2">
      <c r="B68" s="86">
        <f>I70-B59-B62-B64</f>
        <v>13839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16723</v>
      </c>
      <c r="C70" s="80"/>
      <c r="D70" s="80" t="s">
        <v>718</v>
      </c>
      <c r="E70" s="80"/>
      <c r="F70" s="93"/>
      <c r="G70" s="80" t="s">
        <v>718</v>
      </c>
      <c r="H70" s="80"/>
      <c r="I70" s="94">
        <f>I59+I60+I63</f>
        <v>16723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13839</v>
      </c>
    </row>
    <row r="78" spans="2:9" x14ac:dyDescent="0.2">
      <c r="B78" s="86"/>
      <c r="E78" s="87" t="s">
        <v>750</v>
      </c>
      <c r="F78" s="84"/>
      <c r="G78" s="90"/>
      <c r="H78" s="87"/>
      <c r="I78" s="89"/>
    </row>
    <row r="79" spans="2:9" x14ac:dyDescent="0.2">
      <c r="B79" s="86">
        <f>I82-B77</f>
        <v>13839</v>
      </c>
      <c r="D79" s="87" t="s">
        <v>745</v>
      </c>
      <c r="E79" s="70" t="s">
        <v>749</v>
      </c>
      <c r="F79" s="84"/>
      <c r="G79" s="85"/>
      <c r="H79" s="85"/>
      <c r="I79" s="89"/>
    </row>
    <row r="80" spans="2:9" x14ac:dyDescent="0.2">
      <c r="B80" s="86">
        <f>B79-B13</f>
        <v>3575</v>
      </c>
      <c r="D80" s="87" t="s">
        <v>748</v>
      </c>
      <c r="E80" s="68" t="s">
        <v>744</v>
      </c>
      <c r="F80" s="84"/>
      <c r="G80" s="85"/>
      <c r="H80" s="85"/>
      <c r="I80" s="89"/>
    </row>
    <row r="81" spans="2:9" x14ac:dyDescent="0.2">
      <c r="B81" s="86"/>
      <c r="F81" s="84"/>
      <c r="G81" s="85"/>
      <c r="H81" s="85"/>
      <c r="I81" s="89"/>
    </row>
    <row r="82" spans="2:9" x14ac:dyDescent="0.2">
      <c r="B82" s="91">
        <f>B77+B79</f>
        <v>13839</v>
      </c>
      <c r="C82" s="80"/>
      <c r="D82" s="80" t="s">
        <v>718</v>
      </c>
      <c r="E82" s="80"/>
      <c r="F82" s="93"/>
      <c r="G82" s="80" t="s">
        <v>718</v>
      </c>
      <c r="H82" s="80"/>
      <c r="I82" s="94">
        <f>I77</f>
        <v>13839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3575</v>
      </c>
      <c r="D92" s="87" t="s">
        <v>732</v>
      </c>
      <c r="E92" s="68" t="s">
        <v>731</v>
      </c>
      <c r="F92" s="84"/>
      <c r="G92" s="87" t="s">
        <v>745</v>
      </c>
      <c r="H92" s="68" t="s">
        <v>744</v>
      </c>
      <c r="I92" s="89">
        <f>+B80</f>
        <v>3575</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3575</v>
      </c>
      <c r="C99" s="80"/>
      <c r="D99" s="80" t="s">
        <v>718</v>
      </c>
      <c r="E99" s="80"/>
      <c r="F99" s="93"/>
      <c r="G99" s="80" t="s">
        <v>718</v>
      </c>
      <c r="H99" s="80"/>
      <c r="I99" s="94">
        <f>I92+I93+I96</f>
        <v>3575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9031</v>
      </c>
      <c r="D106" s="87" t="s">
        <v>735</v>
      </c>
      <c r="E106" s="105" t="s">
        <v>734</v>
      </c>
      <c r="F106" s="84"/>
      <c r="G106" s="85"/>
      <c r="H106" s="85"/>
      <c r="I106" s="84"/>
    </row>
    <row r="107" spans="2:9" x14ac:dyDescent="0.2">
      <c r="B107" s="86">
        <v>9097</v>
      </c>
      <c r="D107" s="87" t="s">
        <v>733</v>
      </c>
      <c r="E107" s="87"/>
      <c r="F107" s="84"/>
      <c r="G107" s="87" t="s">
        <v>732</v>
      </c>
      <c r="H107" s="70" t="s">
        <v>731</v>
      </c>
      <c r="I107" s="89"/>
    </row>
    <row r="108" spans="2:9" x14ac:dyDescent="0.2">
      <c r="B108" s="86">
        <f>-B13</f>
        <v>-10264</v>
      </c>
      <c r="D108" s="87" t="s">
        <v>730</v>
      </c>
      <c r="E108" s="88" t="s">
        <v>729</v>
      </c>
      <c r="F108" s="84"/>
      <c r="G108" s="87"/>
      <c r="H108" s="69" t="s">
        <v>728</v>
      </c>
      <c r="I108" s="89">
        <f>B92</f>
        <v>3575</v>
      </c>
    </row>
    <row r="109" spans="2:9" x14ac:dyDescent="0.2">
      <c r="B109" s="86">
        <v>-66</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4808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3575</v>
      </c>
      <c r="C115" s="80"/>
      <c r="D115" s="80" t="s">
        <v>718</v>
      </c>
      <c r="E115" s="108"/>
      <c r="F115" s="93"/>
      <c r="G115" s="80" t="s">
        <v>718</v>
      </c>
      <c r="H115" s="80"/>
      <c r="I115" s="94">
        <f>I108</f>
        <v>3575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4808</v>
      </c>
    </row>
    <row r="123" spans="2:9" ht="15" x14ac:dyDescent="0.2">
      <c r="B123" s="86">
        <f>B125+B128+B131+B134+B137+B142+B143+B144</f>
        <v>8777</v>
      </c>
      <c r="C123" s="81"/>
      <c r="D123" s="60"/>
      <c r="E123" s="87" t="s">
        <v>713</v>
      </c>
      <c r="F123" s="60"/>
      <c r="G123" s="60"/>
      <c r="H123" s="60"/>
      <c r="I123" s="89">
        <f>I128+I131+I134+I137+I142+I143+I144</f>
        <v>3969</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1256</v>
      </c>
      <c r="E128" s="87" t="s">
        <v>709</v>
      </c>
      <c r="I128" s="89">
        <f>I129+I130</f>
        <v>-134</v>
      </c>
    </row>
    <row r="129" spans="2:9" x14ac:dyDescent="0.2">
      <c r="B129" s="86">
        <v>1759</v>
      </c>
      <c r="E129" s="87" t="s">
        <v>708</v>
      </c>
      <c r="I129" s="89">
        <v>0</v>
      </c>
    </row>
    <row r="130" spans="2:9" x14ac:dyDescent="0.2">
      <c r="B130" s="86">
        <v>-503</v>
      </c>
      <c r="E130" s="87" t="s">
        <v>707</v>
      </c>
      <c r="I130" s="89">
        <v>-134</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481</v>
      </c>
      <c r="E134" s="87" t="s">
        <v>703</v>
      </c>
      <c r="I134" s="89">
        <f>I135+I136</f>
        <v>-176</v>
      </c>
    </row>
    <row r="135" spans="2:9" x14ac:dyDescent="0.2">
      <c r="B135" s="86">
        <v>-274</v>
      </c>
      <c r="E135" s="87" t="s">
        <v>702</v>
      </c>
      <c r="I135" s="89">
        <v>-112</v>
      </c>
    </row>
    <row r="136" spans="2:9" x14ac:dyDescent="0.2">
      <c r="B136" s="86">
        <v>755</v>
      </c>
      <c r="E136" s="87" t="s">
        <v>701</v>
      </c>
      <c r="I136" s="89">
        <v>-64</v>
      </c>
    </row>
    <row r="137" spans="2:9" x14ac:dyDescent="0.2">
      <c r="B137" s="86">
        <f>B138+B141</f>
        <v>3423</v>
      </c>
      <c r="E137" s="109" t="s">
        <v>700</v>
      </c>
      <c r="I137" s="89">
        <f>I138+I141</f>
        <v>1200</v>
      </c>
    </row>
    <row r="138" spans="2:9" x14ac:dyDescent="0.2">
      <c r="B138" s="86">
        <f>B139+B140</f>
        <v>3423</v>
      </c>
      <c r="E138" s="109" t="s">
        <v>699</v>
      </c>
      <c r="I138" s="89">
        <f>I139+I140</f>
        <v>1200</v>
      </c>
    </row>
    <row r="139" spans="2:9" x14ac:dyDescent="0.2">
      <c r="B139" s="86">
        <v>3423</v>
      </c>
      <c r="E139" s="109" t="s">
        <v>698</v>
      </c>
      <c r="I139" s="89">
        <v>1200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3617</v>
      </c>
      <c r="C144" s="87" t="s">
        <v>693</v>
      </c>
      <c r="E144" s="87" t="s">
        <v>693</v>
      </c>
      <c r="I144" s="89">
        <f>I145+I146</f>
        <v>3079</v>
      </c>
    </row>
    <row r="145" spans="2:9" x14ac:dyDescent="0.2">
      <c r="B145" s="86">
        <v>2177</v>
      </c>
      <c r="C145" s="87" t="s">
        <v>692</v>
      </c>
      <c r="E145" s="87" t="s">
        <v>692</v>
      </c>
      <c r="I145" s="89">
        <v>1707</v>
      </c>
    </row>
    <row r="146" spans="2:9" x14ac:dyDescent="0.2">
      <c r="B146" s="91">
        <v>1440</v>
      </c>
      <c r="C146" s="110" t="s">
        <v>691</v>
      </c>
      <c r="D146" s="111"/>
      <c r="E146" s="110" t="s">
        <v>691</v>
      </c>
      <c r="F146" s="111"/>
      <c r="G146" s="111"/>
      <c r="H146" s="111"/>
      <c r="I146" s="94">
        <v>1372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263323</v>
      </c>
      <c r="D11" s="83" t="s">
        <v>810</v>
      </c>
      <c r="E11" s="87" t="s">
        <v>809</v>
      </c>
      <c r="F11" s="84"/>
      <c r="G11" s="85" t="s">
        <v>808</v>
      </c>
      <c r="H11" s="88" t="s">
        <v>807</v>
      </c>
      <c r="I11" s="89">
        <f>I12+I13</f>
        <v>588820</v>
      </c>
    </row>
    <row r="12" spans="2:14" x14ac:dyDescent="0.2">
      <c r="B12" s="86">
        <f>I11-B11</f>
        <v>325497</v>
      </c>
      <c r="D12" s="87" t="s">
        <v>797</v>
      </c>
      <c r="E12" s="68" t="s">
        <v>796</v>
      </c>
      <c r="F12" s="84"/>
      <c r="G12" s="90" t="s">
        <v>806</v>
      </c>
      <c r="H12" s="85"/>
      <c r="I12" s="89">
        <v>588820</v>
      </c>
    </row>
    <row r="13" spans="2:14" x14ac:dyDescent="0.2">
      <c r="B13" s="86">
        <v>39228</v>
      </c>
      <c r="D13" s="83" t="s">
        <v>805</v>
      </c>
      <c r="E13" s="87" t="s">
        <v>729</v>
      </c>
      <c r="F13" s="84"/>
      <c r="G13" s="90" t="s">
        <v>804</v>
      </c>
      <c r="I13" s="89">
        <v>0</v>
      </c>
    </row>
    <row r="14" spans="2:14" x14ac:dyDescent="0.2">
      <c r="B14" s="86">
        <f>B12-B13</f>
        <v>286269</v>
      </c>
      <c r="D14" s="83" t="s">
        <v>803</v>
      </c>
      <c r="E14" s="68" t="s">
        <v>802</v>
      </c>
      <c r="F14" s="84"/>
      <c r="G14" s="90"/>
      <c r="H14" s="85"/>
      <c r="I14" s="89"/>
    </row>
    <row r="15" spans="2:14" ht="7.15" customHeight="1" x14ac:dyDescent="0.2">
      <c r="B15" s="86"/>
      <c r="F15" s="84"/>
      <c r="G15" s="85"/>
      <c r="H15" s="85"/>
      <c r="I15" s="89"/>
    </row>
    <row r="16" spans="2:14" x14ac:dyDescent="0.2">
      <c r="B16" s="91">
        <f>B11+B12</f>
        <v>588820</v>
      </c>
      <c r="C16" s="80"/>
      <c r="D16" s="92" t="s">
        <v>718</v>
      </c>
      <c r="E16" s="80"/>
      <c r="F16" s="93"/>
      <c r="G16" s="92" t="s">
        <v>718</v>
      </c>
      <c r="H16" s="80"/>
      <c r="I16" s="94">
        <f>I11</f>
        <v>588820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244251</v>
      </c>
      <c r="D26" s="83" t="s">
        <v>799</v>
      </c>
      <c r="E26" s="87" t="s">
        <v>798</v>
      </c>
      <c r="F26" s="84"/>
      <c r="G26" s="90" t="s">
        <v>797</v>
      </c>
      <c r="H26" s="70" t="s">
        <v>796</v>
      </c>
      <c r="I26" s="89">
        <f>+B12</f>
        <v>325497</v>
      </c>
    </row>
    <row r="27" spans="2:9" x14ac:dyDescent="0.2">
      <c r="B27" s="86">
        <v>196320</v>
      </c>
      <c r="D27" s="87" t="s">
        <v>795</v>
      </c>
      <c r="F27" s="84"/>
      <c r="G27" s="85"/>
      <c r="H27" s="85"/>
      <c r="I27" s="89"/>
    </row>
    <row r="28" spans="2:9" x14ac:dyDescent="0.2">
      <c r="B28" s="86">
        <f>B29+B30</f>
        <v>47931</v>
      </c>
      <c r="D28" s="87" t="s">
        <v>794</v>
      </c>
      <c r="F28" s="84"/>
      <c r="G28" s="85"/>
      <c r="H28" s="85"/>
      <c r="I28" s="89"/>
    </row>
    <row r="29" spans="2:9" x14ac:dyDescent="0.2">
      <c r="B29" s="86">
        <v>46931</v>
      </c>
      <c r="D29" s="87" t="s">
        <v>793</v>
      </c>
      <c r="F29" s="84"/>
      <c r="G29" s="85"/>
      <c r="H29" s="85"/>
      <c r="I29" s="89"/>
    </row>
    <row r="30" spans="2:9" x14ac:dyDescent="0.2">
      <c r="B30" s="86">
        <v>1000</v>
      </c>
      <c r="D30" s="87" t="s">
        <v>792</v>
      </c>
      <c r="F30" s="84"/>
      <c r="G30" s="85"/>
      <c r="H30" s="85"/>
      <c r="I30" s="89"/>
    </row>
    <row r="31" spans="2:9" ht="12.75" customHeight="1" x14ac:dyDescent="0.2">
      <c r="B31" s="86">
        <v>1583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79663</v>
      </c>
      <c r="D33" s="87" t="s">
        <v>786</v>
      </c>
      <c r="E33" s="68" t="s">
        <v>785</v>
      </c>
      <c r="F33" s="84"/>
      <c r="G33" s="85"/>
      <c r="H33" s="85"/>
      <c r="I33" s="89"/>
    </row>
    <row r="34" spans="2:9" x14ac:dyDescent="0.2">
      <c r="B34" s="86"/>
      <c r="F34" s="84"/>
      <c r="G34" s="85"/>
      <c r="H34" s="85"/>
      <c r="I34" s="89"/>
    </row>
    <row r="35" spans="2:9" x14ac:dyDescent="0.2">
      <c r="B35" s="91">
        <f>B26+B31+B32+B33</f>
        <v>325497</v>
      </c>
      <c r="C35" s="80"/>
      <c r="D35" s="92" t="s">
        <v>718</v>
      </c>
      <c r="E35" s="80"/>
      <c r="F35" s="93"/>
      <c r="G35" s="92" t="s">
        <v>718</v>
      </c>
      <c r="H35" s="80"/>
      <c r="I35" s="94">
        <f>I26</f>
        <v>325497</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6042153</v>
      </c>
      <c r="D42" s="83" t="s">
        <v>784</v>
      </c>
      <c r="E42" s="90" t="s">
        <v>783</v>
      </c>
      <c r="F42" s="84"/>
      <c r="G42" s="87" t="s">
        <v>786</v>
      </c>
      <c r="H42" s="68" t="s">
        <v>785</v>
      </c>
      <c r="I42" s="89">
        <f>+B33</f>
        <v>79663</v>
      </c>
    </row>
    <row r="43" spans="2:9" ht="15" x14ac:dyDescent="0.2">
      <c r="B43" s="86">
        <v>2867153</v>
      </c>
      <c r="C43" s="60"/>
      <c r="D43" s="97" t="s">
        <v>782</v>
      </c>
      <c r="F43" s="64"/>
      <c r="G43" s="81" t="s">
        <v>784</v>
      </c>
      <c r="H43" s="98" t="s">
        <v>783</v>
      </c>
      <c r="I43" s="89">
        <f>I44+I45+I47+I48+I49</f>
        <v>7074596</v>
      </c>
    </row>
    <row r="44" spans="2:9" x14ac:dyDescent="0.2">
      <c r="B44" s="86">
        <v>3175000</v>
      </c>
      <c r="D44" s="87" t="s">
        <v>781</v>
      </c>
      <c r="F44" s="84"/>
      <c r="G44" s="97" t="s">
        <v>782</v>
      </c>
      <c r="I44" s="89">
        <v>6957596</v>
      </c>
    </row>
    <row r="45" spans="2:9" x14ac:dyDescent="0.2">
      <c r="B45" s="86">
        <v>0</v>
      </c>
      <c r="D45" s="87" t="s">
        <v>780</v>
      </c>
      <c r="E45" s="82"/>
      <c r="F45" s="84"/>
      <c r="G45" s="87" t="s">
        <v>781</v>
      </c>
      <c r="I45" s="89">
        <v>117000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589663</v>
      </c>
      <c r="D49" s="87" t="s">
        <v>772</v>
      </c>
      <c r="E49" s="68" t="s">
        <v>771</v>
      </c>
      <c r="F49" s="84"/>
      <c r="G49" s="87" t="s">
        <v>777</v>
      </c>
      <c r="H49" s="87"/>
      <c r="I49" s="89">
        <v>0</v>
      </c>
    </row>
    <row r="50" spans="2:9" x14ac:dyDescent="0.2">
      <c r="B50" s="86"/>
      <c r="D50" s="87"/>
      <c r="E50" s="87"/>
      <c r="F50" s="84"/>
      <c r="G50" s="87" t="s">
        <v>776</v>
      </c>
      <c r="H50" s="87"/>
      <c r="I50" s="89">
        <v>-522443</v>
      </c>
    </row>
    <row r="51" spans="2:9" x14ac:dyDescent="0.2">
      <c r="B51" s="86"/>
      <c r="F51" s="84"/>
      <c r="G51" s="87"/>
      <c r="I51" s="89"/>
    </row>
    <row r="52" spans="2:9" x14ac:dyDescent="0.2">
      <c r="B52" s="91">
        <f>B42+B49</f>
        <v>6631816</v>
      </c>
      <c r="C52" s="80"/>
      <c r="D52" s="80" t="s">
        <v>718</v>
      </c>
      <c r="E52" s="80"/>
      <c r="F52" s="93"/>
      <c r="G52" s="80" t="s">
        <v>718</v>
      </c>
      <c r="H52" s="80"/>
      <c r="I52" s="94">
        <f>I42+I43+I50</f>
        <v>6631816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266051</v>
      </c>
      <c r="D59" s="83" t="s">
        <v>774</v>
      </c>
      <c r="E59" s="88" t="s">
        <v>773</v>
      </c>
      <c r="F59" s="84"/>
      <c r="G59" s="90" t="s">
        <v>772</v>
      </c>
      <c r="H59" s="68" t="s">
        <v>771</v>
      </c>
      <c r="I59" s="89">
        <f>+B49</f>
        <v>589663</v>
      </c>
    </row>
    <row r="60" spans="2:9" x14ac:dyDescent="0.2">
      <c r="B60" s="86">
        <v>266051</v>
      </c>
      <c r="D60" s="87" t="s">
        <v>770</v>
      </c>
      <c r="F60" s="84"/>
      <c r="G60" s="90" t="s">
        <v>769</v>
      </c>
      <c r="H60" s="87"/>
      <c r="I60" s="89">
        <f>I61+I62</f>
        <v>1000</v>
      </c>
    </row>
    <row r="61" spans="2:9" x14ac:dyDescent="0.2">
      <c r="B61" s="86">
        <v>0</v>
      </c>
      <c r="D61" s="87" t="s">
        <v>768</v>
      </c>
      <c r="F61" s="84"/>
      <c r="G61" s="90" t="s">
        <v>767</v>
      </c>
      <c r="I61" s="89">
        <v>0</v>
      </c>
    </row>
    <row r="62" spans="2:9" x14ac:dyDescent="0.2">
      <c r="B62" s="86">
        <v>1000</v>
      </c>
      <c r="D62" s="83" t="s">
        <v>766</v>
      </c>
      <c r="E62" s="87" t="s">
        <v>765</v>
      </c>
      <c r="F62" s="84"/>
      <c r="G62" s="90" t="s">
        <v>764</v>
      </c>
      <c r="I62" s="89">
        <v>1000</v>
      </c>
    </row>
    <row r="63" spans="2:9" x14ac:dyDescent="0.2">
      <c r="B63" s="86"/>
      <c r="E63" s="87" t="s">
        <v>763</v>
      </c>
      <c r="F63" s="84"/>
      <c r="G63" s="85" t="s">
        <v>762</v>
      </c>
      <c r="H63" s="83" t="s">
        <v>761</v>
      </c>
      <c r="I63" s="89">
        <f>I64+I65+I66</f>
        <v>0</v>
      </c>
    </row>
    <row r="64" spans="2:9" x14ac:dyDescent="0.2">
      <c r="B64" s="86">
        <f>B65+B66+B67</f>
        <v>10219</v>
      </c>
      <c r="D64" s="83" t="s">
        <v>762</v>
      </c>
      <c r="E64" s="83" t="s">
        <v>761</v>
      </c>
      <c r="F64" s="84"/>
      <c r="G64" s="87" t="s">
        <v>760</v>
      </c>
      <c r="I64" s="89">
        <v>0</v>
      </c>
    </row>
    <row r="65" spans="2:9" x14ac:dyDescent="0.2">
      <c r="B65" s="86">
        <v>19</v>
      </c>
      <c r="D65" s="87" t="s">
        <v>760</v>
      </c>
      <c r="F65" s="84"/>
      <c r="G65" s="90" t="s">
        <v>759</v>
      </c>
      <c r="I65" s="89">
        <v>0</v>
      </c>
    </row>
    <row r="66" spans="2:9" x14ac:dyDescent="0.2">
      <c r="B66" s="86">
        <v>0</v>
      </c>
      <c r="D66" s="87" t="s">
        <v>759</v>
      </c>
      <c r="F66" s="84"/>
      <c r="G66" s="90" t="s">
        <v>758</v>
      </c>
      <c r="I66" s="89">
        <v>0</v>
      </c>
    </row>
    <row r="67" spans="2:9" x14ac:dyDescent="0.2">
      <c r="B67" s="86">
        <v>10200</v>
      </c>
      <c r="D67" s="87" t="s">
        <v>758</v>
      </c>
      <c r="F67" s="84"/>
      <c r="G67" s="85"/>
      <c r="H67" s="85"/>
      <c r="I67" s="89"/>
    </row>
    <row r="68" spans="2:9" x14ac:dyDescent="0.2">
      <c r="B68" s="86">
        <f>I70-B59-B62-B64</f>
        <v>313393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590663</v>
      </c>
      <c r="C70" s="80"/>
      <c r="D70" s="80" t="s">
        <v>718</v>
      </c>
      <c r="E70" s="80"/>
      <c r="F70" s="93"/>
      <c r="G70" s="80" t="s">
        <v>718</v>
      </c>
      <c r="H70" s="80"/>
      <c r="I70" s="94">
        <f>I59+I60+I63</f>
        <v>590663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313393</v>
      </c>
    </row>
    <row r="78" spans="2:9" x14ac:dyDescent="0.2">
      <c r="B78" s="86"/>
      <c r="E78" s="87" t="s">
        <v>750</v>
      </c>
      <c r="F78" s="84"/>
      <c r="G78" s="90"/>
      <c r="H78" s="87"/>
      <c r="I78" s="89"/>
    </row>
    <row r="79" spans="2:9" x14ac:dyDescent="0.2">
      <c r="B79" s="86">
        <f>I82-B77</f>
        <v>313393</v>
      </c>
      <c r="D79" s="87" t="s">
        <v>745</v>
      </c>
      <c r="E79" s="70" t="s">
        <v>749</v>
      </c>
      <c r="F79" s="84"/>
      <c r="G79" s="85"/>
      <c r="H79" s="85"/>
      <c r="I79" s="89"/>
    </row>
    <row r="80" spans="2:9" x14ac:dyDescent="0.2">
      <c r="B80" s="86">
        <f>B79-B13</f>
        <v>274165</v>
      </c>
      <c r="D80" s="87" t="s">
        <v>748</v>
      </c>
      <c r="E80" s="68" t="s">
        <v>744</v>
      </c>
      <c r="F80" s="84"/>
      <c r="G80" s="85"/>
      <c r="H80" s="85"/>
      <c r="I80" s="89"/>
    </row>
    <row r="81" spans="2:9" x14ac:dyDescent="0.2">
      <c r="B81" s="86"/>
      <c r="F81" s="84"/>
      <c r="G81" s="85"/>
      <c r="H81" s="85"/>
      <c r="I81" s="89"/>
    </row>
    <row r="82" spans="2:9" x14ac:dyDescent="0.2">
      <c r="B82" s="91">
        <f>B77+B79</f>
        <v>313393</v>
      </c>
      <c r="C82" s="80"/>
      <c r="D82" s="80" t="s">
        <v>718</v>
      </c>
      <c r="E82" s="80"/>
      <c r="F82" s="93"/>
      <c r="G82" s="80" t="s">
        <v>718</v>
      </c>
      <c r="H82" s="80"/>
      <c r="I82" s="94">
        <f>I77</f>
        <v>313393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283165</v>
      </c>
      <c r="D92" s="87" t="s">
        <v>732</v>
      </c>
      <c r="E92" s="68" t="s">
        <v>731</v>
      </c>
      <c r="F92" s="84"/>
      <c r="G92" s="87" t="s">
        <v>745</v>
      </c>
      <c r="H92" s="68" t="s">
        <v>744</v>
      </c>
      <c r="I92" s="89">
        <f>+B80</f>
        <v>274165</v>
      </c>
    </row>
    <row r="93" spans="2:9" x14ac:dyDescent="0.2">
      <c r="B93" s="86"/>
      <c r="E93" s="70" t="s">
        <v>728</v>
      </c>
      <c r="F93" s="84"/>
      <c r="G93" s="90" t="s">
        <v>743</v>
      </c>
      <c r="H93" s="83" t="s">
        <v>742</v>
      </c>
      <c r="I93" s="89">
        <f>I94+I95</f>
        <v>9000</v>
      </c>
    </row>
    <row r="94" spans="2:9" x14ac:dyDescent="0.2">
      <c r="B94" s="86"/>
      <c r="E94" s="87"/>
      <c r="F94" s="84"/>
      <c r="G94" s="90" t="s">
        <v>741</v>
      </c>
      <c r="I94" s="89">
        <v>9000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283165</v>
      </c>
      <c r="C99" s="80"/>
      <c r="D99" s="80" t="s">
        <v>718</v>
      </c>
      <c r="E99" s="80"/>
      <c r="F99" s="93"/>
      <c r="G99" s="80" t="s">
        <v>718</v>
      </c>
      <c r="H99" s="80"/>
      <c r="I99" s="94">
        <f>I92+I93+I96</f>
        <v>283165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59689</v>
      </c>
      <c r="D106" s="87" t="s">
        <v>735</v>
      </c>
      <c r="E106" s="105" t="s">
        <v>734</v>
      </c>
      <c r="F106" s="84"/>
      <c r="G106" s="85"/>
      <c r="H106" s="85"/>
      <c r="I106" s="84"/>
    </row>
    <row r="107" spans="2:9" x14ac:dyDescent="0.2">
      <c r="B107" s="86">
        <v>59689</v>
      </c>
      <c r="D107" s="87" t="s">
        <v>733</v>
      </c>
      <c r="E107" s="87"/>
      <c r="F107" s="84"/>
      <c r="G107" s="87" t="s">
        <v>732</v>
      </c>
      <c r="H107" s="70" t="s">
        <v>731</v>
      </c>
      <c r="I107" s="89"/>
    </row>
    <row r="108" spans="2:9" x14ac:dyDescent="0.2">
      <c r="B108" s="86">
        <f>-B13</f>
        <v>-39228</v>
      </c>
      <c r="D108" s="87" t="s">
        <v>730</v>
      </c>
      <c r="E108" s="88" t="s">
        <v>729</v>
      </c>
      <c r="F108" s="84"/>
      <c r="G108" s="87"/>
      <c r="H108" s="69" t="s">
        <v>728</v>
      </c>
      <c r="I108" s="89">
        <f>B92</f>
        <v>283165</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262704</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283165</v>
      </c>
      <c r="C115" s="80"/>
      <c r="D115" s="80" t="s">
        <v>718</v>
      </c>
      <c r="E115" s="108"/>
      <c r="F115" s="93"/>
      <c r="G115" s="80" t="s">
        <v>718</v>
      </c>
      <c r="H115" s="80"/>
      <c r="I115" s="94">
        <f>I108</f>
        <v>283165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262704</v>
      </c>
    </row>
    <row r="123" spans="2:9" ht="15" x14ac:dyDescent="0.2">
      <c r="B123" s="86">
        <f>B125+B128+B131+B134+B137+B142+B143+B144</f>
        <v>-65551934</v>
      </c>
      <c r="C123" s="81"/>
      <c r="D123" s="60"/>
      <c r="E123" s="87" t="s">
        <v>713</v>
      </c>
      <c r="F123" s="60"/>
      <c r="G123" s="60"/>
      <c r="H123" s="60"/>
      <c r="I123" s="89">
        <f>I128+I131+I134+I137+I142+I143+I144</f>
        <v>-65814638</v>
      </c>
    </row>
    <row r="124" spans="2:9" ht="13.15" customHeight="1" x14ac:dyDescent="0.2">
      <c r="B124" s="61"/>
      <c r="C124" s="81"/>
      <c r="D124" s="60"/>
      <c r="E124" s="87"/>
      <c r="F124" s="60"/>
      <c r="G124" s="60"/>
      <c r="H124" s="60"/>
      <c r="I124" s="59"/>
    </row>
    <row r="125" spans="2:9" ht="13.15" customHeight="1" x14ac:dyDescent="0.2">
      <c r="B125" s="86">
        <f>B126+B127</f>
        <v>-91000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-91000</v>
      </c>
      <c r="C127" s="60"/>
      <c r="D127" s="60"/>
      <c r="E127" s="87" t="s">
        <v>710</v>
      </c>
      <c r="F127" s="60"/>
      <c r="G127" s="60"/>
      <c r="H127" s="60"/>
      <c r="I127" s="59"/>
    </row>
    <row r="128" spans="2:9" x14ac:dyDescent="0.2">
      <c r="B128" s="86">
        <f>B129+B130</f>
        <v>-53689536</v>
      </c>
      <c r="E128" s="87" t="s">
        <v>709</v>
      </c>
      <c r="I128" s="89">
        <f>I129+I130</f>
        <v>-56886076</v>
      </c>
    </row>
    <row r="129" spans="2:9" x14ac:dyDescent="0.2">
      <c r="B129" s="86">
        <v>464</v>
      </c>
      <c r="E129" s="87" t="s">
        <v>708</v>
      </c>
      <c r="I129" s="89">
        <v>14127000</v>
      </c>
    </row>
    <row r="130" spans="2:9" x14ac:dyDescent="0.2">
      <c r="B130" s="86">
        <v>-53690000</v>
      </c>
      <c r="E130" s="87" t="s">
        <v>707</v>
      </c>
      <c r="I130" s="89">
        <v>-71013076</v>
      </c>
    </row>
    <row r="131" spans="2:9" x14ac:dyDescent="0.2">
      <c r="B131" s="86">
        <f>B132+B133</f>
        <v>-1904191</v>
      </c>
      <c r="E131" s="87" t="s">
        <v>706</v>
      </c>
      <c r="I131" s="89">
        <f>I132+I133</f>
        <v>-8559419</v>
      </c>
    </row>
    <row r="132" spans="2:9" x14ac:dyDescent="0.2">
      <c r="B132" s="86">
        <v>-3209000</v>
      </c>
      <c r="E132" s="87" t="s">
        <v>705</v>
      </c>
      <c r="I132" s="89">
        <v>-335000</v>
      </c>
    </row>
    <row r="133" spans="2:9" x14ac:dyDescent="0.2">
      <c r="B133" s="86">
        <v>1304809</v>
      </c>
      <c r="E133" s="87" t="s">
        <v>704</v>
      </c>
      <c r="I133" s="89">
        <v>-8224419</v>
      </c>
    </row>
    <row r="134" spans="2:9" x14ac:dyDescent="0.2">
      <c r="B134" s="86">
        <f>B135+B136</f>
        <v>-7575267</v>
      </c>
      <c r="E134" s="87" t="s">
        <v>703</v>
      </c>
      <c r="I134" s="89">
        <f>I135+I136</f>
        <v>-312605</v>
      </c>
    </row>
    <row r="135" spans="2:9" x14ac:dyDescent="0.2">
      <c r="B135" s="86">
        <v>181000</v>
      </c>
      <c r="E135" s="87" t="s">
        <v>702</v>
      </c>
      <c r="I135" s="89">
        <v>0</v>
      </c>
    </row>
    <row r="136" spans="2:9" x14ac:dyDescent="0.2">
      <c r="B136" s="86">
        <v>-7756267</v>
      </c>
      <c r="E136" s="87" t="s">
        <v>701</v>
      </c>
      <c r="I136" s="89">
        <v>-312605</v>
      </c>
    </row>
    <row r="137" spans="2:9" x14ac:dyDescent="0.2">
      <c r="B137" s="86">
        <f>B138+B141</f>
        <v>332253</v>
      </c>
      <c r="E137" s="109" t="s">
        <v>700</v>
      </c>
      <c r="I137" s="89">
        <f>I138+I141</f>
        <v>271000</v>
      </c>
    </row>
    <row r="138" spans="2:9" x14ac:dyDescent="0.2">
      <c r="B138" s="86">
        <f>B139+B140</f>
        <v>332253</v>
      </c>
      <c r="E138" s="109" t="s">
        <v>699</v>
      </c>
      <c r="I138" s="89">
        <f>I139+I140</f>
        <v>271000</v>
      </c>
    </row>
    <row r="139" spans="2:9" x14ac:dyDescent="0.2">
      <c r="B139" s="86">
        <v>97253</v>
      </c>
      <c r="E139" s="109" t="s">
        <v>698</v>
      </c>
      <c r="I139" s="89">
        <v>0</v>
      </c>
    </row>
    <row r="140" spans="2:9" x14ac:dyDescent="0.2">
      <c r="B140" s="86">
        <v>235000</v>
      </c>
      <c r="E140" s="109" t="s">
        <v>697</v>
      </c>
      <c r="I140" s="89">
        <v>271000</v>
      </c>
    </row>
    <row r="141" spans="2:9" x14ac:dyDescent="0.2">
      <c r="B141" s="86">
        <v>0</v>
      </c>
      <c r="E141" s="109" t="s">
        <v>696</v>
      </c>
      <c r="I141" s="89">
        <v>0</v>
      </c>
    </row>
    <row r="142" spans="2:9" x14ac:dyDescent="0.2">
      <c r="B142" s="86">
        <v>0</v>
      </c>
      <c r="E142" s="87" t="s">
        <v>695</v>
      </c>
      <c r="I142" s="89">
        <v>0</v>
      </c>
    </row>
    <row r="143" spans="2:9" x14ac:dyDescent="0.2">
      <c r="B143" s="86">
        <v>8545</v>
      </c>
      <c r="C143" s="87" t="s">
        <v>694</v>
      </c>
      <c r="E143" s="87" t="s">
        <v>694</v>
      </c>
      <c r="I143" s="89">
        <v>8602</v>
      </c>
    </row>
    <row r="144" spans="2:9" x14ac:dyDescent="0.2">
      <c r="B144" s="86">
        <f>B145+B146</f>
        <v>-2632738</v>
      </c>
      <c r="C144" s="87" t="s">
        <v>693</v>
      </c>
      <c r="E144" s="87" t="s">
        <v>693</v>
      </c>
      <c r="I144" s="89">
        <f>I145+I146</f>
        <v>-336140</v>
      </c>
    </row>
    <row r="145" spans="2:9" x14ac:dyDescent="0.2">
      <c r="B145" s="86">
        <v>0</v>
      </c>
      <c r="C145" s="87" t="s">
        <v>692</v>
      </c>
      <c r="E145" s="87" t="s">
        <v>692</v>
      </c>
      <c r="I145" s="89">
        <v>7395</v>
      </c>
    </row>
    <row r="146" spans="2:9" x14ac:dyDescent="0.2">
      <c r="B146" s="91">
        <v>-2632738</v>
      </c>
      <c r="C146" s="110" t="s">
        <v>691</v>
      </c>
      <c r="D146" s="111"/>
      <c r="E146" s="110" t="s">
        <v>691</v>
      </c>
      <c r="F146" s="111"/>
      <c r="G146" s="111"/>
      <c r="H146" s="111"/>
      <c r="I146" s="94">
        <v>-343535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905</v>
      </c>
      <c r="D3" s="117"/>
      <c r="E3" s="121"/>
      <c r="F3" s="117"/>
      <c r="G3" s="117"/>
      <c r="H3" s="117"/>
      <c r="I3" s="117"/>
      <c r="J3" s="117"/>
      <c r="K3" s="117"/>
      <c r="L3" s="117"/>
      <c r="M3" s="117"/>
      <c r="N3" s="122"/>
    </row>
    <row r="4" spans="2:14" s="120" customFormat="1" ht="15" customHeight="1" x14ac:dyDescent="0.25">
      <c r="B4" s="78" t="s">
        <v>904</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172046</v>
      </c>
      <c r="D11" s="83" t="s">
        <v>810</v>
      </c>
      <c r="E11" s="87" t="s">
        <v>809</v>
      </c>
      <c r="F11" s="84"/>
      <c r="G11" s="85" t="s">
        <v>808</v>
      </c>
      <c r="H11" s="88" t="s">
        <v>807</v>
      </c>
      <c r="I11" s="89">
        <f>I12+I13</f>
        <v>473558</v>
      </c>
    </row>
    <row r="12" spans="2:14" x14ac:dyDescent="0.2">
      <c r="B12" s="86">
        <f>I11-B11</f>
        <v>301512</v>
      </c>
      <c r="D12" s="87" t="s">
        <v>797</v>
      </c>
      <c r="E12" s="68" t="s">
        <v>796</v>
      </c>
      <c r="F12" s="84"/>
      <c r="G12" s="90" t="s">
        <v>806</v>
      </c>
      <c r="H12" s="85"/>
      <c r="I12" s="89">
        <v>473558</v>
      </c>
    </row>
    <row r="13" spans="2:14" x14ac:dyDescent="0.2">
      <c r="B13" s="86">
        <v>12302</v>
      </c>
      <c r="D13" s="83" t="s">
        <v>805</v>
      </c>
      <c r="E13" s="87" t="s">
        <v>729</v>
      </c>
      <c r="F13" s="84"/>
      <c r="G13" s="90" t="s">
        <v>804</v>
      </c>
      <c r="I13" s="89">
        <v>0</v>
      </c>
    </row>
    <row r="14" spans="2:14" x14ac:dyDescent="0.2">
      <c r="B14" s="86">
        <f>B12-B13</f>
        <v>289210</v>
      </c>
      <c r="D14" s="83" t="s">
        <v>803</v>
      </c>
      <c r="E14" s="68" t="s">
        <v>802</v>
      </c>
      <c r="F14" s="84"/>
      <c r="G14" s="90"/>
      <c r="H14" s="85"/>
      <c r="I14" s="89"/>
    </row>
    <row r="15" spans="2:14" ht="7.15" customHeight="1" x14ac:dyDescent="0.2">
      <c r="B15" s="86"/>
      <c r="F15" s="84"/>
      <c r="G15" s="85"/>
      <c r="H15" s="85"/>
      <c r="I15" s="89"/>
    </row>
    <row r="16" spans="2:14" x14ac:dyDescent="0.2">
      <c r="B16" s="91">
        <f>B11+B12</f>
        <v>473558</v>
      </c>
      <c r="C16" s="80"/>
      <c r="D16" s="92" t="s">
        <v>718</v>
      </c>
      <c r="E16" s="80"/>
      <c r="F16" s="93"/>
      <c r="G16" s="92" t="s">
        <v>718</v>
      </c>
      <c r="H16" s="80"/>
      <c r="I16" s="94">
        <f>I11</f>
        <v>473558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55302</v>
      </c>
      <c r="D26" s="83" t="s">
        <v>799</v>
      </c>
      <c r="E26" s="87" t="s">
        <v>798</v>
      </c>
      <c r="F26" s="84"/>
      <c r="G26" s="90" t="s">
        <v>797</v>
      </c>
      <c r="H26" s="70" t="s">
        <v>796</v>
      </c>
      <c r="I26" s="89">
        <f>+B12</f>
        <v>301512</v>
      </c>
    </row>
    <row r="27" spans="2:9" x14ac:dyDescent="0.2">
      <c r="B27" s="86">
        <v>46330</v>
      </c>
      <c r="D27" s="87" t="s">
        <v>795</v>
      </c>
      <c r="F27" s="84"/>
      <c r="G27" s="85"/>
      <c r="H27" s="85"/>
      <c r="I27" s="89"/>
    </row>
    <row r="28" spans="2:9" x14ac:dyDescent="0.2">
      <c r="B28" s="86">
        <f>B29+B30</f>
        <v>8972</v>
      </c>
      <c r="D28" s="87" t="s">
        <v>794</v>
      </c>
      <c r="F28" s="84"/>
      <c r="G28" s="85"/>
      <c r="H28" s="85"/>
      <c r="I28" s="89"/>
    </row>
    <row r="29" spans="2:9" x14ac:dyDescent="0.2">
      <c r="B29" s="86">
        <v>8962</v>
      </c>
      <c r="D29" s="87" t="s">
        <v>793</v>
      </c>
      <c r="F29" s="84"/>
      <c r="G29" s="85"/>
      <c r="H29" s="85"/>
      <c r="I29" s="89"/>
    </row>
    <row r="30" spans="2:9" x14ac:dyDescent="0.2">
      <c r="B30" s="86">
        <v>10</v>
      </c>
      <c r="D30" s="87" t="s">
        <v>792</v>
      </c>
      <c r="F30" s="84"/>
      <c r="G30" s="85"/>
      <c r="H30" s="85"/>
      <c r="I30" s="89"/>
    </row>
    <row r="31" spans="2:9" ht="12.75" customHeight="1" x14ac:dyDescent="0.2">
      <c r="B31" s="86">
        <v>6412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239798</v>
      </c>
      <c r="D33" s="87" t="s">
        <v>786</v>
      </c>
      <c r="E33" s="68" t="s">
        <v>785</v>
      </c>
      <c r="F33" s="84"/>
      <c r="G33" s="85"/>
      <c r="H33" s="85"/>
      <c r="I33" s="89"/>
    </row>
    <row r="34" spans="2:9" x14ac:dyDescent="0.2">
      <c r="B34" s="86"/>
      <c r="F34" s="84"/>
      <c r="G34" s="85"/>
      <c r="H34" s="85"/>
      <c r="I34" s="89"/>
    </row>
    <row r="35" spans="2:9" x14ac:dyDescent="0.2">
      <c r="B35" s="91">
        <f>B26+B31+B32+B33</f>
        <v>301512</v>
      </c>
      <c r="C35" s="80"/>
      <c r="D35" s="92" t="s">
        <v>718</v>
      </c>
      <c r="E35" s="80"/>
      <c r="F35" s="93"/>
      <c r="G35" s="92" t="s">
        <v>718</v>
      </c>
      <c r="H35" s="80"/>
      <c r="I35" s="94">
        <f>I26</f>
        <v>301512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272244</v>
      </c>
      <c r="D42" s="83" t="s">
        <v>784</v>
      </c>
      <c r="E42" s="90" t="s">
        <v>783</v>
      </c>
      <c r="F42" s="84"/>
      <c r="G42" s="87" t="s">
        <v>786</v>
      </c>
      <c r="H42" s="68" t="s">
        <v>785</v>
      </c>
      <c r="I42" s="89">
        <f>+B33</f>
        <v>239798</v>
      </c>
    </row>
    <row r="43" spans="2:9" ht="15" x14ac:dyDescent="0.2">
      <c r="B43" s="86">
        <v>10394</v>
      </c>
      <c r="C43" s="60"/>
      <c r="D43" s="97" t="s">
        <v>782</v>
      </c>
      <c r="F43" s="64"/>
      <c r="G43" s="81" t="s">
        <v>784</v>
      </c>
      <c r="H43" s="98" t="s">
        <v>783</v>
      </c>
      <c r="I43" s="89">
        <f>I44+I45+I47+I48+I49</f>
        <v>328182</v>
      </c>
    </row>
    <row r="44" spans="2:9" x14ac:dyDescent="0.2">
      <c r="B44" s="86">
        <v>27034</v>
      </c>
      <c r="D44" s="87" t="s">
        <v>781</v>
      </c>
      <c r="F44" s="84"/>
      <c r="G44" s="97" t="s">
        <v>782</v>
      </c>
      <c r="I44" s="89">
        <v>313622</v>
      </c>
    </row>
    <row r="45" spans="2:9" x14ac:dyDescent="0.2">
      <c r="B45" s="86">
        <v>0</v>
      </c>
      <c r="D45" s="87" t="s">
        <v>780</v>
      </c>
      <c r="E45" s="82"/>
      <c r="F45" s="84"/>
      <c r="G45" s="87" t="s">
        <v>781</v>
      </c>
      <c r="I45" s="89">
        <v>14560</v>
      </c>
    </row>
    <row r="46" spans="2:9" x14ac:dyDescent="0.2">
      <c r="B46" s="86"/>
      <c r="E46" s="99" t="s">
        <v>779</v>
      </c>
      <c r="F46" s="84"/>
      <c r="G46" s="87" t="s">
        <v>780</v>
      </c>
      <c r="H46" s="82"/>
      <c r="I46" s="89"/>
    </row>
    <row r="47" spans="2:9" x14ac:dyDescent="0.2">
      <c r="B47" s="86">
        <v>234816</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295736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567980</v>
      </c>
      <c r="C52" s="80"/>
      <c r="D52" s="80" t="s">
        <v>718</v>
      </c>
      <c r="E52" s="80"/>
      <c r="F52" s="93"/>
      <c r="G52" s="80" t="s">
        <v>718</v>
      </c>
      <c r="H52" s="80"/>
      <c r="I52" s="94">
        <f>I42+I43+I50</f>
        <v>567980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237706</v>
      </c>
      <c r="D59" s="83" t="s">
        <v>774</v>
      </c>
      <c r="E59" s="88" t="s">
        <v>773</v>
      </c>
      <c r="F59" s="84"/>
      <c r="G59" s="90" t="s">
        <v>772</v>
      </c>
      <c r="H59" s="68" t="s">
        <v>771</v>
      </c>
      <c r="I59" s="89">
        <f>+B49</f>
        <v>295736</v>
      </c>
    </row>
    <row r="60" spans="2:9" x14ac:dyDescent="0.2">
      <c r="B60" s="86">
        <v>237706</v>
      </c>
      <c r="D60" s="87" t="s">
        <v>770</v>
      </c>
      <c r="F60" s="84"/>
      <c r="G60" s="90" t="s">
        <v>769</v>
      </c>
      <c r="H60" s="87"/>
      <c r="I60" s="89">
        <f>I61+I62</f>
        <v>10</v>
      </c>
    </row>
    <row r="61" spans="2:9" x14ac:dyDescent="0.2">
      <c r="B61" s="86">
        <v>0</v>
      </c>
      <c r="D61" s="87" t="s">
        <v>768</v>
      </c>
      <c r="F61" s="84"/>
      <c r="G61" s="90" t="s">
        <v>767</v>
      </c>
      <c r="I61" s="89">
        <v>0</v>
      </c>
    </row>
    <row r="62" spans="2:9" x14ac:dyDescent="0.2">
      <c r="B62" s="86">
        <v>10</v>
      </c>
      <c r="D62" s="83" t="s">
        <v>766</v>
      </c>
      <c r="E62" s="87" t="s">
        <v>765</v>
      </c>
      <c r="F62" s="84"/>
      <c r="G62" s="90" t="s">
        <v>764</v>
      </c>
      <c r="I62" s="89">
        <v>10</v>
      </c>
    </row>
    <row r="63" spans="2:9" x14ac:dyDescent="0.2">
      <c r="B63" s="86"/>
      <c r="E63" s="87" t="s">
        <v>763</v>
      </c>
      <c r="F63" s="84"/>
      <c r="G63" s="85" t="s">
        <v>762</v>
      </c>
      <c r="H63" s="83" t="s">
        <v>761</v>
      </c>
      <c r="I63" s="89">
        <f>I64+I65+I66</f>
        <v>928625</v>
      </c>
    </row>
    <row r="64" spans="2:9" x14ac:dyDescent="0.2">
      <c r="B64" s="86">
        <f>B65+B66+B67</f>
        <v>928625</v>
      </c>
      <c r="D64" s="83" t="s">
        <v>762</v>
      </c>
      <c r="E64" s="83" t="s">
        <v>761</v>
      </c>
      <c r="F64" s="84"/>
      <c r="G64" s="87" t="s">
        <v>760</v>
      </c>
      <c r="I64" s="89">
        <v>928625</v>
      </c>
    </row>
    <row r="65" spans="2:9" x14ac:dyDescent="0.2">
      <c r="B65" s="86">
        <v>0</v>
      </c>
      <c r="D65" s="87" t="s">
        <v>760</v>
      </c>
      <c r="F65" s="84"/>
      <c r="G65" s="90" t="s">
        <v>759</v>
      </c>
      <c r="I65" s="89">
        <v>0</v>
      </c>
    </row>
    <row r="66" spans="2:9" x14ac:dyDescent="0.2">
      <c r="B66" s="86">
        <v>928625</v>
      </c>
      <c r="D66" s="87" t="s">
        <v>759</v>
      </c>
      <c r="F66" s="84"/>
      <c r="G66" s="90" t="s">
        <v>758</v>
      </c>
      <c r="I66" s="89">
        <v>0</v>
      </c>
    </row>
    <row r="67" spans="2:9" x14ac:dyDescent="0.2">
      <c r="B67" s="86">
        <v>0</v>
      </c>
      <c r="D67" s="87" t="s">
        <v>758</v>
      </c>
      <c r="F67" s="84"/>
      <c r="G67" s="85"/>
      <c r="H67" s="85"/>
      <c r="I67" s="89"/>
    </row>
    <row r="68" spans="2:9" x14ac:dyDescent="0.2">
      <c r="B68" s="86">
        <f>I70-B59-B62-B64</f>
        <v>58030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1224371</v>
      </c>
      <c r="C70" s="80"/>
      <c r="D70" s="80" t="s">
        <v>718</v>
      </c>
      <c r="E70" s="80"/>
      <c r="F70" s="93"/>
      <c r="G70" s="80" t="s">
        <v>718</v>
      </c>
      <c r="H70" s="80"/>
      <c r="I70" s="94">
        <f>I59+I60+I63</f>
        <v>1224371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58030</v>
      </c>
    </row>
    <row r="78" spans="2:9" x14ac:dyDescent="0.2">
      <c r="B78" s="86"/>
      <c r="E78" s="87" t="s">
        <v>750</v>
      </c>
      <c r="F78" s="84"/>
      <c r="G78" s="90"/>
      <c r="H78" s="87"/>
      <c r="I78" s="89"/>
    </row>
    <row r="79" spans="2:9" x14ac:dyDescent="0.2">
      <c r="B79" s="86">
        <f>I82-B77</f>
        <v>58030</v>
      </c>
      <c r="D79" s="87" t="s">
        <v>745</v>
      </c>
      <c r="E79" s="70" t="s">
        <v>749</v>
      </c>
      <c r="F79" s="84"/>
      <c r="G79" s="85"/>
      <c r="H79" s="85"/>
      <c r="I79" s="89"/>
    </row>
    <row r="80" spans="2:9" x14ac:dyDescent="0.2">
      <c r="B80" s="86">
        <f>B79-B13</f>
        <v>45728</v>
      </c>
      <c r="D80" s="87" t="s">
        <v>748</v>
      </c>
      <c r="E80" s="68" t="s">
        <v>744</v>
      </c>
      <c r="F80" s="84"/>
      <c r="G80" s="85"/>
      <c r="H80" s="85"/>
      <c r="I80" s="89"/>
    </row>
    <row r="81" spans="2:9" x14ac:dyDescent="0.2">
      <c r="B81" s="86"/>
      <c r="F81" s="84"/>
      <c r="G81" s="85"/>
      <c r="H81" s="85"/>
      <c r="I81" s="89"/>
    </row>
    <row r="82" spans="2:9" x14ac:dyDescent="0.2">
      <c r="B82" s="91">
        <f>B77+B79</f>
        <v>58030</v>
      </c>
      <c r="C82" s="80"/>
      <c r="D82" s="80" t="s">
        <v>718</v>
      </c>
      <c r="E82" s="80"/>
      <c r="F82" s="93"/>
      <c r="G82" s="80" t="s">
        <v>718</v>
      </c>
      <c r="H82" s="80"/>
      <c r="I82" s="94">
        <f>I77</f>
        <v>58030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45728</v>
      </c>
      <c r="D92" s="87" t="s">
        <v>732</v>
      </c>
      <c r="E92" s="68" t="s">
        <v>731</v>
      </c>
      <c r="F92" s="84"/>
      <c r="G92" s="87" t="s">
        <v>745</v>
      </c>
      <c r="H92" s="68" t="s">
        <v>744</v>
      </c>
      <c r="I92" s="89">
        <f>+B80</f>
        <v>45728</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45728</v>
      </c>
      <c r="C99" s="80"/>
      <c r="D99" s="80" t="s">
        <v>718</v>
      </c>
      <c r="E99" s="80"/>
      <c r="F99" s="93"/>
      <c r="G99" s="80" t="s">
        <v>718</v>
      </c>
      <c r="H99" s="80"/>
      <c r="I99" s="94">
        <f>I92+I93+I96</f>
        <v>45728</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11322</v>
      </c>
      <c r="D106" s="87" t="s">
        <v>735</v>
      </c>
      <c r="E106" s="105" t="s">
        <v>734</v>
      </c>
      <c r="F106" s="84"/>
      <c r="G106" s="85"/>
      <c r="H106" s="85"/>
      <c r="I106" s="84"/>
    </row>
    <row r="107" spans="2:9" x14ac:dyDescent="0.2">
      <c r="B107" s="86">
        <v>11322</v>
      </c>
      <c r="D107" s="87" t="s">
        <v>733</v>
      </c>
      <c r="E107" s="87"/>
      <c r="F107" s="84"/>
      <c r="G107" s="87" t="s">
        <v>732</v>
      </c>
      <c r="H107" s="70" t="s">
        <v>731</v>
      </c>
      <c r="I107" s="89"/>
    </row>
    <row r="108" spans="2:9" x14ac:dyDescent="0.2">
      <c r="B108" s="86">
        <f>-B13</f>
        <v>-12302</v>
      </c>
      <c r="D108" s="87" t="s">
        <v>730</v>
      </c>
      <c r="E108" s="88" t="s">
        <v>729</v>
      </c>
      <c r="F108" s="84"/>
      <c r="G108" s="87"/>
      <c r="H108" s="69" t="s">
        <v>728</v>
      </c>
      <c r="I108" s="89">
        <f>B92</f>
        <v>45728</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46708</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45728</v>
      </c>
      <c r="C115" s="80"/>
      <c r="D115" s="80" t="s">
        <v>718</v>
      </c>
      <c r="E115" s="108"/>
      <c r="F115" s="93"/>
      <c r="G115" s="80" t="s">
        <v>718</v>
      </c>
      <c r="H115" s="80"/>
      <c r="I115" s="94">
        <f>I108</f>
        <v>45728</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46708</v>
      </c>
    </row>
    <row r="123" spans="2:9" ht="15" x14ac:dyDescent="0.2">
      <c r="B123" s="86">
        <f>B125+B128+B131+B134+B137+B142+B143+B144</f>
        <v>567974</v>
      </c>
      <c r="C123" s="81"/>
      <c r="D123" s="60"/>
      <c r="E123" s="87" t="s">
        <v>713</v>
      </c>
      <c r="F123" s="60"/>
      <c r="G123" s="60"/>
      <c r="H123" s="60"/>
      <c r="I123" s="89">
        <f>I128+I131+I134+I137+I142+I143+I144</f>
        <v>521266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177543</v>
      </c>
      <c r="E128" s="87" t="s">
        <v>709</v>
      </c>
      <c r="I128" s="89">
        <f>I129+I130</f>
        <v>-1575</v>
      </c>
    </row>
    <row r="129" spans="2:9" x14ac:dyDescent="0.2">
      <c r="B129" s="86">
        <v>42191</v>
      </c>
      <c r="E129" s="87" t="s">
        <v>708</v>
      </c>
      <c r="I129" s="89">
        <v>0</v>
      </c>
    </row>
    <row r="130" spans="2:9" x14ac:dyDescent="0.2">
      <c r="B130" s="86">
        <v>135352</v>
      </c>
      <c r="E130" s="87" t="s">
        <v>707</v>
      </c>
      <c r="I130" s="89">
        <v>-1575</v>
      </c>
    </row>
    <row r="131" spans="2:9" x14ac:dyDescent="0.2">
      <c r="B131" s="86">
        <f>B132+B133</f>
        <v>362276</v>
      </c>
      <c r="E131" s="87" t="s">
        <v>706</v>
      </c>
      <c r="I131" s="89">
        <f>I132+I133</f>
        <v>0</v>
      </c>
    </row>
    <row r="132" spans="2:9" x14ac:dyDescent="0.2">
      <c r="B132" s="86">
        <v>0</v>
      </c>
      <c r="E132" s="87" t="s">
        <v>705</v>
      </c>
      <c r="I132" s="89">
        <v>0</v>
      </c>
    </row>
    <row r="133" spans="2:9" x14ac:dyDescent="0.2">
      <c r="B133" s="86">
        <v>362276</v>
      </c>
      <c r="E133" s="87" t="s">
        <v>704</v>
      </c>
      <c r="I133" s="89">
        <v>0</v>
      </c>
    </row>
    <row r="134" spans="2:9" x14ac:dyDescent="0.2">
      <c r="B134" s="86">
        <f>B135+B136</f>
        <v>-3265</v>
      </c>
      <c r="E134" s="87" t="s">
        <v>703</v>
      </c>
      <c r="I134" s="89">
        <f>I135+I136</f>
        <v>0</v>
      </c>
    </row>
    <row r="135" spans="2:9" x14ac:dyDescent="0.2">
      <c r="B135" s="86">
        <v>0</v>
      </c>
      <c r="E135" s="87" t="s">
        <v>702</v>
      </c>
      <c r="I135" s="89">
        <v>0</v>
      </c>
    </row>
    <row r="136" spans="2:9" x14ac:dyDescent="0.2">
      <c r="B136" s="86">
        <v>-3265</v>
      </c>
      <c r="E136" s="87" t="s">
        <v>701</v>
      </c>
      <c r="I136" s="89">
        <v>0</v>
      </c>
    </row>
    <row r="137" spans="2:9" x14ac:dyDescent="0.2">
      <c r="B137" s="86">
        <f>B138+B141</f>
        <v>130123</v>
      </c>
      <c r="E137" s="109" t="s">
        <v>700</v>
      </c>
      <c r="I137" s="89">
        <f>I138+I141</f>
        <v>0</v>
      </c>
    </row>
    <row r="138" spans="2:9" x14ac:dyDescent="0.2">
      <c r="B138" s="86">
        <f>B139+B140</f>
        <v>-238651</v>
      </c>
      <c r="E138" s="109" t="s">
        <v>699</v>
      </c>
      <c r="I138" s="89">
        <f>I139+I140</f>
        <v>0</v>
      </c>
    </row>
    <row r="139" spans="2:9" x14ac:dyDescent="0.2">
      <c r="B139" s="86">
        <v>-238651</v>
      </c>
      <c r="E139" s="109" t="s">
        <v>698</v>
      </c>
      <c r="I139" s="89">
        <v>0</v>
      </c>
    </row>
    <row r="140" spans="2:9" x14ac:dyDescent="0.2">
      <c r="B140" s="86">
        <v>0</v>
      </c>
      <c r="E140" s="109" t="s">
        <v>697</v>
      </c>
      <c r="I140" s="89">
        <v>0</v>
      </c>
    </row>
    <row r="141" spans="2:9" x14ac:dyDescent="0.2">
      <c r="B141" s="86">
        <v>368774</v>
      </c>
      <c r="E141" s="109" t="s">
        <v>696</v>
      </c>
      <c r="I141" s="89">
        <v>0</v>
      </c>
    </row>
    <row r="142" spans="2:9" x14ac:dyDescent="0.2">
      <c r="B142" s="86">
        <v>775</v>
      </c>
      <c r="E142" s="87" t="s">
        <v>695</v>
      </c>
      <c r="I142" s="89">
        <v>535437</v>
      </c>
    </row>
    <row r="143" spans="2:9" x14ac:dyDescent="0.2">
      <c r="B143" s="86">
        <v>-9132</v>
      </c>
      <c r="C143" s="87" t="s">
        <v>694</v>
      </c>
      <c r="E143" s="87" t="s">
        <v>694</v>
      </c>
      <c r="I143" s="89">
        <v>0</v>
      </c>
    </row>
    <row r="144" spans="2:9" x14ac:dyDescent="0.2">
      <c r="B144" s="86">
        <f>B145+B146</f>
        <v>-90346</v>
      </c>
      <c r="C144" s="87" t="s">
        <v>693</v>
      </c>
      <c r="E144" s="87" t="s">
        <v>693</v>
      </c>
      <c r="I144" s="89">
        <f>I145+I146</f>
        <v>-12596</v>
      </c>
    </row>
    <row r="145" spans="2:9" x14ac:dyDescent="0.2">
      <c r="B145" s="86">
        <v>-20027</v>
      </c>
      <c r="C145" s="87" t="s">
        <v>692</v>
      </c>
      <c r="E145" s="87" t="s">
        <v>692</v>
      </c>
      <c r="I145" s="89">
        <v>805</v>
      </c>
    </row>
    <row r="146" spans="2:9" x14ac:dyDescent="0.2">
      <c r="B146" s="91">
        <v>-70319</v>
      </c>
      <c r="C146" s="110" t="s">
        <v>691</v>
      </c>
      <c r="D146" s="111"/>
      <c r="E146" s="110" t="s">
        <v>691</v>
      </c>
      <c r="F146" s="111"/>
      <c r="G146" s="111"/>
      <c r="H146" s="111"/>
      <c r="I146" s="94">
        <v>-13401</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10483</v>
      </c>
      <c r="D11" s="83" t="s">
        <v>810</v>
      </c>
      <c r="E11" s="87" t="s">
        <v>809</v>
      </c>
      <c r="F11" s="84"/>
      <c r="G11" s="85" t="s">
        <v>808</v>
      </c>
      <c r="H11" s="88" t="s">
        <v>807</v>
      </c>
      <c r="I11" s="89">
        <f>I12+I13</f>
        <v>54243</v>
      </c>
    </row>
    <row r="12" spans="2:14" x14ac:dyDescent="0.2">
      <c r="B12" s="86">
        <f>I11-B11</f>
        <v>43760</v>
      </c>
      <c r="D12" s="87" t="s">
        <v>797</v>
      </c>
      <c r="E12" s="68" t="s">
        <v>796</v>
      </c>
      <c r="F12" s="84"/>
      <c r="G12" s="90" t="s">
        <v>806</v>
      </c>
      <c r="H12" s="85"/>
      <c r="I12" s="89">
        <v>53588</v>
      </c>
    </row>
    <row r="13" spans="2:14" x14ac:dyDescent="0.2">
      <c r="B13" s="86">
        <v>2865</v>
      </c>
      <c r="D13" s="83" t="s">
        <v>805</v>
      </c>
      <c r="E13" s="87" t="s">
        <v>729</v>
      </c>
      <c r="F13" s="84"/>
      <c r="G13" s="90" t="s">
        <v>804</v>
      </c>
      <c r="I13" s="89">
        <v>655</v>
      </c>
    </row>
    <row r="14" spans="2:14" x14ac:dyDescent="0.2">
      <c r="B14" s="86">
        <f>B12-B13</f>
        <v>40895</v>
      </c>
      <c r="D14" s="83" t="s">
        <v>803</v>
      </c>
      <c r="E14" s="68" t="s">
        <v>802</v>
      </c>
      <c r="F14" s="84"/>
      <c r="G14" s="90"/>
      <c r="H14" s="85"/>
      <c r="I14" s="89"/>
    </row>
    <row r="15" spans="2:14" ht="7.15" customHeight="1" x14ac:dyDescent="0.2">
      <c r="B15" s="86"/>
      <c r="F15" s="84"/>
      <c r="G15" s="85"/>
      <c r="H15" s="85"/>
      <c r="I15" s="89"/>
    </row>
    <row r="16" spans="2:14" x14ac:dyDescent="0.2">
      <c r="B16" s="91">
        <f>B11+B12</f>
        <v>54243</v>
      </c>
      <c r="C16" s="80"/>
      <c r="D16" s="92" t="s">
        <v>718</v>
      </c>
      <c r="E16" s="80"/>
      <c r="F16" s="93"/>
      <c r="G16" s="92" t="s">
        <v>718</v>
      </c>
      <c r="H16" s="80"/>
      <c r="I16" s="94">
        <f>I11</f>
        <v>54243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31362</v>
      </c>
      <c r="D26" s="83" t="s">
        <v>799</v>
      </c>
      <c r="E26" s="87" t="s">
        <v>798</v>
      </c>
      <c r="F26" s="84"/>
      <c r="G26" s="90" t="s">
        <v>797</v>
      </c>
      <c r="H26" s="70" t="s">
        <v>796</v>
      </c>
      <c r="I26" s="89">
        <f>+B12</f>
        <v>43760</v>
      </c>
    </row>
    <row r="27" spans="2:9" x14ac:dyDescent="0.2">
      <c r="B27" s="86">
        <v>25858</v>
      </c>
      <c r="D27" s="87" t="s">
        <v>795</v>
      </c>
      <c r="F27" s="84"/>
      <c r="G27" s="85"/>
      <c r="H27" s="85"/>
      <c r="I27" s="89"/>
    </row>
    <row r="28" spans="2:9" x14ac:dyDescent="0.2">
      <c r="B28" s="86">
        <f>B29+B30</f>
        <v>5504</v>
      </c>
      <c r="D28" s="87" t="s">
        <v>794</v>
      </c>
      <c r="F28" s="84"/>
      <c r="G28" s="85"/>
      <c r="H28" s="85"/>
      <c r="I28" s="89"/>
    </row>
    <row r="29" spans="2:9" x14ac:dyDescent="0.2">
      <c r="B29" s="86">
        <v>5504</v>
      </c>
      <c r="D29" s="87" t="s">
        <v>793</v>
      </c>
      <c r="F29" s="84"/>
      <c r="G29" s="85"/>
      <c r="H29" s="85"/>
      <c r="I29" s="89"/>
    </row>
    <row r="30" spans="2:9" x14ac:dyDescent="0.2">
      <c r="B30" s="86">
        <v>0</v>
      </c>
      <c r="D30" s="87" t="s">
        <v>792</v>
      </c>
      <c r="F30" s="84"/>
      <c r="G30" s="85"/>
      <c r="H30" s="85"/>
      <c r="I30" s="89"/>
    </row>
    <row r="31" spans="2:9" ht="12.75" customHeight="1" x14ac:dyDescent="0.2">
      <c r="B31" s="86">
        <v>389</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12009</v>
      </c>
      <c r="D33" s="87" t="s">
        <v>786</v>
      </c>
      <c r="E33" s="68" t="s">
        <v>785</v>
      </c>
      <c r="F33" s="84"/>
      <c r="G33" s="85"/>
      <c r="H33" s="85"/>
      <c r="I33" s="89"/>
    </row>
    <row r="34" spans="2:9" x14ac:dyDescent="0.2">
      <c r="B34" s="86"/>
      <c r="F34" s="84"/>
      <c r="G34" s="85"/>
      <c r="H34" s="85"/>
      <c r="I34" s="89"/>
    </row>
    <row r="35" spans="2:9" x14ac:dyDescent="0.2">
      <c r="B35" s="91">
        <f>B26+B31+B32+B33</f>
        <v>43760</v>
      </c>
      <c r="C35" s="80"/>
      <c r="D35" s="92" t="s">
        <v>718</v>
      </c>
      <c r="E35" s="80"/>
      <c r="F35" s="93"/>
      <c r="G35" s="92" t="s">
        <v>718</v>
      </c>
      <c r="H35" s="80"/>
      <c r="I35" s="94">
        <f>I26</f>
        <v>43760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2372</v>
      </c>
      <c r="D42" s="83" t="s">
        <v>784</v>
      </c>
      <c r="E42" s="90" t="s">
        <v>783</v>
      </c>
      <c r="F42" s="84"/>
      <c r="G42" s="87" t="s">
        <v>786</v>
      </c>
      <c r="H42" s="68" t="s">
        <v>785</v>
      </c>
      <c r="I42" s="89">
        <f>+B33</f>
        <v>12009</v>
      </c>
    </row>
    <row r="43" spans="2:9" ht="15" x14ac:dyDescent="0.2">
      <c r="B43" s="86">
        <v>0</v>
      </c>
      <c r="C43" s="60"/>
      <c r="D43" s="97" t="s">
        <v>782</v>
      </c>
      <c r="F43" s="64"/>
      <c r="G43" s="81" t="s">
        <v>784</v>
      </c>
      <c r="H43" s="98" t="s">
        <v>783</v>
      </c>
      <c r="I43" s="89">
        <f>I44+I45+I47+I48+I49</f>
        <v>11966</v>
      </c>
    </row>
    <row r="44" spans="2:9" x14ac:dyDescent="0.2">
      <c r="B44" s="86">
        <v>2372</v>
      </c>
      <c r="D44" s="87" t="s">
        <v>781</v>
      </c>
      <c r="F44" s="84"/>
      <c r="G44" s="97" t="s">
        <v>782</v>
      </c>
      <c r="I44" s="89">
        <v>11934</v>
      </c>
    </row>
    <row r="45" spans="2:9" x14ac:dyDescent="0.2">
      <c r="B45" s="86">
        <v>0</v>
      </c>
      <c r="D45" s="87" t="s">
        <v>780</v>
      </c>
      <c r="E45" s="82"/>
      <c r="F45" s="84"/>
      <c r="G45" s="87" t="s">
        <v>781</v>
      </c>
      <c r="I45" s="89">
        <v>32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21603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23975</v>
      </c>
      <c r="C52" s="80"/>
      <c r="D52" s="80" t="s">
        <v>718</v>
      </c>
      <c r="E52" s="80"/>
      <c r="F52" s="93"/>
      <c r="G52" s="80" t="s">
        <v>718</v>
      </c>
      <c r="H52" s="80"/>
      <c r="I52" s="94">
        <f>I42+I43+I50</f>
        <v>23975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21603</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1689</v>
      </c>
      <c r="D64" s="83" t="s">
        <v>762</v>
      </c>
      <c r="E64" s="83" t="s">
        <v>761</v>
      </c>
      <c r="F64" s="84"/>
      <c r="G64" s="87" t="s">
        <v>760</v>
      </c>
      <c r="I64" s="89">
        <v>0</v>
      </c>
    </row>
    <row r="65" spans="2:9" x14ac:dyDescent="0.2">
      <c r="B65" s="86">
        <v>30</v>
      </c>
      <c r="D65" s="87" t="s">
        <v>760</v>
      </c>
      <c r="F65" s="84"/>
      <c r="G65" s="90" t="s">
        <v>759</v>
      </c>
      <c r="I65" s="89">
        <v>0</v>
      </c>
    </row>
    <row r="66" spans="2:9" x14ac:dyDescent="0.2">
      <c r="B66" s="86">
        <v>0</v>
      </c>
      <c r="D66" s="87" t="s">
        <v>759</v>
      </c>
      <c r="F66" s="84"/>
      <c r="G66" s="90" t="s">
        <v>758</v>
      </c>
      <c r="I66" s="89">
        <v>0</v>
      </c>
    </row>
    <row r="67" spans="2:9" x14ac:dyDescent="0.2">
      <c r="B67" s="86">
        <v>1659</v>
      </c>
      <c r="D67" s="87" t="s">
        <v>758</v>
      </c>
      <c r="F67" s="84"/>
      <c r="G67" s="85"/>
      <c r="H67" s="85"/>
      <c r="I67" s="89"/>
    </row>
    <row r="68" spans="2:9" x14ac:dyDescent="0.2">
      <c r="B68" s="86">
        <f>I70-B59-B62-B64</f>
        <v>19914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21603</v>
      </c>
      <c r="C70" s="80"/>
      <c r="D70" s="80" t="s">
        <v>718</v>
      </c>
      <c r="E70" s="80"/>
      <c r="F70" s="93"/>
      <c r="G70" s="80" t="s">
        <v>718</v>
      </c>
      <c r="H70" s="80"/>
      <c r="I70" s="94">
        <f>I59+I60+I63</f>
        <v>21603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19914</v>
      </c>
    </row>
    <row r="78" spans="2:9" x14ac:dyDescent="0.2">
      <c r="B78" s="86"/>
      <c r="E78" s="87" t="s">
        <v>750</v>
      </c>
      <c r="F78" s="84"/>
      <c r="G78" s="90"/>
      <c r="H78" s="87"/>
      <c r="I78" s="89"/>
    </row>
    <row r="79" spans="2:9" x14ac:dyDescent="0.2">
      <c r="B79" s="86">
        <f>I82-B77</f>
        <v>19914</v>
      </c>
      <c r="D79" s="87" t="s">
        <v>745</v>
      </c>
      <c r="E79" s="70" t="s">
        <v>749</v>
      </c>
      <c r="F79" s="84"/>
      <c r="G79" s="85"/>
      <c r="H79" s="85"/>
      <c r="I79" s="89"/>
    </row>
    <row r="80" spans="2:9" x14ac:dyDescent="0.2">
      <c r="B80" s="86">
        <f>B79-B13</f>
        <v>17049</v>
      </c>
      <c r="D80" s="87" t="s">
        <v>748</v>
      </c>
      <c r="E80" s="68" t="s">
        <v>744</v>
      </c>
      <c r="F80" s="84"/>
      <c r="G80" s="85"/>
      <c r="H80" s="85"/>
      <c r="I80" s="89"/>
    </row>
    <row r="81" spans="2:9" x14ac:dyDescent="0.2">
      <c r="B81" s="86"/>
      <c r="F81" s="84"/>
      <c r="G81" s="85"/>
      <c r="H81" s="85"/>
      <c r="I81" s="89"/>
    </row>
    <row r="82" spans="2:9" x14ac:dyDescent="0.2">
      <c r="B82" s="91">
        <f>B77+B79</f>
        <v>19914</v>
      </c>
      <c r="C82" s="80"/>
      <c r="D82" s="80" t="s">
        <v>718</v>
      </c>
      <c r="E82" s="80"/>
      <c r="F82" s="93"/>
      <c r="G82" s="80" t="s">
        <v>718</v>
      </c>
      <c r="H82" s="80"/>
      <c r="I82" s="94">
        <f>I77</f>
        <v>19914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54979</v>
      </c>
      <c r="D92" s="87" t="s">
        <v>732</v>
      </c>
      <c r="E92" s="68" t="s">
        <v>731</v>
      </c>
      <c r="F92" s="84"/>
      <c r="G92" s="87" t="s">
        <v>745</v>
      </c>
      <c r="H92" s="68" t="s">
        <v>744</v>
      </c>
      <c r="I92" s="89">
        <f>+B80</f>
        <v>17049</v>
      </c>
    </row>
    <row r="93" spans="2:9" x14ac:dyDescent="0.2">
      <c r="B93" s="86"/>
      <c r="E93" s="70" t="s">
        <v>728</v>
      </c>
      <c r="F93" s="84"/>
      <c r="G93" s="90" t="s">
        <v>743</v>
      </c>
      <c r="H93" s="83" t="s">
        <v>742</v>
      </c>
      <c r="I93" s="89">
        <f>I94+I95</f>
        <v>38084</v>
      </c>
    </row>
    <row r="94" spans="2:9" x14ac:dyDescent="0.2">
      <c r="B94" s="86"/>
      <c r="E94" s="87"/>
      <c r="F94" s="84"/>
      <c r="G94" s="90" t="s">
        <v>741</v>
      </c>
      <c r="I94" s="89">
        <v>0</v>
      </c>
    </row>
    <row r="95" spans="2:9" x14ac:dyDescent="0.2">
      <c r="B95" s="86"/>
      <c r="E95" s="87"/>
      <c r="F95" s="84"/>
      <c r="G95" s="90" t="s">
        <v>740</v>
      </c>
      <c r="I95" s="89">
        <v>38084</v>
      </c>
    </row>
    <row r="96" spans="2:9" x14ac:dyDescent="0.2">
      <c r="B96" s="86"/>
      <c r="D96" s="87"/>
      <c r="F96" s="84"/>
      <c r="G96" s="90" t="s">
        <v>739</v>
      </c>
      <c r="H96" s="83" t="s">
        <v>738</v>
      </c>
      <c r="I96" s="89">
        <f>I97</f>
        <v>-154</v>
      </c>
    </row>
    <row r="97" spans="2:9" x14ac:dyDescent="0.2">
      <c r="B97" s="100"/>
      <c r="C97" s="101"/>
      <c r="D97" s="101"/>
      <c r="E97" s="87"/>
      <c r="F97" s="102"/>
      <c r="G97" s="90" t="s">
        <v>737</v>
      </c>
      <c r="H97" s="103"/>
      <c r="I97" s="89">
        <v>-154</v>
      </c>
    </row>
    <row r="98" spans="2:9" x14ac:dyDescent="0.2">
      <c r="B98" s="86"/>
      <c r="F98" s="84"/>
      <c r="G98" s="85"/>
      <c r="H98" s="85"/>
      <c r="I98" s="89"/>
    </row>
    <row r="99" spans="2:9" x14ac:dyDescent="0.2">
      <c r="B99" s="91">
        <f>B92</f>
        <v>54979</v>
      </c>
      <c r="C99" s="80"/>
      <c r="D99" s="80" t="s">
        <v>718</v>
      </c>
      <c r="E99" s="80"/>
      <c r="F99" s="93"/>
      <c r="G99" s="80" t="s">
        <v>718</v>
      </c>
      <c r="H99" s="80"/>
      <c r="I99" s="94">
        <f>I92+I93+I96</f>
        <v>54979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1663</v>
      </c>
      <c r="D106" s="87" t="s">
        <v>735</v>
      </c>
      <c r="E106" s="105" t="s">
        <v>734</v>
      </c>
      <c r="F106" s="84"/>
      <c r="G106" s="85"/>
      <c r="H106" s="85"/>
      <c r="I106" s="84"/>
    </row>
    <row r="107" spans="2:9" x14ac:dyDescent="0.2">
      <c r="B107" s="86">
        <v>1663</v>
      </c>
      <c r="D107" s="87" t="s">
        <v>733</v>
      </c>
      <c r="E107" s="87"/>
      <c r="F107" s="84"/>
      <c r="G107" s="87" t="s">
        <v>732</v>
      </c>
      <c r="H107" s="70" t="s">
        <v>731</v>
      </c>
      <c r="I107" s="89"/>
    </row>
    <row r="108" spans="2:9" x14ac:dyDescent="0.2">
      <c r="B108" s="86">
        <f>-B13</f>
        <v>-2865</v>
      </c>
      <c r="D108" s="87" t="s">
        <v>730</v>
      </c>
      <c r="E108" s="88" t="s">
        <v>729</v>
      </c>
      <c r="F108" s="84"/>
      <c r="G108" s="87"/>
      <c r="H108" s="69" t="s">
        <v>728</v>
      </c>
      <c r="I108" s="89">
        <f>B92</f>
        <v>54979</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25</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56156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54979</v>
      </c>
      <c r="C115" s="80"/>
      <c r="D115" s="80" t="s">
        <v>718</v>
      </c>
      <c r="E115" s="108"/>
      <c r="F115" s="93"/>
      <c r="G115" s="80" t="s">
        <v>718</v>
      </c>
      <c r="H115" s="80"/>
      <c r="I115" s="94">
        <f>I108</f>
        <v>54979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56156</v>
      </c>
    </row>
    <row r="123" spans="2:9" ht="15" x14ac:dyDescent="0.2">
      <c r="B123" s="86">
        <f>B125+B128+B131+B134+B137+B142+B143+B144</f>
        <v>69016</v>
      </c>
      <c r="C123" s="81"/>
      <c r="D123" s="60"/>
      <c r="E123" s="87" t="s">
        <v>713</v>
      </c>
      <c r="F123" s="60"/>
      <c r="G123" s="60"/>
      <c r="H123" s="60"/>
      <c r="I123" s="89">
        <f>I128+I131+I134+I137+I142+I143+I144</f>
        <v>12860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46500</v>
      </c>
      <c r="E128" s="87" t="s">
        <v>709</v>
      </c>
      <c r="I128" s="89">
        <f>I129+I130</f>
        <v>0</v>
      </c>
    </row>
    <row r="129" spans="2:9" x14ac:dyDescent="0.2">
      <c r="B129" s="86">
        <v>69371</v>
      </c>
      <c r="E129" s="87" t="s">
        <v>708</v>
      </c>
      <c r="I129" s="89">
        <v>0</v>
      </c>
    </row>
    <row r="130" spans="2:9" x14ac:dyDescent="0.2">
      <c r="B130" s="86">
        <v>-22871</v>
      </c>
      <c r="E130" s="87" t="s">
        <v>707</v>
      </c>
      <c r="I130" s="89">
        <v>0</v>
      </c>
    </row>
    <row r="131" spans="2:9" x14ac:dyDescent="0.2">
      <c r="B131" s="86">
        <f>B132+B133</f>
        <v>-37660</v>
      </c>
      <c r="E131" s="87" t="s">
        <v>706</v>
      </c>
      <c r="I131" s="89">
        <f>I132+I133</f>
        <v>0</v>
      </c>
    </row>
    <row r="132" spans="2:9" x14ac:dyDescent="0.2">
      <c r="B132" s="86">
        <v>-25887</v>
      </c>
      <c r="E132" s="87" t="s">
        <v>705</v>
      </c>
      <c r="I132" s="89">
        <v>0</v>
      </c>
    </row>
    <row r="133" spans="2:9" x14ac:dyDescent="0.2">
      <c r="B133" s="86">
        <v>-11773</v>
      </c>
      <c r="E133" s="87" t="s">
        <v>704</v>
      </c>
      <c r="I133" s="89">
        <v>0</v>
      </c>
    </row>
    <row r="134" spans="2:9" x14ac:dyDescent="0.2">
      <c r="B134" s="86">
        <f>B135+B136</f>
        <v>12128</v>
      </c>
      <c r="E134" s="87" t="s">
        <v>703</v>
      </c>
      <c r="I134" s="89">
        <f>I135+I136</f>
        <v>0</v>
      </c>
    </row>
    <row r="135" spans="2:9" x14ac:dyDescent="0.2">
      <c r="B135" s="86">
        <v>12162</v>
      </c>
      <c r="E135" s="87" t="s">
        <v>702</v>
      </c>
      <c r="I135" s="89">
        <v>0</v>
      </c>
    </row>
    <row r="136" spans="2:9" x14ac:dyDescent="0.2">
      <c r="B136" s="86">
        <v>-34</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48048</v>
      </c>
      <c r="C144" s="87" t="s">
        <v>693</v>
      </c>
      <c r="E144" s="87" t="s">
        <v>693</v>
      </c>
      <c r="I144" s="89">
        <f>I145+I146</f>
        <v>12860</v>
      </c>
    </row>
    <row r="145" spans="2:9" x14ac:dyDescent="0.2">
      <c r="B145" s="86">
        <v>52767</v>
      </c>
      <c r="C145" s="87" t="s">
        <v>692</v>
      </c>
      <c r="E145" s="87" t="s">
        <v>692</v>
      </c>
      <c r="I145" s="89">
        <v>6640</v>
      </c>
    </row>
    <row r="146" spans="2:9" x14ac:dyDescent="0.2">
      <c r="B146" s="91">
        <v>-4719</v>
      </c>
      <c r="C146" s="110" t="s">
        <v>691</v>
      </c>
      <c r="D146" s="111"/>
      <c r="E146" s="110" t="s">
        <v>691</v>
      </c>
      <c r="F146" s="111"/>
      <c r="G146" s="111"/>
      <c r="H146" s="111"/>
      <c r="I146" s="94">
        <v>6220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103930</v>
      </c>
      <c r="D11" s="83" t="s">
        <v>810</v>
      </c>
      <c r="E11" s="87" t="s">
        <v>809</v>
      </c>
      <c r="F11" s="84"/>
      <c r="G11" s="85" t="s">
        <v>808</v>
      </c>
      <c r="H11" s="88" t="s">
        <v>807</v>
      </c>
      <c r="I11" s="89">
        <f>I12+I13</f>
        <v>275958</v>
      </c>
    </row>
    <row r="12" spans="2:14" x14ac:dyDescent="0.2">
      <c r="B12" s="86">
        <f>I11-B11</f>
        <v>172028</v>
      </c>
      <c r="D12" s="87" t="s">
        <v>797</v>
      </c>
      <c r="E12" s="68" t="s">
        <v>796</v>
      </c>
      <c r="F12" s="84"/>
      <c r="G12" s="90" t="s">
        <v>806</v>
      </c>
      <c r="H12" s="85"/>
      <c r="I12" s="89">
        <v>275934</v>
      </c>
    </row>
    <row r="13" spans="2:14" x14ac:dyDescent="0.2">
      <c r="B13" s="86">
        <v>59271</v>
      </c>
      <c r="D13" s="83" t="s">
        <v>805</v>
      </c>
      <c r="E13" s="87" t="s">
        <v>729</v>
      </c>
      <c r="F13" s="84"/>
      <c r="G13" s="90" t="s">
        <v>804</v>
      </c>
      <c r="I13" s="89">
        <v>24</v>
      </c>
    </row>
    <row r="14" spans="2:14" x14ac:dyDescent="0.2">
      <c r="B14" s="86">
        <f>B12-B13</f>
        <v>112757</v>
      </c>
      <c r="D14" s="83" t="s">
        <v>803</v>
      </c>
      <c r="E14" s="68" t="s">
        <v>802</v>
      </c>
      <c r="F14" s="84"/>
      <c r="G14" s="90"/>
      <c r="H14" s="85"/>
      <c r="I14" s="89"/>
    </row>
    <row r="15" spans="2:14" ht="7.15" customHeight="1" x14ac:dyDescent="0.2">
      <c r="B15" s="86"/>
      <c r="F15" s="84"/>
      <c r="G15" s="85"/>
      <c r="H15" s="85"/>
      <c r="I15" s="89"/>
    </row>
    <row r="16" spans="2:14" x14ac:dyDescent="0.2">
      <c r="B16" s="91">
        <f>B11+B12</f>
        <v>275958</v>
      </c>
      <c r="C16" s="80"/>
      <c r="D16" s="92" t="s">
        <v>718</v>
      </c>
      <c r="E16" s="80"/>
      <c r="F16" s="93"/>
      <c r="G16" s="92" t="s">
        <v>718</v>
      </c>
      <c r="H16" s="80"/>
      <c r="I16" s="94">
        <f>I11</f>
        <v>275958</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56422</v>
      </c>
      <c r="D26" s="83" t="s">
        <v>799</v>
      </c>
      <c r="E26" s="87" t="s">
        <v>798</v>
      </c>
      <c r="F26" s="84"/>
      <c r="G26" s="90" t="s">
        <v>797</v>
      </c>
      <c r="H26" s="70" t="s">
        <v>796</v>
      </c>
      <c r="I26" s="89">
        <f>+B12</f>
        <v>172028</v>
      </c>
    </row>
    <row r="27" spans="2:9" x14ac:dyDescent="0.2">
      <c r="B27" s="86">
        <v>42720</v>
      </c>
      <c r="D27" s="87" t="s">
        <v>795</v>
      </c>
      <c r="F27" s="84"/>
      <c r="G27" s="85"/>
      <c r="H27" s="85"/>
      <c r="I27" s="89"/>
    </row>
    <row r="28" spans="2:9" x14ac:dyDescent="0.2">
      <c r="B28" s="86">
        <f>B29+B30</f>
        <v>13702</v>
      </c>
      <c r="D28" s="87" t="s">
        <v>794</v>
      </c>
      <c r="F28" s="84"/>
      <c r="G28" s="85"/>
      <c r="H28" s="85"/>
      <c r="I28" s="89"/>
    </row>
    <row r="29" spans="2:9" x14ac:dyDescent="0.2">
      <c r="B29" s="86">
        <v>11277</v>
      </c>
      <c r="D29" s="87" t="s">
        <v>793</v>
      </c>
      <c r="F29" s="84"/>
      <c r="G29" s="85"/>
      <c r="H29" s="85"/>
      <c r="I29" s="89"/>
    </row>
    <row r="30" spans="2:9" x14ac:dyDescent="0.2">
      <c r="B30" s="86">
        <v>2425</v>
      </c>
      <c r="D30" s="87" t="s">
        <v>792</v>
      </c>
      <c r="F30" s="84"/>
      <c r="G30" s="85"/>
      <c r="H30" s="85"/>
      <c r="I30" s="89"/>
    </row>
    <row r="31" spans="2:9" ht="12.75" customHeight="1" x14ac:dyDescent="0.2">
      <c r="B31" s="86">
        <v>19730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95876</v>
      </c>
      <c r="D33" s="87" t="s">
        <v>786</v>
      </c>
      <c r="E33" s="68" t="s">
        <v>785</v>
      </c>
      <c r="F33" s="84"/>
      <c r="G33" s="85"/>
      <c r="H33" s="85"/>
      <c r="I33" s="89"/>
    </row>
    <row r="34" spans="2:9" x14ac:dyDescent="0.2">
      <c r="B34" s="86"/>
      <c r="F34" s="84"/>
      <c r="G34" s="85"/>
      <c r="H34" s="85"/>
      <c r="I34" s="89"/>
    </row>
    <row r="35" spans="2:9" x14ac:dyDescent="0.2">
      <c r="B35" s="91">
        <f>B26+B31+B32+B33</f>
        <v>172028</v>
      </c>
      <c r="C35" s="80"/>
      <c r="D35" s="92" t="s">
        <v>718</v>
      </c>
      <c r="E35" s="80"/>
      <c r="F35" s="93"/>
      <c r="G35" s="92" t="s">
        <v>718</v>
      </c>
      <c r="H35" s="80"/>
      <c r="I35" s="94">
        <f>I26</f>
        <v>172028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29809</v>
      </c>
      <c r="D42" s="83" t="s">
        <v>784</v>
      </c>
      <c r="E42" s="90" t="s">
        <v>783</v>
      </c>
      <c r="F42" s="84"/>
      <c r="G42" s="87" t="s">
        <v>786</v>
      </c>
      <c r="H42" s="68" t="s">
        <v>785</v>
      </c>
      <c r="I42" s="89">
        <f>+B33</f>
        <v>95876</v>
      </c>
    </row>
    <row r="43" spans="2:9" ht="15" x14ac:dyDescent="0.2">
      <c r="B43" s="86">
        <v>20029</v>
      </c>
      <c r="C43" s="60"/>
      <c r="D43" s="97" t="s">
        <v>782</v>
      </c>
      <c r="F43" s="64"/>
      <c r="G43" s="81" t="s">
        <v>784</v>
      </c>
      <c r="H43" s="98" t="s">
        <v>783</v>
      </c>
      <c r="I43" s="89">
        <f>I44+I45+I47+I48+I49</f>
        <v>3609</v>
      </c>
    </row>
    <row r="44" spans="2:9" x14ac:dyDescent="0.2">
      <c r="B44" s="86">
        <v>9780</v>
      </c>
      <c r="D44" s="87" t="s">
        <v>781</v>
      </c>
      <c r="F44" s="84"/>
      <c r="G44" s="97" t="s">
        <v>782</v>
      </c>
      <c r="I44" s="89">
        <v>3477</v>
      </c>
    </row>
    <row r="45" spans="2:9" x14ac:dyDescent="0.2">
      <c r="B45" s="86">
        <v>0</v>
      </c>
      <c r="D45" s="87" t="s">
        <v>780</v>
      </c>
      <c r="E45" s="82"/>
      <c r="F45" s="84"/>
      <c r="G45" s="87" t="s">
        <v>781</v>
      </c>
      <c r="I45" s="89">
        <v>132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69676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99485</v>
      </c>
      <c r="C52" s="80"/>
      <c r="D52" s="80" t="s">
        <v>718</v>
      </c>
      <c r="E52" s="80"/>
      <c r="F52" s="93"/>
      <c r="G52" s="80" t="s">
        <v>718</v>
      </c>
      <c r="H52" s="80"/>
      <c r="I52" s="94">
        <f>I42+I43+I50</f>
        <v>99485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6196</v>
      </c>
      <c r="D59" s="83" t="s">
        <v>774</v>
      </c>
      <c r="E59" s="88" t="s">
        <v>773</v>
      </c>
      <c r="F59" s="84"/>
      <c r="G59" s="90" t="s">
        <v>772</v>
      </c>
      <c r="H59" s="68" t="s">
        <v>771</v>
      </c>
      <c r="I59" s="89">
        <f>+B49</f>
        <v>69676</v>
      </c>
    </row>
    <row r="60" spans="2:9" x14ac:dyDescent="0.2">
      <c r="B60" s="86">
        <v>6196</v>
      </c>
      <c r="D60" s="87" t="s">
        <v>770</v>
      </c>
      <c r="F60" s="84"/>
      <c r="G60" s="90" t="s">
        <v>769</v>
      </c>
      <c r="H60" s="87"/>
      <c r="I60" s="89">
        <f>I61+I62</f>
        <v>2425</v>
      </c>
    </row>
    <row r="61" spans="2:9" x14ac:dyDescent="0.2">
      <c r="B61" s="86">
        <v>0</v>
      </c>
      <c r="D61" s="87" t="s">
        <v>768</v>
      </c>
      <c r="F61" s="84"/>
      <c r="G61" s="90" t="s">
        <v>767</v>
      </c>
      <c r="I61" s="89">
        <v>0</v>
      </c>
    </row>
    <row r="62" spans="2:9" x14ac:dyDescent="0.2">
      <c r="B62" s="86">
        <v>2425</v>
      </c>
      <c r="D62" s="83" t="s">
        <v>766</v>
      </c>
      <c r="E62" s="87" t="s">
        <v>765</v>
      </c>
      <c r="F62" s="84"/>
      <c r="G62" s="90" t="s">
        <v>764</v>
      </c>
      <c r="I62" s="89">
        <v>2425</v>
      </c>
    </row>
    <row r="63" spans="2:9" x14ac:dyDescent="0.2">
      <c r="B63" s="86"/>
      <c r="E63" s="87" t="s">
        <v>763</v>
      </c>
      <c r="F63" s="84"/>
      <c r="G63" s="85" t="s">
        <v>762</v>
      </c>
      <c r="H63" s="83" t="s">
        <v>761</v>
      </c>
      <c r="I63" s="89">
        <f>I64+I65+I66</f>
        <v>1239</v>
      </c>
    </row>
    <row r="64" spans="2:9" x14ac:dyDescent="0.2">
      <c r="B64" s="86">
        <f>B65+B66+B67</f>
        <v>2480</v>
      </c>
      <c r="D64" s="83" t="s">
        <v>762</v>
      </c>
      <c r="E64" s="83" t="s">
        <v>761</v>
      </c>
      <c r="F64" s="84"/>
      <c r="G64" s="87" t="s">
        <v>760</v>
      </c>
      <c r="I64" s="89">
        <v>0</v>
      </c>
    </row>
    <row r="65" spans="2:9" x14ac:dyDescent="0.2">
      <c r="B65" s="86">
        <v>531</v>
      </c>
      <c r="D65" s="87" t="s">
        <v>760</v>
      </c>
      <c r="F65" s="84"/>
      <c r="G65" s="90" t="s">
        <v>759</v>
      </c>
      <c r="I65" s="89">
        <v>148</v>
      </c>
    </row>
    <row r="66" spans="2:9" x14ac:dyDescent="0.2">
      <c r="B66" s="86">
        <v>0</v>
      </c>
      <c r="D66" s="87" t="s">
        <v>759</v>
      </c>
      <c r="F66" s="84"/>
      <c r="G66" s="90" t="s">
        <v>758</v>
      </c>
      <c r="I66" s="89">
        <v>1091</v>
      </c>
    </row>
    <row r="67" spans="2:9" x14ac:dyDescent="0.2">
      <c r="B67" s="86">
        <v>1949</v>
      </c>
      <c r="D67" s="87" t="s">
        <v>758</v>
      </c>
      <c r="F67" s="84"/>
      <c r="G67" s="85"/>
      <c r="H67" s="85"/>
      <c r="I67" s="89"/>
    </row>
    <row r="68" spans="2:9" x14ac:dyDescent="0.2">
      <c r="B68" s="86">
        <f>I70-B59-B62-B64</f>
        <v>62239</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73340</v>
      </c>
      <c r="C70" s="80"/>
      <c r="D70" s="80" t="s">
        <v>718</v>
      </c>
      <c r="E70" s="80"/>
      <c r="F70" s="93"/>
      <c r="G70" s="80" t="s">
        <v>718</v>
      </c>
      <c r="H70" s="80"/>
      <c r="I70" s="94">
        <f>I59+I60+I63</f>
        <v>73340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62239</v>
      </c>
    </row>
    <row r="78" spans="2:9" x14ac:dyDescent="0.2">
      <c r="B78" s="86"/>
      <c r="E78" s="87" t="s">
        <v>750</v>
      </c>
      <c r="F78" s="84"/>
      <c r="G78" s="90"/>
      <c r="H78" s="87"/>
      <c r="I78" s="89"/>
    </row>
    <row r="79" spans="2:9" x14ac:dyDescent="0.2">
      <c r="B79" s="86">
        <f>I82-B77</f>
        <v>62239</v>
      </c>
      <c r="D79" s="87" t="s">
        <v>745</v>
      </c>
      <c r="E79" s="70" t="s">
        <v>749</v>
      </c>
      <c r="F79" s="84"/>
      <c r="G79" s="85"/>
      <c r="H79" s="85"/>
      <c r="I79" s="89"/>
    </row>
    <row r="80" spans="2:9" x14ac:dyDescent="0.2">
      <c r="B80" s="86">
        <f>B79-B13</f>
        <v>2968</v>
      </c>
      <c r="D80" s="87" t="s">
        <v>748</v>
      </c>
      <c r="E80" s="68" t="s">
        <v>744</v>
      </c>
      <c r="F80" s="84"/>
      <c r="G80" s="85"/>
      <c r="H80" s="85"/>
      <c r="I80" s="89"/>
    </row>
    <row r="81" spans="2:9" x14ac:dyDescent="0.2">
      <c r="B81" s="86"/>
      <c r="F81" s="84"/>
      <c r="G81" s="85"/>
      <c r="H81" s="85"/>
      <c r="I81" s="89"/>
    </row>
    <row r="82" spans="2:9" x14ac:dyDescent="0.2">
      <c r="B82" s="91">
        <f>B77+B79</f>
        <v>62239</v>
      </c>
      <c r="C82" s="80"/>
      <c r="D82" s="80" t="s">
        <v>718</v>
      </c>
      <c r="E82" s="80"/>
      <c r="F82" s="93"/>
      <c r="G82" s="80" t="s">
        <v>718</v>
      </c>
      <c r="H82" s="80"/>
      <c r="I82" s="94">
        <f>I77</f>
        <v>62239</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18134</v>
      </c>
      <c r="D92" s="87" t="s">
        <v>732</v>
      </c>
      <c r="E92" s="68" t="s">
        <v>731</v>
      </c>
      <c r="F92" s="84"/>
      <c r="G92" s="87" t="s">
        <v>745</v>
      </c>
      <c r="H92" s="68" t="s">
        <v>744</v>
      </c>
      <c r="I92" s="89">
        <f>+B80</f>
        <v>2968</v>
      </c>
    </row>
    <row r="93" spans="2:9" x14ac:dyDescent="0.2">
      <c r="B93" s="86"/>
      <c r="E93" s="70" t="s">
        <v>728</v>
      </c>
      <c r="F93" s="84"/>
      <c r="G93" s="90" t="s">
        <v>743</v>
      </c>
      <c r="H93" s="83" t="s">
        <v>742</v>
      </c>
      <c r="I93" s="89">
        <f>I94+I95</f>
        <v>16477</v>
      </c>
    </row>
    <row r="94" spans="2:9" x14ac:dyDescent="0.2">
      <c r="B94" s="86"/>
      <c r="E94" s="87"/>
      <c r="F94" s="84"/>
      <c r="G94" s="90" t="s">
        <v>741</v>
      </c>
      <c r="I94" s="89">
        <v>12948</v>
      </c>
    </row>
    <row r="95" spans="2:9" x14ac:dyDescent="0.2">
      <c r="B95" s="86"/>
      <c r="E95" s="87"/>
      <c r="F95" s="84"/>
      <c r="G95" s="90" t="s">
        <v>740</v>
      </c>
      <c r="I95" s="89">
        <v>3529</v>
      </c>
    </row>
    <row r="96" spans="2:9" x14ac:dyDescent="0.2">
      <c r="B96" s="86"/>
      <c r="D96" s="87"/>
      <c r="F96" s="84"/>
      <c r="G96" s="90" t="s">
        <v>739</v>
      </c>
      <c r="H96" s="83" t="s">
        <v>738</v>
      </c>
      <c r="I96" s="89">
        <f>I97</f>
        <v>-1311</v>
      </c>
    </row>
    <row r="97" spans="2:9" x14ac:dyDescent="0.2">
      <c r="B97" s="100"/>
      <c r="C97" s="101"/>
      <c r="D97" s="101"/>
      <c r="E97" s="87"/>
      <c r="F97" s="102"/>
      <c r="G97" s="90" t="s">
        <v>737</v>
      </c>
      <c r="H97" s="103"/>
      <c r="I97" s="89">
        <v>-1311</v>
      </c>
    </row>
    <row r="98" spans="2:9" x14ac:dyDescent="0.2">
      <c r="B98" s="86"/>
      <c r="F98" s="84"/>
      <c r="G98" s="85"/>
      <c r="H98" s="85"/>
      <c r="I98" s="89"/>
    </row>
    <row r="99" spans="2:9" x14ac:dyDescent="0.2">
      <c r="B99" s="91">
        <f>B92</f>
        <v>18134</v>
      </c>
      <c r="C99" s="80"/>
      <c r="D99" s="80" t="s">
        <v>718</v>
      </c>
      <c r="E99" s="80"/>
      <c r="F99" s="93"/>
      <c r="G99" s="80" t="s">
        <v>718</v>
      </c>
      <c r="H99" s="80"/>
      <c r="I99" s="94">
        <f>I92+I93+I96</f>
        <v>18134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-86960</v>
      </c>
      <c r="D106" s="87" t="s">
        <v>735</v>
      </c>
      <c r="E106" s="105" t="s">
        <v>734</v>
      </c>
      <c r="F106" s="84"/>
      <c r="G106" s="85"/>
      <c r="H106" s="85"/>
      <c r="I106" s="84"/>
    </row>
    <row r="107" spans="2:9" x14ac:dyDescent="0.2">
      <c r="B107" s="86">
        <v>-95262</v>
      </c>
      <c r="D107" s="87" t="s">
        <v>733</v>
      </c>
      <c r="E107" s="87"/>
      <c r="F107" s="84"/>
      <c r="G107" s="87" t="s">
        <v>732</v>
      </c>
      <c r="H107" s="70" t="s">
        <v>731</v>
      </c>
      <c r="I107" s="89"/>
    </row>
    <row r="108" spans="2:9" x14ac:dyDescent="0.2">
      <c r="B108" s="86">
        <f>-B13</f>
        <v>-59271</v>
      </c>
      <c r="D108" s="87" t="s">
        <v>730</v>
      </c>
      <c r="E108" s="88" t="s">
        <v>729</v>
      </c>
      <c r="F108" s="84"/>
      <c r="G108" s="87"/>
      <c r="H108" s="69" t="s">
        <v>728</v>
      </c>
      <c r="I108" s="89">
        <f>B92</f>
        <v>18134</v>
      </c>
    </row>
    <row r="109" spans="2:9" x14ac:dyDescent="0.2">
      <c r="B109" s="86">
        <v>8302</v>
      </c>
      <c r="D109" s="97" t="s">
        <v>727</v>
      </c>
      <c r="E109" s="87" t="s">
        <v>726</v>
      </c>
      <c r="F109" s="84"/>
      <c r="H109" s="106"/>
      <c r="I109" s="107"/>
    </row>
    <row r="110" spans="2:9" x14ac:dyDescent="0.2">
      <c r="B110" s="86">
        <v>0</v>
      </c>
      <c r="D110" s="87" t="s">
        <v>725</v>
      </c>
      <c r="E110" s="87" t="s">
        <v>724</v>
      </c>
      <c r="F110" s="84"/>
      <c r="G110" s="95"/>
      <c r="I110" s="89"/>
    </row>
    <row r="111" spans="2:9" x14ac:dyDescent="0.2">
      <c r="B111" s="86">
        <v>-1177</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165542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18134</v>
      </c>
      <c r="C115" s="80"/>
      <c r="D115" s="80" t="s">
        <v>718</v>
      </c>
      <c r="E115" s="108"/>
      <c r="F115" s="93"/>
      <c r="G115" s="80" t="s">
        <v>718</v>
      </c>
      <c r="H115" s="80"/>
      <c r="I115" s="94">
        <f>I108</f>
        <v>18134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165542</v>
      </c>
    </row>
    <row r="123" spans="2:9" ht="15" x14ac:dyDescent="0.2">
      <c r="B123" s="86">
        <f>B125+B128+B131+B134+B137+B142+B143+B144</f>
        <v>34710</v>
      </c>
      <c r="C123" s="81"/>
      <c r="D123" s="60"/>
      <c r="E123" s="87" t="s">
        <v>713</v>
      </c>
      <c r="F123" s="60"/>
      <c r="G123" s="60"/>
      <c r="H123" s="60"/>
      <c r="I123" s="89">
        <f>I128+I131+I134+I137+I142+I143+I144</f>
        <v>-130832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21725</v>
      </c>
      <c r="E128" s="87" t="s">
        <v>709</v>
      </c>
      <c r="I128" s="89">
        <f>I129+I130</f>
        <v>978</v>
      </c>
    </row>
    <row r="129" spans="2:9" x14ac:dyDescent="0.2">
      <c r="B129" s="86">
        <v>-3985</v>
      </c>
      <c r="E129" s="87" t="s">
        <v>708</v>
      </c>
      <c r="I129" s="89">
        <v>0</v>
      </c>
    </row>
    <row r="130" spans="2:9" x14ac:dyDescent="0.2">
      <c r="B130" s="86">
        <v>25710</v>
      </c>
      <c r="E130" s="87" t="s">
        <v>707</v>
      </c>
      <c r="I130" s="89">
        <v>978</v>
      </c>
    </row>
    <row r="131" spans="2:9" x14ac:dyDescent="0.2">
      <c r="B131" s="86">
        <f>B132+B133</f>
        <v>642</v>
      </c>
      <c r="E131" s="87" t="s">
        <v>706</v>
      </c>
      <c r="I131" s="89">
        <f>I132+I133</f>
        <v>-20</v>
      </c>
    </row>
    <row r="132" spans="2:9" x14ac:dyDescent="0.2">
      <c r="B132" s="86">
        <v>392</v>
      </c>
      <c r="E132" s="87" t="s">
        <v>705</v>
      </c>
      <c r="I132" s="89">
        <v>-20</v>
      </c>
    </row>
    <row r="133" spans="2:9" x14ac:dyDescent="0.2">
      <c r="B133" s="86">
        <v>250</v>
      </c>
      <c r="E133" s="87" t="s">
        <v>704</v>
      </c>
      <c r="I133" s="89">
        <v>0</v>
      </c>
    </row>
    <row r="134" spans="2:9" x14ac:dyDescent="0.2">
      <c r="B134" s="86">
        <f>B135+B136</f>
        <v>22551</v>
      </c>
      <c r="E134" s="87" t="s">
        <v>703</v>
      </c>
      <c r="I134" s="89">
        <f>I135+I136</f>
        <v>-88131</v>
      </c>
    </row>
    <row r="135" spans="2:9" x14ac:dyDescent="0.2">
      <c r="B135" s="86">
        <v>23182</v>
      </c>
      <c r="E135" s="87" t="s">
        <v>702</v>
      </c>
      <c r="I135" s="89">
        <v>24687</v>
      </c>
    </row>
    <row r="136" spans="2:9" x14ac:dyDescent="0.2">
      <c r="B136" s="86">
        <v>-631</v>
      </c>
      <c r="E136" s="87" t="s">
        <v>701</v>
      </c>
      <c r="I136" s="89">
        <v>-112818</v>
      </c>
    </row>
    <row r="137" spans="2:9" x14ac:dyDescent="0.2">
      <c r="B137" s="86">
        <f>B138+B141</f>
        <v>-14787</v>
      </c>
      <c r="E137" s="109" t="s">
        <v>700</v>
      </c>
      <c r="I137" s="89">
        <f>I138+I141</f>
        <v>2809</v>
      </c>
    </row>
    <row r="138" spans="2:9" x14ac:dyDescent="0.2">
      <c r="B138" s="86">
        <f>B139+B140</f>
        <v>-14787</v>
      </c>
      <c r="E138" s="109" t="s">
        <v>699</v>
      </c>
      <c r="I138" s="89">
        <f>I139+I140</f>
        <v>2809</v>
      </c>
    </row>
    <row r="139" spans="2:9" x14ac:dyDescent="0.2">
      <c r="B139" s="86">
        <v>-14787</v>
      </c>
      <c r="E139" s="109" t="s">
        <v>698</v>
      </c>
      <c r="I139" s="89">
        <v>2779</v>
      </c>
    </row>
    <row r="140" spans="2:9" x14ac:dyDescent="0.2">
      <c r="B140" s="86">
        <v>0</v>
      </c>
      <c r="E140" s="109" t="s">
        <v>697</v>
      </c>
      <c r="I140" s="89">
        <v>30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2498</v>
      </c>
    </row>
    <row r="144" spans="2:9" x14ac:dyDescent="0.2">
      <c r="B144" s="86">
        <f>B145+B146</f>
        <v>4579</v>
      </c>
      <c r="C144" s="87" t="s">
        <v>693</v>
      </c>
      <c r="E144" s="87" t="s">
        <v>693</v>
      </c>
      <c r="I144" s="89">
        <f>I145+I146</f>
        <v>-48966</v>
      </c>
    </row>
    <row r="145" spans="2:9" x14ac:dyDescent="0.2">
      <c r="B145" s="86">
        <v>42045</v>
      </c>
      <c r="C145" s="87" t="s">
        <v>692</v>
      </c>
      <c r="E145" s="87" t="s">
        <v>692</v>
      </c>
      <c r="I145" s="89">
        <v>-1219</v>
      </c>
    </row>
    <row r="146" spans="2:9" x14ac:dyDescent="0.2">
      <c r="B146" s="91">
        <v>-37466</v>
      </c>
      <c r="C146" s="110" t="s">
        <v>691</v>
      </c>
      <c r="D146" s="111"/>
      <c r="E146" s="110" t="s">
        <v>691</v>
      </c>
      <c r="F146" s="111"/>
      <c r="G146" s="111"/>
      <c r="H146" s="111"/>
      <c r="I146" s="94">
        <v>-47747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909</v>
      </c>
      <c r="D3" s="117"/>
      <c r="E3" s="121"/>
      <c r="F3" s="117"/>
      <c r="G3" s="117"/>
      <c r="H3" s="117"/>
      <c r="I3" s="117"/>
      <c r="J3" s="117"/>
      <c r="K3" s="117"/>
      <c r="L3" s="117"/>
      <c r="M3" s="117"/>
      <c r="N3" s="122"/>
    </row>
    <row r="4" spans="2:14" s="120" customFormat="1" ht="15" customHeight="1" x14ac:dyDescent="0.25">
      <c r="B4" s="78" t="s">
        <v>908</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43879</v>
      </c>
      <c r="D11" s="83" t="s">
        <v>810</v>
      </c>
      <c r="E11" s="87" t="s">
        <v>809</v>
      </c>
      <c r="F11" s="84"/>
      <c r="G11" s="85" t="s">
        <v>808</v>
      </c>
      <c r="H11" s="88" t="s">
        <v>807</v>
      </c>
      <c r="I11" s="89">
        <f>I12+I13</f>
        <v>30601</v>
      </c>
    </row>
    <row r="12" spans="2:14" x14ac:dyDescent="0.2">
      <c r="B12" s="86">
        <f>I11-B11</f>
        <v>-13278</v>
      </c>
      <c r="D12" s="87" t="s">
        <v>797</v>
      </c>
      <c r="E12" s="68" t="s">
        <v>796</v>
      </c>
      <c r="F12" s="84"/>
      <c r="G12" s="90" t="s">
        <v>806</v>
      </c>
      <c r="H12" s="85"/>
      <c r="I12" s="89">
        <v>30184</v>
      </c>
    </row>
    <row r="13" spans="2:14" x14ac:dyDescent="0.2">
      <c r="B13" s="86">
        <v>4773</v>
      </c>
      <c r="D13" s="83" t="s">
        <v>805</v>
      </c>
      <c r="E13" s="87" t="s">
        <v>729</v>
      </c>
      <c r="F13" s="84"/>
      <c r="G13" s="90" t="s">
        <v>804</v>
      </c>
      <c r="I13" s="89">
        <v>417</v>
      </c>
    </row>
    <row r="14" spans="2:14" x14ac:dyDescent="0.2">
      <c r="B14" s="86">
        <f>B12-B13</f>
        <v>-18051</v>
      </c>
      <c r="D14" s="83" t="s">
        <v>803</v>
      </c>
      <c r="E14" s="68" t="s">
        <v>802</v>
      </c>
      <c r="F14" s="84"/>
      <c r="G14" s="90"/>
      <c r="H14" s="85"/>
      <c r="I14" s="89"/>
    </row>
    <row r="15" spans="2:14" ht="7.15" customHeight="1" x14ac:dyDescent="0.2">
      <c r="B15" s="86"/>
      <c r="F15" s="84"/>
      <c r="G15" s="85"/>
      <c r="H15" s="85"/>
      <c r="I15" s="89"/>
    </row>
    <row r="16" spans="2:14" x14ac:dyDescent="0.2">
      <c r="B16" s="91">
        <f>B11+B12</f>
        <v>30601</v>
      </c>
      <c r="C16" s="80"/>
      <c r="D16" s="92" t="s">
        <v>718</v>
      </c>
      <c r="E16" s="80"/>
      <c r="F16" s="93"/>
      <c r="G16" s="92" t="s">
        <v>718</v>
      </c>
      <c r="H16" s="80"/>
      <c r="I16" s="94">
        <f>I11</f>
        <v>30601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33851</v>
      </c>
      <c r="D26" s="83" t="s">
        <v>799</v>
      </c>
      <c r="E26" s="87" t="s">
        <v>798</v>
      </c>
      <c r="F26" s="84"/>
      <c r="G26" s="90" t="s">
        <v>797</v>
      </c>
      <c r="H26" s="70" t="s">
        <v>796</v>
      </c>
      <c r="I26" s="89">
        <f>+B12</f>
        <v>-13278</v>
      </c>
    </row>
    <row r="27" spans="2:9" x14ac:dyDescent="0.2">
      <c r="B27" s="86">
        <v>28431</v>
      </c>
      <c r="D27" s="87" t="s">
        <v>795</v>
      </c>
      <c r="F27" s="84"/>
      <c r="G27" s="85"/>
      <c r="H27" s="85"/>
      <c r="I27" s="89"/>
    </row>
    <row r="28" spans="2:9" x14ac:dyDescent="0.2">
      <c r="B28" s="86">
        <f>B29+B30</f>
        <v>5420</v>
      </c>
      <c r="D28" s="87" t="s">
        <v>794</v>
      </c>
      <c r="F28" s="84"/>
      <c r="G28" s="85"/>
      <c r="H28" s="85"/>
      <c r="I28" s="89"/>
    </row>
    <row r="29" spans="2:9" x14ac:dyDescent="0.2">
      <c r="B29" s="86">
        <v>4566</v>
      </c>
      <c r="D29" s="87" t="s">
        <v>793</v>
      </c>
      <c r="F29" s="84"/>
      <c r="G29" s="85"/>
      <c r="H29" s="85"/>
      <c r="I29" s="89"/>
    </row>
    <row r="30" spans="2:9" x14ac:dyDescent="0.2">
      <c r="B30" s="86">
        <v>854</v>
      </c>
      <c r="D30" s="87" t="s">
        <v>792</v>
      </c>
      <c r="F30" s="84"/>
      <c r="G30" s="85"/>
      <c r="H30" s="85"/>
      <c r="I30" s="89"/>
    </row>
    <row r="31" spans="2:9" ht="12.75" customHeight="1" x14ac:dyDescent="0.2">
      <c r="B31" s="86">
        <v>1779</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-48908</v>
      </c>
      <c r="D33" s="87" t="s">
        <v>786</v>
      </c>
      <c r="E33" s="68" t="s">
        <v>785</v>
      </c>
      <c r="F33" s="84"/>
      <c r="G33" s="85"/>
      <c r="H33" s="85"/>
      <c r="I33" s="89"/>
    </row>
    <row r="34" spans="2:9" x14ac:dyDescent="0.2">
      <c r="B34" s="86"/>
      <c r="F34" s="84"/>
      <c r="G34" s="85"/>
      <c r="H34" s="85"/>
      <c r="I34" s="89"/>
    </row>
    <row r="35" spans="2:9" x14ac:dyDescent="0.2">
      <c r="B35" s="91">
        <f>B26+B31+B32+B33</f>
        <v>-13278</v>
      </c>
      <c r="C35" s="80"/>
      <c r="D35" s="92" t="s">
        <v>718</v>
      </c>
      <c r="E35" s="80"/>
      <c r="F35" s="93"/>
      <c r="G35" s="92" t="s">
        <v>718</v>
      </c>
      <c r="H35" s="80"/>
      <c r="I35" s="94">
        <f>I26</f>
        <v>-13278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17481</v>
      </c>
      <c r="D42" s="83" t="s">
        <v>784</v>
      </c>
      <c r="E42" s="90" t="s">
        <v>783</v>
      </c>
      <c r="F42" s="84"/>
      <c r="G42" s="87" t="s">
        <v>786</v>
      </c>
      <c r="H42" s="68" t="s">
        <v>785</v>
      </c>
      <c r="I42" s="89">
        <f>+B33</f>
        <v>-48908</v>
      </c>
    </row>
    <row r="43" spans="2:9" ht="15" x14ac:dyDescent="0.2">
      <c r="B43" s="86">
        <v>15719</v>
      </c>
      <c r="C43" s="60"/>
      <c r="D43" s="97" t="s">
        <v>782</v>
      </c>
      <c r="F43" s="64"/>
      <c r="G43" s="81" t="s">
        <v>784</v>
      </c>
      <c r="H43" s="98" t="s">
        <v>783</v>
      </c>
      <c r="I43" s="89">
        <f>I44+I45+I47+I48+I49</f>
        <v>194353</v>
      </c>
    </row>
    <row r="44" spans="2:9" x14ac:dyDescent="0.2">
      <c r="B44" s="86">
        <v>1762</v>
      </c>
      <c r="D44" s="87" t="s">
        <v>781</v>
      </c>
      <c r="F44" s="84"/>
      <c r="G44" s="97" t="s">
        <v>782</v>
      </c>
      <c r="I44" s="89">
        <v>22848</v>
      </c>
    </row>
    <row r="45" spans="2:9" x14ac:dyDescent="0.2">
      <c r="B45" s="86">
        <v>0</v>
      </c>
      <c r="D45" s="87" t="s">
        <v>780</v>
      </c>
      <c r="E45" s="82"/>
      <c r="F45" s="84"/>
      <c r="G45" s="87" t="s">
        <v>781</v>
      </c>
      <c r="I45" s="89">
        <v>171505</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127964</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145445</v>
      </c>
      <c r="C52" s="80"/>
      <c r="D52" s="80" t="s">
        <v>718</v>
      </c>
      <c r="E52" s="80"/>
      <c r="F52" s="93"/>
      <c r="G52" s="80" t="s">
        <v>718</v>
      </c>
      <c r="H52" s="80"/>
      <c r="I52" s="94">
        <f>I42+I43+I50</f>
        <v>145445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3429</v>
      </c>
      <c r="D59" s="83" t="s">
        <v>774</v>
      </c>
      <c r="E59" s="88" t="s">
        <v>773</v>
      </c>
      <c r="F59" s="84"/>
      <c r="G59" s="90" t="s">
        <v>772</v>
      </c>
      <c r="H59" s="68" t="s">
        <v>771</v>
      </c>
      <c r="I59" s="89">
        <f>+B49</f>
        <v>127964</v>
      </c>
    </row>
    <row r="60" spans="2:9" x14ac:dyDescent="0.2">
      <c r="B60" s="86">
        <v>3429</v>
      </c>
      <c r="D60" s="87" t="s">
        <v>770</v>
      </c>
      <c r="F60" s="84"/>
      <c r="G60" s="90" t="s">
        <v>769</v>
      </c>
      <c r="H60" s="87"/>
      <c r="I60" s="89">
        <f>I61+I62</f>
        <v>854</v>
      </c>
    </row>
    <row r="61" spans="2:9" x14ac:dyDescent="0.2">
      <c r="B61" s="86">
        <v>0</v>
      </c>
      <c r="D61" s="87" t="s">
        <v>768</v>
      </c>
      <c r="F61" s="84"/>
      <c r="G61" s="90" t="s">
        <v>767</v>
      </c>
      <c r="I61" s="89">
        <v>0</v>
      </c>
    </row>
    <row r="62" spans="2:9" x14ac:dyDescent="0.2">
      <c r="B62" s="86">
        <v>854</v>
      </c>
      <c r="D62" s="83" t="s">
        <v>766</v>
      </c>
      <c r="E62" s="87" t="s">
        <v>765</v>
      </c>
      <c r="F62" s="84"/>
      <c r="G62" s="90" t="s">
        <v>764</v>
      </c>
      <c r="I62" s="89">
        <v>854</v>
      </c>
    </row>
    <row r="63" spans="2:9" x14ac:dyDescent="0.2">
      <c r="B63" s="86"/>
      <c r="E63" s="87" t="s">
        <v>763</v>
      </c>
      <c r="F63" s="84"/>
      <c r="G63" s="85" t="s">
        <v>762</v>
      </c>
      <c r="H63" s="83" t="s">
        <v>761</v>
      </c>
      <c r="I63" s="89">
        <f>I64+I65+I66</f>
        <v>12906</v>
      </c>
    </row>
    <row r="64" spans="2:9" x14ac:dyDescent="0.2">
      <c r="B64" s="86">
        <f>B65+B66+B67</f>
        <v>203</v>
      </c>
      <c r="D64" s="83" t="s">
        <v>762</v>
      </c>
      <c r="E64" s="83" t="s">
        <v>761</v>
      </c>
      <c r="F64" s="84"/>
      <c r="G64" s="87" t="s">
        <v>760</v>
      </c>
      <c r="I64" s="89">
        <v>0</v>
      </c>
    </row>
    <row r="65" spans="2:9" x14ac:dyDescent="0.2">
      <c r="B65" s="86">
        <v>136</v>
      </c>
      <c r="D65" s="87" t="s">
        <v>760</v>
      </c>
      <c r="F65" s="84"/>
      <c r="G65" s="90" t="s">
        <v>759</v>
      </c>
      <c r="I65" s="89">
        <v>0</v>
      </c>
    </row>
    <row r="66" spans="2:9" x14ac:dyDescent="0.2">
      <c r="B66" s="86">
        <v>0</v>
      </c>
      <c r="D66" s="87" t="s">
        <v>759</v>
      </c>
      <c r="F66" s="84"/>
      <c r="G66" s="90" t="s">
        <v>758</v>
      </c>
      <c r="I66" s="89">
        <v>12906</v>
      </c>
    </row>
    <row r="67" spans="2:9" x14ac:dyDescent="0.2">
      <c r="B67" s="86">
        <v>67</v>
      </c>
      <c r="D67" s="87" t="s">
        <v>758</v>
      </c>
      <c r="F67" s="84"/>
      <c r="G67" s="85"/>
      <c r="H67" s="85"/>
      <c r="I67" s="89"/>
    </row>
    <row r="68" spans="2:9" x14ac:dyDescent="0.2">
      <c r="B68" s="86">
        <f>I70-B59-B62-B64</f>
        <v>137238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141724</v>
      </c>
      <c r="C70" s="80"/>
      <c r="D70" s="80" t="s">
        <v>718</v>
      </c>
      <c r="E70" s="80"/>
      <c r="F70" s="93"/>
      <c r="G70" s="80" t="s">
        <v>718</v>
      </c>
      <c r="H70" s="80"/>
      <c r="I70" s="94">
        <f>I59+I60+I63</f>
        <v>141724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137238</v>
      </c>
    </row>
    <row r="78" spans="2:9" x14ac:dyDescent="0.2">
      <c r="B78" s="86"/>
      <c r="E78" s="87" t="s">
        <v>750</v>
      </c>
      <c r="F78" s="84"/>
      <c r="G78" s="90"/>
      <c r="H78" s="87"/>
      <c r="I78" s="89"/>
    </row>
    <row r="79" spans="2:9" x14ac:dyDescent="0.2">
      <c r="B79" s="86">
        <f>I82-B77</f>
        <v>137238</v>
      </c>
      <c r="D79" s="87" t="s">
        <v>745</v>
      </c>
      <c r="E79" s="70" t="s">
        <v>749</v>
      </c>
      <c r="F79" s="84"/>
      <c r="G79" s="85"/>
      <c r="H79" s="85"/>
      <c r="I79" s="89"/>
    </row>
    <row r="80" spans="2:9" x14ac:dyDescent="0.2">
      <c r="B80" s="86">
        <f>B79-B13</f>
        <v>132465</v>
      </c>
      <c r="D80" s="87" t="s">
        <v>748</v>
      </c>
      <c r="E80" s="68" t="s">
        <v>744</v>
      </c>
      <c r="F80" s="84"/>
      <c r="G80" s="85"/>
      <c r="H80" s="85"/>
      <c r="I80" s="89"/>
    </row>
    <row r="81" spans="2:9" x14ac:dyDescent="0.2">
      <c r="B81" s="86"/>
      <c r="F81" s="84"/>
      <c r="G81" s="85"/>
      <c r="H81" s="85"/>
      <c r="I81" s="89"/>
    </row>
    <row r="82" spans="2:9" x14ac:dyDescent="0.2">
      <c r="B82" s="91">
        <f>B77+B79</f>
        <v>137238</v>
      </c>
      <c r="C82" s="80"/>
      <c r="D82" s="80" t="s">
        <v>718</v>
      </c>
      <c r="E82" s="80"/>
      <c r="F82" s="93"/>
      <c r="G82" s="80" t="s">
        <v>718</v>
      </c>
      <c r="H82" s="80"/>
      <c r="I82" s="94">
        <f>I77</f>
        <v>137238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16201</v>
      </c>
      <c r="D92" s="87" t="s">
        <v>732</v>
      </c>
      <c r="E92" s="68" t="s">
        <v>731</v>
      </c>
      <c r="F92" s="84"/>
      <c r="G92" s="87" t="s">
        <v>745</v>
      </c>
      <c r="H92" s="68" t="s">
        <v>744</v>
      </c>
      <c r="I92" s="89">
        <f>+B80</f>
        <v>132465</v>
      </c>
    </row>
    <row r="93" spans="2:9" x14ac:dyDescent="0.2">
      <c r="B93" s="86"/>
      <c r="E93" s="70" t="s">
        <v>728</v>
      </c>
      <c r="F93" s="84"/>
      <c r="G93" s="90" t="s">
        <v>743</v>
      </c>
      <c r="H93" s="83" t="s">
        <v>742</v>
      </c>
      <c r="I93" s="89">
        <f>I94+I95</f>
        <v>18638</v>
      </c>
    </row>
    <row r="94" spans="2:9" x14ac:dyDescent="0.2">
      <c r="B94" s="86"/>
      <c r="E94" s="87"/>
      <c r="F94" s="84"/>
      <c r="G94" s="90" t="s">
        <v>741</v>
      </c>
      <c r="I94" s="89">
        <v>20</v>
      </c>
    </row>
    <row r="95" spans="2:9" x14ac:dyDescent="0.2">
      <c r="B95" s="86"/>
      <c r="E95" s="87"/>
      <c r="F95" s="84"/>
      <c r="G95" s="90" t="s">
        <v>740</v>
      </c>
      <c r="I95" s="89">
        <v>18618</v>
      </c>
    </row>
    <row r="96" spans="2:9" x14ac:dyDescent="0.2">
      <c r="B96" s="86"/>
      <c r="D96" s="87"/>
      <c r="F96" s="84"/>
      <c r="G96" s="90" t="s">
        <v>739</v>
      </c>
      <c r="H96" s="83" t="s">
        <v>738</v>
      </c>
      <c r="I96" s="89">
        <f>I97</f>
        <v>-134902</v>
      </c>
    </row>
    <row r="97" spans="2:9" x14ac:dyDescent="0.2">
      <c r="B97" s="100"/>
      <c r="C97" s="101"/>
      <c r="D97" s="101"/>
      <c r="E97" s="87"/>
      <c r="F97" s="102"/>
      <c r="G97" s="90" t="s">
        <v>737</v>
      </c>
      <c r="H97" s="103"/>
      <c r="I97" s="89">
        <v>-134902</v>
      </c>
    </row>
    <row r="98" spans="2:9" x14ac:dyDescent="0.2">
      <c r="B98" s="86"/>
      <c r="F98" s="84"/>
      <c r="G98" s="85"/>
      <c r="H98" s="85"/>
      <c r="I98" s="89"/>
    </row>
    <row r="99" spans="2:9" x14ac:dyDescent="0.2">
      <c r="B99" s="91">
        <f>B92</f>
        <v>16201</v>
      </c>
      <c r="C99" s="80"/>
      <c r="D99" s="80" t="s">
        <v>718</v>
      </c>
      <c r="E99" s="80"/>
      <c r="F99" s="93"/>
      <c r="G99" s="80" t="s">
        <v>718</v>
      </c>
      <c r="H99" s="80"/>
      <c r="I99" s="94">
        <f>I92+I93+I96</f>
        <v>16201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16406</v>
      </c>
      <c r="D106" s="87" t="s">
        <v>735</v>
      </c>
      <c r="E106" s="105" t="s">
        <v>734</v>
      </c>
      <c r="F106" s="84"/>
      <c r="G106" s="85"/>
      <c r="H106" s="85"/>
      <c r="I106" s="84"/>
    </row>
    <row r="107" spans="2:9" x14ac:dyDescent="0.2">
      <c r="B107" s="86">
        <v>17955</v>
      </c>
      <c r="D107" s="87" t="s">
        <v>733</v>
      </c>
      <c r="E107" s="87"/>
      <c r="F107" s="84"/>
      <c r="G107" s="87" t="s">
        <v>732</v>
      </c>
      <c r="H107" s="70" t="s">
        <v>731</v>
      </c>
      <c r="I107" s="89"/>
    </row>
    <row r="108" spans="2:9" x14ac:dyDescent="0.2">
      <c r="B108" s="86">
        <f>-B13</f>
        <v>-4773</v>
      </c>
      <c r="D108" s="87" t="s">
        <v>730</v>
      </c>
      <c r="E108" s="88" t="s">
        <v>729</v>
      </c>
      <c r="F108" s="84"/>
      <c r="G108" s="87"/>
      <c r="H108" s="69" t="s">
        <v>728</v>
      </c>
      <c r="I108" s="89">
        <f>B92</f>
        <v>16201</v>
      </c>
    </row>
    <row r="109" spans="2:9" x14ac:dyDescent="0.2">
      <c r="B109" s="86">
        <v>-1549</v>
      </c>
      <c r="D109" s="97" t="s">
        <v>727</v>
      </c>
      <c r="E109" s="87" t="s">
        <v>726</v>
      </c>
      <c r="F109" s="84"/>
      <c r="H109" s="106"/>
      <c r="I109" s="107"/>
    </row>
    <row r="110" spans="2:9" x14ac:dyDescent="0.2">
      <c r="B110" s="86">
        <v>0</v>
      </c>
      <c r="D110" s="87" t="s">
        <v>725</v>
      </c>
      <c r="E110" s="87" t="s">
        <v>724</v>
      </c>
      <c r="F110" s="84"/>
      <c r="G110" s="95"/>
      <c r="I110" s="89"/>
    </row>
    <row r="111" spans="2:9" x14ac:dyDescent="0.2">
      <c r="B111" s="86">
        <v>-7111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11679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16201</v>
      </c>
      <c r="C115" s="80"/>
      <c r="D115" s="80" t="s">
        <v>718</v>
      </c>
      <c r="E115" s="108"/>
      <c r="F115" s="93"/>
      <c r="G115" s="80" t="s">
        <v>718</v>
      </c>
      <c r="H115" s="80"/>
      <c r="I115" s="94">
        <f>I108</f>
        <v>16201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11679</v>
      </c>
    </row>
    <row r="123" spans="2:9" ht="15" x14ac:dyDescent="0.2">
      <c r="B123" s="86">
        <f>B125+B128+B131+B134+B137+B142+B143+B144</f>
        <v>-390883</v>
      </c>
      <c r="C123" s="81"/>
      <c r="D123" s="60"/>
      <c r="E123" s="87" t="s">
        <v>713</v>
      </c>
      <c r="F123" s="60"/>
      <c r="G123" s="60"/>
      <c r="H123" s="60"/>
      <c r="I123" s="89">
        <f>I128+I131+I134+I137+I142+I143+I144</f>
        <v>-402562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-100672</v>
      </c>
      <c r="E128" s="87" t="s">
        <v>709</v>
      </c>
      <c r="I128" s="89">
        <f>I129+I130</f>
        <v>4441</v>
      </c>
    </row>
    <row r="129" spans="2:9" x14ac:dyDescent="0.2">
      <c r="B129" s="86">
        <v>103884</v>
      </c>
      <c r="E129" s="87" t="s">
        <v>708</v>
      </c>
      <c r="I129" s="89">
        <v>0</v>
      </c>
    </row>
    <row r="130" spans="2:9" x14ac:dyDescent="0.2">
      <c r="B130" s="86">
        <v>-204556</v>
      </c>
      <c r="E130" s="87" t="s">
        <v>707</v>
      </c>
      <c r="I130" s="89">
        <v>4441</v>
      </c>
    </row>
    <row r="131" spans="2:9" x14ac:dyDescent="0.2">
      <c r="B131" s="86">
        <f>B132+B133</f>
        <v>-86933</v>
      </c>
      <c r="E131" s="87" t="s">
        <v>706</v>
      </c>
      <c r="I131" s="89">
        <f>I132+I133</f>
        <v>38</v>
      </c>
    </row>
    <row r="132" spans="2:9" x14ac:dyDescent="0.2">
      <c r="B132" s="86">
        <v>-87724</v>
      </c>
      <c r="E132" s="87" t="s">
        <v>705</v>
      </c>
      <c r="I132" s="89">
        <v>90151</v>
      </c>
    </row>
    <row r="133" spans="2:9" x14ac:dyDescent="0.2">
      <c r="B133" s="86">
        <v>791</v>
      </c>
      <c r="E133" s="87" t="s">
        <v>704</v>
      </c>
      <c r="I133" s="89">
        <v>-90113</v>
      </c>
    </row>
    <row r="134" spans="2:9" x14ac:dyDescent="0.2">
      <c r="B134" s="86">
        <f>B135+B136</f>
        <v>-98898</v>
      </c>
      <c r="E134" s="87" t="s">
        <v>703</v>
      </c>
      <c r="I134" s="89">
        <f>I135+I136</f>
        <v>-46532</v>
      </c>
    </row>
    <row r="135" spans="2:9" x14ac:dyDescent="0.2">
      <c r="B135" s="86">
        <v>-42315</v>
      </c>
      <c r="E135" s="87" t="s">
        <v>702</v>
      </c>
      <c r="I135" s="89">
        <v>-30155</v>
      </c>
    </row>
    <row r="136" spans="2:9" x14ac:dyDescent="0.2">
      <c r="B136" s="86">
        <v>-56583</v>
      </c>
      <c r="E136" s="87" t="s">
        <v>701</v>
      </c>
      <c r="I136" s="89">
        <v>-16377</v>
      </c>
    </row>
    <row r="137" spans="2:9" x14ac:dyDescent="0.2">
      <c r="B137" s="86">
        <f>B138+B141</f>
        <v>-19792</v>
      </c>
      <c r="E137" s="109" t="s">
        <v>700</v>
      </c>
      <c r="I137" s="89">
        <f>I138+I141</f>
        <v>-354745</v>
      </c>
    </row>
    <row r="138" spans="2:9" x14ac:dyDescent="0.2">
      <c r="B138" s="86">
        <f>B139+B140</f>
        <v>-9617</v>
      </c>
      <c r="E138" s="109" t="s">
        <v>699</v>
      </c>
      <c r="I138" s="89">
        <f>I139+I140</f>
        <v>-354745</v>
      </c>
    </row>
    <row r="139" spans="2:9" x14ac:dyDescent="0.2">
      <c r="B139" s="86">
        <v>-9617</v>
      </c>
      <c r="E139" s="109" t="s">
        <v>698</v>
      </c>
      <c r="I139" s="89">
        <v>-354745</v>
      </c>
    </row>
    <row r="140" spans="2:9" x14ac:dyDescent="0.2">
      <c r="B140" s="86">
        <v>0</v>
      </c>
      <c r="E140" s="109" t="s">
        <v>697</v>
      </c>
      <c r="I140" s="89">
        <v>0</v>
      </c>
    </row>
    <row r="141" spans="2:9" x14ac:dyDescent="0.2">
      <c r="B141" s="86">
        <v>-10175</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-84588</v>
      </c>
      <c r="C144" s="87" t="s">
        <v>693</v>
      </c>
      <c r="E144" s="87" t="s">
        <v>693</v>
      </c>
      <c r="I144" s="89">
        <f>I145+I146</f>
        <v>-5764</v>
      </c>
    </row>
    <row r="145" spans="2:9" x14ac:dyDescent="0.2">
      <c r="B145" s="86">
        <v>1054</v>
      </c>
      <c r="C145" s="87" t="s">
        <v>692</v>
      </c>
      <c r="E145" s="87" t="s">
        <v>692</v>
      </c>
      <c r="I145" s="89">
        <v>120</v>
      </c>
    </row>
    <row r="146" spans="2:9" x14ac:dyDescent="0.2">
      <c r="B146" s="91">
        <v>-85642</v>
      </c>
      <c r="C146" s="110" t="s">
        <v>691</v>
      </c>
      <c r="D146" s="111"/>
      <c r="E146" s="110" t="s">
        <v>691</v>
      </c>
      <c r="F146" s="111"/>
      <c r="G146" s="111"/>
      <c r="H146" s="111"/>
      <c r="I146" s="94">
        <v>-5884</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911</v>
      </c>
      <c r="D3" s="117"/>
      <c r="E3" s="121"/>
      <c r="F3" s="117"/>
      <c r="G3" s="117"/>
      <c r="H3" s="117"/>
      <c r="I3" s="117"/>
      <c r="J3" s="117"/>
      <c r="K3" s="117"/>
      <c r="L3" s="117"/>
      <c r="M3" s="117"/>
      <c r="N3" s="122"/>
    </row>
    <row r="4" spans="2:14" s="120" customFormat="1" ht="15" customHeight="1" x14ac:dyDescent="0.25">
      <c r="B4" s="78" t="s">
        <v>910</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211244</v>
      </c>
      <c r="D11" s="83" t="s">
        <v>810</v>
      </c>
      <c r="E11" s="87" t="s">
        <v>809</v>
      </c>
      <c r="F11" s="84"/>
      <c r="G11" s="85" t="s">
        <v>808</v>
      </c>
      <c r="H11" s="88" t="s">
        <v>807</v>
      </c>
      <c r="I11" s="89">
        <f>I12+I13</f>
        <v>657670</v>
      </c>
    </row>
    <row r="12" spans="2:14" x14ac:dyDescent="0.2">
      <c r="B12" s="86">
        <f>I11-B11</f>
        <v>446426</v>
      </c>
      <c r="D12" s="87" t="s">
        <v>797</v>
      </c>
      <c r="E12" s="68" t="s">
        <v>796</v>
      </c>
      <c r="F12" s="84"/>
      <c r="G12" s="90" t="s">
        <v>806</v>
      </c>
      <c r="H12" s="85"/>
      <c r="I12" s="89">
        <v>650656</v>
      </c>
    </row>
    <row r="13" spans="2:14" x14ac:dyDescent="0.2">
      <c r="B13" s="86">
        <v>92148</v>
      </c>
      <c r="D13" s="83" t="s">
        <v>805</v>
      </c>
      <c r="E13" s="87" t="s">
        <v>729</v>
      </c>
      <c r="F13" s="84"/>
      <c r="G13" s="90" t="s">
        <v>804</v>
      </c>
      <c r="I13" s="89">
        <v>7014</v>
      </c>
    </row>
    <row r="14" spans="2:14" x14ac:dyDescent="0.2">
      <c r="B14" s="86">
        <f>B12-B13</f>
        <v>354278</v>
      </c>
      <c r="D14" s="83" t="s">
        <v>803</v>
      </c>
      <c r="E14" s="68" t="s">
        <v>802</v>
      </c>
      <c r="F14" s="84"/>
      <c r="G14" s="90"/>
      <c r="H14" s="85"/>
      <c r="I14" s="89"/>
    </row>
    <row r="15" spans="2:14" ht="7.15" customHeight="1" x14ac:dyDescent="0.2">
      <c r="B15" s="86"/>
      <c r="F15" s="84"/>
      <c r="G15" s="85"/>
      <c r="H15" s="85"/>
      <c r="I15" s="89"/>
    </row>
    <row r="16" spans="2:14" x14ac:dyDescent="0.2">
      <c r="B16" s="91">
        <f>B11+B12</f>
        <v>657670</v>
      </c>
      <c r="C16" s="80"/>
      <c r="D16" s="92" t="s">
        <v>718</v>
      </c>
      <c r="E16" s="80"/>
      <c r="F16" s="93"/>
      <c r="G16" s="92" t="s">
        <v>718</v>
      </c>
      <c r="H16" s="80"/>
      <c r="I16" s="94">
        <f>I11</f>
        <v>657670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336155</v>
      </c>
      <c r="D26" s="83" t="s">
        <v>799</v>
      </c>
      <c r="E26" s="87" t="s">
        <v>798</v>
      </c>
      <c r="F26" s="84"/>
      <c r="G26" s="90" t="s">
        <v>797</v>
      </c>
      <c r="H26" s="70" t="s">
        <v>796</v>
      </c>
      <c r="I26" s="89">
        <f>+B12</f>
        <v>446426</v>
      </c>
    </row>
    <row r="27" spans="2:9" x14ac:dyDescent="0.2">
      <c r="B27" s="86">
        <v>266857</v>
      </c>
      <c r="D27" s="87" t="s">
        <v>795</v>
      </c>
      <c r="F27" s="84"/>
      <c r="G27" s="85"/>
      <c r="H27" s="85"/>
      <c r="I27" s="89"/>
    </row>
    <row r="28" spans="2:9" x14ac:dyDescent="0.2">
      <c r="B28" s="86">
        <f>B29+B30</f>
        <v>69298</v>
      </c>
      <c r="D28" s="87" t="s">
        <v>794</v>
      </c>
      <c r="F28" s="84"/>
      <c r="G28" s="85"/>
      <c r="H28" s="85"/>
      <c r="I28" s="89"/>
    </row>
    <row r="29" spans="2:9" x14ac:dyDescent="0.2">
      <c r="B29" s="86">
        <v>66287</v>
      </c>
      <c r="D29" s="87" t="s">
        <v>793</v>
      </c>
      <c r="F29" s="84"/>
      <c r="G29" s="85"/>
      <c r="H29" s="85"/>
      <c r="I29" s="89"/>
    </row>
    <row r="30" spans="2:9" x14ac:dyDescent="0.2">
      <c r="B30" s="86">
        <v>3011</v>
      </c>
      <c r="D30" s="87" t="s">
        <v>792</v>
      </c>
      <c r="F30" s="84"/>
      <c r="G30" s="85"/>
      <c r="H30" s="85"/>
      <c r="I30" s="89"/>
    </row>
    <row r="31" spans="2:9" ht="12.75" customHeight="1" x14ac:dyDescent="0.2">
      <c r="B31" s="86">
        <v>2553</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107718</v>
      </c>
      <c r="D33" s="87" t="s">
        <v>786</v>
      </c>
      <c r="E33" s="68" t="s">
        <v>785</v>
      </c>
      <c r="F33" s="84"/>
      <c r="G33" s="85"/>
      <c r="H33" s="85"/>
      <c r="I33" s="89"/>
    </row>
    <row r="34" spans="2:9" x14ac:dyDescent="0.2">
      <c r="B34" s="86"/>
      <c r="F34" s="84"/>
      <c r="G34" s="85"/>
      <c r="H34" s="85"/>
      <c r="I34" s="89"/>
    </row>
    <row r="35" spans="2:9" x14ac:dyDescent="0.2">
      <c r="B35" s="91">
        <f>B26+B31+B32+B33</f>
        <v>446426</v>
      </c>
      <c r="C35" s="80"/>
      <c r="D35" s="92" t="s">
        <v>718</v>
      </c>
      <c r="E35" s="80"/>
      <c r="F35" s="93"/>
      <c r="G35" s="92" t="s">
        <v>718</v>
      </c>
      <c r="H35" s="80"/>
      <c r="I35" s="94">
        <f>I26</f>
        <v>446426</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44454</v>
      </c>
      <c r="D42" s="83" t="s">
        <v>784</v>
      </c>
      <c r="E42" s="90" t="s">
        <v>783</v>
      </c>
      <c r="F42" s="84"/>
      <c r="G42" s="87" t="s">
        <v>786</v>
      </c>
      <c r="H42" s="68" t="s">
        <v>785</v>
      </c>
      <c r="I42" s="89">
        <f>+B33</f>
        <v>107718</v>
      </c>
    </row>
    <row r="43" spans="2:9" ht="15" x14ac:dyDescent="0.2">
      <c r="B43" s="86">
        <v>14950</v>
      </c>
      <c r="C43" s="60"/>
      <c r="D43" s="97" t="s">
        <v>782</v>
      </c>
      <c r="F43" s="64"/>
      <c r="G43" s="81" t="s">
        <v>784</v>
      </c>
      <c r="H43" s="98" t="s">
        <v>783</v>
      </c>
      <c r="I43" s="89">
        <f>I44+I45+I47+I48+I49</f>
        <v>9752</v>
      </c>
    </row>
    <row r="44" spans="2:9" x14ac:dyDescent="0.2">
      <c r="B44" s="86">
        <v>29504</v>
      </c>
      <c r="D44" s="87" t="s">
        <v>781</v>
      </c>
      <c r="F44" s="84"/>
      <c r="G44" s="97" t="s">
        <v>782</v>
      </c>
      <c r="I44" s="89">
        <v>8004</v>
      </c>
    </row>
    <row r="45" spans="2:9" x14ac:dyDescent="0.2">
      <c r="B45" s="86">
        <v>0</v>
      </c>
      <c r="D45" s="87" t="s">
        <v>780</v>
      </c>
      <c r="E45" s="82"/>
      <c r="F45" s="84"/>
      <c r="G45" s="87" t="s">
        <v>781</v>
      </c>
      <c r="I45" s="89">
        <v>1748</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73016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117470</v>
      </c>
      <c r="C52" s="80"/>
      <c r="D52" s="80" t="s">
        <v>718</v>
      </c>
      <c r="E52" s="80"/>
      <c r="F52" s="93"/>
      <c r="G52" s="80" t="s">
        <v>718</v>
      </c>
      <c r="H52" s="80"/>
      <c r="I52" s="94">
        <f>I42+I43+I50</f>
        <v>117470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17384</v>
      </c>
      <c r="D59" s="83" t="s">
        <v>774</v>
      </c>
      <c r="E59" s="88" t="s">
        <v>773</v>
      </c>
      <c r="F59" s="84"/>
      <c r="G59" s="90" t="s">
        <v>772</v>
      </c>
      <c r="H59" s="68" t="s">
        <v>771</v>
      </c>
      <c r="I59" s="89">
        <f>+B49</f>
        <v>73016</v>
      </c>
    </row>
    <row r="60" spans="2:9" x14ac:dyDescent="0.2">
      <c r="B60" s="86">
        <v>17384</v>
      </c>
      <c r="D60" s="87" t="s">
        <v>770</v>
      </c>
      <c r="F60" s="84"/>
      <c r="G60" s="90" t="s">
        <v>769</v>
      </c>
      <c r="H60" s="87"/>
      <c r="I60" s="89">
        <f>I61+I62</f>
        <v>3011</v>
      </c>
    </row>
    <row r="61" spans="2:9" x14ac:dyDescent="0.2">
      <c r="B61" s="86">
        <v>0</v>
      </c>
      <c r="D61" s="87" t="s">
        <v>768</v>
      </c>
      <c r="F61" s="84"/>
      <c r="G61" s="90" t="s">
        <v>767</v>
      </c>
      <c r="I61" s="89">
        <v>0</v>
      </c>
    </row>
    <row r="62" spans="2:9" x14ac:dyDescent="0.2">
      <c r="B62" s="86">
        <v>3011</v>
      </c>
      <c r="D62" s="83" t="s">
        <v>766</v>
      </c>
      <c r="E62" s="87" t="s">
        <v>765</v>
      </c>
      <c r="F62" s="84"/>
      <c r="G62" s="90" t="s">
        <v>764</v>
      </c>
      <c r="I62" s="89">
        <v>3011</v>
      </c>
    </row>
    <row r="63" spans="2:9" x14ac:dyDescent="0.2">
      <c r="B63" s="86"/>
      <c r="E63" s="87" t="s">
        <v>763</v>
      </c>
      <c r="F63" s="84"/>
      <c r="G63" s="85" t="s">
        <v>762</v>
      </c>
      <c r="H63" s="83" t="s">
        <v>761</v>
      </c>
      <c r="I63" s="89">
        <f>I64+I65+I66</f>
        <v>511</v>
      </c>
    </row>
    <row r="64" spans="2:9" x14ac:dyDescent="0.2">
      <c r="B64" s="86">
        <f>B65+B66+B67</f>
        <v>2425</v>
      </c>
      <c r="D64" s="83" t="s">
        <v>762</v>
      </c>
      <c r="E64" s="83" t="s">
        <v>761</v>
      </c>
      <c r="F64" s="84"/>
      <c r="G64" s="87" t="s">
        <v>760</v>
      </c>
      <c r="I64" s="89">
        <v>0</v>
      </c>
    </row>
    <row r="65" spans="2:9" x14ac:dyDescent="0.2">
      <c r="B65" s="86">
        <v>1112</v>
      </c>
      <c r="D65" s="87" t="s">
        <v>760</v>
      </c>
      <c r="F65" s="84"/>
      <c r="G65" s="90" t="s">
        <v>759</v>
      </c>
      <c r="I65" s="89">
        <v>15</v>
      </c>
    </row>
    <row r="66" spans="2:9" x14ac:dyDescent="0.2">
      <c r="B66" s="86">
        <v>0</v>
      </c>
      <c r="D66" s="87" t="s">
        <v>759</v>
      </c>
      <c r="F66" s="84"/>
      <c r="G66" s="90" t="s">
        <v>758</v>
      </c>
      <c r="I66" s="89">
        <v>496</v>
      </c>
    </row>
    <row r="67" spans="2:9" x14ac:dyDescent="0.2">
      <c r="B67" s="86">
        <v>1313</v>
      </c>
      <c r="D67" s="87" t="s">
        <v>758</v>
      </c>
      <c r="F67" s="84"/>
      <c r="G67" s="85"/>
      <c r="H67" s="85"/>
      <c r="I67" s="89"/>
    </row>
    <row r="68" spans="2:9" x14ac:dyDescent="0.2">
      <c r="B68" s="86">
        <f>I70-B59-B62-B64</f>
        <v>53718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76538</v>
      </c>
      <c r="C70" s="80"/>
      <c r="D70" s="80" t="s">
        <v>718</v>
      </c>
      <c r="E70" s="80"/>
      <c r="F70" s="93"/>
      <c r="G70" s="80" t="s">
        <v>718</v>
      </c>
      <c r="H70" s="80"/>
      <c r="I70" s="94">
        <f>I59+I60+I63</f>
        <v>76538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53718</v>
      </c>
    </row>
    <row r="78" spans="2:9" x14ac:dyDescent="0.2">
      <c r="B78" s="86"/>
      <c r="E78" s="87" t="s">
        <v>750</v>
      </c>
      <c r="F78" s="84"/>
      <c r="G78" s="90"/>
      <c r="H78" s="87"/>
      <c r="I78" s="89"/>
    </row>
    <row r="79" spans="2:9" x14ac:dyDescent="0.2">
      <c r="B79" s="86">
        <f>I82-B77</f>
        <v>53718</v>
      </c>
      <c r="D79" s="87" t="s">
        <v>745</v>
      </c>
      <c r="E79" s="70" t="s">
        <v>749</v>
      </c>
      <c r="F79" s="84"/>
      <c r="G79" s="85"/>
      <c r="H79" s="85"/>
      <c r="I79" s="89"/>
    </row>
    <row r="80" spans="2:9" x14ac:dyDescent="0.2">
      <c r="B80" s="86">
        <f>B79-B13</f>
        <v>-38430</v>
      </c>
      <c r="D80" s="87" t="s">
        <v>748</v>
      </c>
      <c r="E80" s="68" t="s">
        <v>744</v>
      </c>
      <c r="F80" s="84"/>
      <c r="G80" s="85"/>
      <c r="H80" s="85"/>
      <c r="I80" s="89"/>
    </row>
    <row r="81" spans="2:9" x14ac:dyDescent="0.2">
      <c r="B81" s="86"/>
      <c r="F81" s="84"/>
      <c r="G81" s="85"/>
      <c r="H81" s="85"/>
      <c r="I81" s="89"/>
    </row>
    <row r="82" spans="2:9" x14ac:dyDescent="0.2">
      <c r="B82" s="91">
        <f>B77+B79</f>
        <v>53718</v>
      </c>
      <c r="C82" s="80"/>
      <c r="D82" s="80" t="s">
        <v>718</v>
      </c>
      <c r="E82" s="80"/>
      <c r="F82" s="93"/>
      <c r="G82" s="80" t="s">
        <v>718</v>
      </c>
      <c r="H82" s="80"/>
      <c r="I82" s="94">
        <f>I77</f>
        <v>53718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75454</v>
      </c>
      <c r="D92" s="87" t="s">
        <v>732</v>
      </c>
      <c r="E92" s="68" t="s">
        <v>731</v>
      </c>
      <c r="F92" s="84"/>
      <c r="G92" s="87" t="s">
        <v>745</v>
      </c>
      <c r="H92" s="68" t="s">
        <v>744</v>
      </c>
      <c r="I92" s="89">
        <f>+B80</f>
        <v>-38430</v>
      </c>
    </row>
    <row r="93" spans="2:9" x14ac:dyDescent="0.2">
      <c r="B93" s="86"/>
      <c r="E93" s="70" t="s">
        <v>728</v>
      </c>
      <c r="F93" s="84"/>
      <c r="G93" s="90" t="s">
        <v>743</v>
      </c>
      <c r="H93" s="83" t="s">
        <v>742</v>
      </c>
      <c r="I93" s="89">
        <f>I94+I95</f>
        <v>114223</v>
      </c>
    </row>
    <row r="94" spans="2:9" x14ac:dyDescent="0.2">
      <c r="B94" s="86"/>
      <c r="E94" s="87"/>
      <c r="F94" s="84"/>
      <c r="G94" s="90" t="s">
        <v>741</v>
      </c>
      <c r="I94" s="89">
        <v>113419</v>
      </c>
    </row>
    <row r="95" spans="2:9" x14ac:dyDescent="0.2">
      <c r="B95" s="86"/>
      <c r="E95" s="87"/>
      <c r="F95" s="84"/>
      <c r="G95" s="90" t="s">
        <v>740</v>
      </c>
      <c r="I95" s="89">
        <v>804</v>
      </c>
    </row>
    <row r="96" spans="2:9" x14ac:dyDescent="0.2">
      <c r="B96" s="86"/>
      <c r="D96" s="87"/>
      <c r="F96" s="84"/>
      <c r="G96" s="90" t="s">
        <v>739</v>
      </c>
      <c r="H96" s="83" t="s">
        <v>738</v>
      </c>
      <c r="I96" s="89">
        <f>I97</f>
        <v>-339</v>
      </c>
    </row>
    <row r="97" spans="2:9" x14ac:dyDescent="0.2">
      <c r="B97" s="100"/>
      <c r="C97" s="101"/>
      <c r="D97" s="101"/>
      <c r="E97" s="87"/>
      <c r="F97" s="102"/>
      <c r="G97" s="90" t="s">
        <v>737</v>
      </c>
      <c r="H97" s="103"/>
      <c r="I97" s="89">
        <v>-339</v>
      </c>
    </row>
    <row r="98" spans="2:9" x14ac:dyDescent="0.2">
      <c r="B98" s="86"/>
      <c r="F98" s="84"/>
      <c r="G98" s="85"/>
      <c r="H98" s="85"/>
      <c r="I98" s="89"/>
    </row>
    <row r="99" spans="2:9" x14ac:dyDescent="0.2">
      <c r="B99" s="91">
        <f>B92</f>
        <v>75454</v>
      </c>
      <c r="C99" s="80"/>
      <c r="D99" s="80" t="s">
        <v>718</v>
      </c>
      <c r="E99" s="80"/>
      <c r="F99" s="93"/>
      <c r="G99" s="80" t="s">
        <v>718</v>
      </c>
      <c r="H99" s="80"/>
      <c r="I99" s="94">
        <f>I92+I93+I96</f>
        <v>75454</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225400</v>
      </c>
      <c r="D106" s="87" t="s">
        <v>735</v>
      </c>
      <c r="E106" s="105" t="s">
        <v>734</v>
      </c>
      <c r="F106" s="84"/>
      <c r="G106" s="85"/>
      <c r="H106" s="85"/>
      <c r="I106" s="84"/>
    </row>
    <row r="107" spans="2:9" x14ac:dyDescent="0.2">
      <c r="B107" s="86">
        <v>182342</v>
      </c>
      <c r="D107" s="87" t="s">
        <v>733</v>
      </c>
      <c r="E107" s="87"/>
      <c r="F107" s="84"/>
      <c r="G107" s="87" t="s">
        <v>732</v>
      </c>
      <c r="H107" s="70" t="s">
        <v>731</v>
      </c>
      <c r="I107" s="89"/>
    </row>
    <row r="108" spans="2:9" x14ac:dyDescent="0.2">
      <c r="B108" s="86">
        <f>-B13</f>
        <v>-92148</v>
      </c>
      <c r="D108" s="87" t="s">
        <v>730</v>
      </c>
      <c r="E108" s="88" t="s">
        <v>729</v>
      </c>
      <c r="F108" s="84"/>
      <c r="G108" s="87"/>
      <c r="H108" s="69" t="s">
        <v>728</v>
      </c>
      <c r="I108" s="89">
        <f>B92</f>
        <v>75454</v>
      </c>
    </row>
    <row r="109" spans="2:9" x14ac:dyDescent="0.2">
      <c r="B109" s="86">
        <v>43058</v>
      </c>
      <c r="D109" s="97" t="s">
        <v>727</v>
      </c>
      <c r="E109" s="87" t="s">
        <v>726</v>
      </c>
      <c r="F109" s="84"/>
      <c r="H109" s="106"/>
      <c r="I109" s="107"/>
    </row>
    <row r="110" spans="2:9" x14ac:dyDescent="0.2">
      <c r="B110" s="86">
        <v>0</v>
      </c>
      <c r="D110" s="87" t="s">
        <v>725</v>
      </c>
      <c r="E110" s="87" t="s">
        <v>724</v>
      </c>
      <c r="F110" s="84"/>
      <c r="G110" s="95"/>
      <c r="I110" s="89"/>
    </row>
    <row r="111" spans="2:9" x14ac:dyDescent="0.2">
      <c r="B111" s="86">
        <v>1037</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-58835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75454</v>
      </c>
      <c r="C115" s="80"/>
      <c r="D115" s="80" t="s">
        <v>718</v>
      </c>
      <c r="E115" s="108"/>
      <c r="F115" s="93"/>
      <c r="G115" s="80" t="s">
        <v>718</v>
      </c>
      <c r="H115" s="80"/>
      <c r="I115" s="94">
        <f>I108</f>
        <v>75454</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-58835</v>
      </c>
    </row>
    <row r="123" spans="2:9" ht="15" x14ac:dyDescent="0.2">
      <c r="B123" s="86">
        <f>B125+B128+B131+B134+B137+B142+B143+B144</f>
        <v>43277</v>
      </c>
      <c r="C123" s="81"/>
      <c r="D123" s="60"/>
      <c r="E123" s="87" t="s">
        <v>713</v>
      </c>
      <c r="F123" s="60"/>
      <c r="G123" s="60"/>
      <c r="H123" s="60"/>
      <c r="I123" s="89">
        <f>I128+I131+I134+I137+I142+I143+I144</f>
        <v>102112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49861</v>
      </c>
      <c r="E128" s="87" t="s">
        <v>709</v>
      </c>
      <c r="I128" s="89">
        <f>I129+I130</f>
        <v>14319</v>
      </c>
    </row>
    <row r="129" spans="2:9" x14ac:dyDescent="0.2">
      <c r="B129" s="86">
        <v>54643</v>
      </c>
      <c r="E129" s="87" t="s">
        <v>708</v>
      </c>
      <c r="I129" s="89">
        <v>0</v>
      </c>
    </row>
    <row r="130" spans="2:9" x14ac:dyDescent="0.2">
      <c r="B130" s="86">
        <v>-4782</v>
      </c>
      <c r="E130" s="87" t="s">
        <v>707</v>
      </c>
      <c r="I130" s="89">
        <v>14319</v>
      </c>
    </row>
    <row r="131" spans="2:9" x14ac:dyDescent="0.2">
      <c r="B131" s="86">
        <f>B132+B133</f>
        <v>-113941</v>
      </c>
      <c r="E131" s="87" t="s">
        <v>706</v>
      </c>
      <c r="I131" s="89">
        <f>I132+I133</f>
        <v>0</v>
      </c>
    </row>
    <row r="132" spans="2:9" x14ac:dyDescent="0.2">
      <c r="B132" s="86">
        <v>-113941</v>
      </c>
      <c r="E132" s="87" t="s">
        <v>705</v>
      </c>
      <c r="I132" s="89">
        <v>0</v>
      </c>
    </row>
    <row r="133" spans="2:9" x14ac:dyDescent="0.2">
      <c r="B133" s="86">
        <v>0</v>
      </c>
      <c r="E133" s="87" t="s">
        <v>704</v>
      </c>
      <c r="I133" s="89">
        <v>0</v>
      </c>
    </row>
    <row r="134" spans="2:9" x14ac:dyDescent="0.2">
      <c r="B134" s="86">
        <f>B135+B136</f>
        <v>-6781</v>
      </c>
      <c r="E134" s="87" t="s">
        <v>703</v>
      </c>
      <c r="I134" s="89">
        <f>I135+I136</f>
        <v>42663</v>
      </c>
    </row>
    <row r="135" spans="2:9" x14ac:dyDescent="0.2">
      <c r="B135" s="86">
        <v>-6523</v>
      </c>
      <c r="E135" s="87" t="s">
        <v>702</v>
      </c>
      <c r="I135" s="89">
        <v>-2964</v>
      </c>
    </row>
    <row r="136" spans="2:9" x14ac:dyDescent="0.2">
      <c r="B136" s="86">
        <v>-258</v>
      </c>
      <c r="E136" s="87" t="s">
        <v>701</v>
      </c>
      <c r="I136" s="89">
        <v>45627</v>
      </c>
    </row>
    <row r="137" spans="2:9" x14ac:dyDescent="0.2">
      <c r="B137" s="86">
        <f>B138+B141</f>
        <v>13379</v>
      </c>
      <c r="E137" s="109" t="s">
        <v>700</v>
      </c>
      <c r="I137" s="89">
        <f>I138+I141</f>
        <v>-4963</v>
      </c>
    </row>
    <row r="138" spans="2:9" x14ac:dyDescent="0.2">
      <c r="B138" s="86">
        <f>B139+B140</f>
        <v>13379</v>
      </c>
      <c r="E138" s="109" t="s">
        <v>699</v>
      </c>
      <c r="I138" s="89">
        <f>I139+I140</f>
        <v>-4963</v>
      </c>
    </row>
    <row r="139" spans="2:9" x14ac:dyDescent="0.2">
      <c r="B139" s="86">
        <v>13379</v>
      </c>
      <c r="E139" s="109" t="s">
        <v>698</v>
      </c>
      <c r="I139" s="89">
        <v>-4963</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259</v>
      </c>
    </row>
    <row r="144" spans="2:9" x14ac:dyDescent="0.2">
      <c r="B144" s="86">
        <f>B145+B146</f>
        <v>100759</v>
      </c>
      <c r="C144" s="87" t="s">
        <v>693</v>
      </c>
      <c r="E144" s="87" t="s">
        <v>693</v>
      </c>
      <c r="I144" s="89">
        <f>I145+I146</f>
        <v>49834</v>
      </c>
    </row>
    <row r="145" spans="2:9" x14ac:dyDescent="0.2">
      <c r="B145" s="86">
        <v>79892</v>
      </c>
      <c r="C145" s="87" t="s">
        <v>692</v>
      </c>
      <c r="E145" s="87" t="s">
        <v>692</v>
      </c>
      <c r="I145" s="89">
        <v>-12081</v>
      </c>
    </row>
    <row r="146" spans="2:9" x14ac:dyDescent="0.2">
      <c r="B146" s="91">
        <v>20867</v>
      </c>
      <c r="C146" s="110" t="s">
        <v>691</v>
      </c>
      <c r="D146" s="111"/>
      <c r="E146" s="110" t="s">
        <v>691</v>
      </c>
      <c r="F146" s="111"/>
      <c r="G146" s="111"/>
      <c r="H146" s="111"/>
      <c r="I146" s="94">
        <v>61915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912</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10683</v>
      </c>
      <c r="D11" s="83" t="s">
        <v>810</v>
      </c>
      <c r="E11" s="87" t="s">
        <v>809</v>
      </c>
      <c r="F11" s="84"/>
      <c r="G11" s="85" t="s">
        <v>808</v>
      </c>
      <c r="H11" s="88" t="s">
        <v>807</v>
      </c>
      <c r="I11" s="89">
        <f>I12+I13</f>
        <v>21696</v>
      </c>
    </row>
    <row r="12" spans="2:14" x14ac:dyDescent="0.2">
      <c r="B12" s="86">
        <f>I11-B11</f>
        <v>11013</v>
      </c>
      <c r="D12" s="87" t="s">
        <v>797</v>
      </c>
      <c r="E12" s="68" t="s">
        <v>796</v>
      </c>
      <c r="F12" s="84"/>
      <c r="G12" s="90" t="s">
        <v>806</v>
      </c>
      <c r="H12" s="85"/>
      <c r="I12" s="89">
        <v>21696</v>
      </c>
    </row>
    <row r="13" spans="2:14" x14ac:dyDescent="0.2">
      <c r="B13" s="86">
        <v>732</v>
      </c>
      <c r="D13" s="83" t="s">
        <v>805</v>
      </c>
      <c r="E13" s="87" t="s">
        <v>729</v>
      </c>
      <c r="F13" s="84"/>
      <c r="G13" s="90" t="s">
        <v>804</v>
      </c>
      <c r="I13" s="89">
        <v>0</v>
      </c>
    </row>
    <row r="14" spans="2:14" x14ac:dyDescent="0.2">
      <c r="B14" s="86">
        <f>B12-B13</f>
        <v>10281</v>
      </c>
      <c r="D14" s="83" t="s">
        <v>803</v>
      </c>
      <c r="E14" s="68" t="s">
        <v>802</v>
      </c>
      <c r="F14" s="84"/>
      <c r="G14" s="90"/>
      <c r="H14" s="85"/>
      <c r="I14" s="89"/>
    </row>
    <row r="15" spans="2:14" ht="7.15" customHeight="1" x14ac:dyDescent="0.2">
      <c r="B15" s="86"/>
      <c r="F15" s="84"/>
      <c r="G15" s="85"/>
      <c r="H15" s="85"/>
      <c r="I15" s="89"/>
    </row>
    <row r="16" spans="2:14" x14ac:dyDescent="0.2">
      <c r="B16" s="91">
        <f>B11+B12</f>
        <v>21696</v>
      </c>
      <c r="C16" s="80"/>
      <c r="D16" s="92" t="s">
        <v>718</v>
      </c>
      <c r="E16" s="80"/>
      <c r="F16" s="93"/>
      <c r="G16" s="92" t="s">
        <v>718</v>
      </c>
      <c r="H16" s="80"/>
      <c r="I16" s="94">
        <f>I11</f>
        <v>21696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9392</v>
      </c>
      <c r="D26" s="83" t="s">
        <v>799</v>
      </c>
      <c r="E26" s="87" t="s">
        <v>798</v>
      </c>
      <c r="F26" s="84"/>
      <c r="G26" s="90" t="s">
        <v>797</v>
      </c>
      <c r="H26" s="70" t="s">
        <v>796</v>
      </c>
      <c r="I26" s="89">
        <f>+B12</f>
        <v>11013</v>
      </c>
    </row>
    <row r="27" spans="2:9" x14ac:dyDescent="0.2">
      <c r="B27" s="86">
        <v>7313</v>
      </c>
      <c r="D27" s="87" t="s">
        <v>795</v>
      </c>
      <c r="F27" s="84"/>
      <c r="G27" s="85"/>
      <c r="H27" s="85"/>
      <c r="I27" s="89"/>
    </row>
    <row r="28" spans="2:9" x14ac:dyDescent="0.2">
      <c r="B28" s="86">
        <f>B29+B30</f>
        <v>2079</v>
      </c>
      <c r="D28" s="87" t="s">
        <v>794</v>
      </c>
      <c r="F28" s="84"/>
      <c r="G28" s="85"/>
      <c r="H28" s="85"/>
      <c r="I28" s="89"/>
    </row>
    <row r="29" spans="2:9" x14ac:dyDescent="0.2">
      <c r="B29" s="86">
        <v>2001</v>
      </c>
      <c r="D29" s="87" t="s">
        <v>793</v>
      </c>
      <c r="F29" s="84"/>
      <c r="G29" s="85"/>
      <c r="H29" s="85"/>
      <c r="I29" s="89"/>
    </row>
    <row r="30" spans="2:9" x14ac:dyDescent="0.2">
      <c r="B30" s="86">
        <v>78</v>
      </c>
      <c r="D30" s="87" t="s">
        <v>792</v>
      </c>
      <c r="F30" s="84"/>
      <c r="G30" s="85"/>
      <c r="H30" s="85"/>
      <c r="I30" s="89"/>
    </row>
    <row r="31" spans="2:9" ht="12.75" customHeight="1" x14ac:dyDescent="0.2">
      <c r="B31" s="86">
        <v>12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1609</v>
      </c>
      <c r="D33" s="87" t="s">
        <v>786</v>
      </c>
      <c r="E33" s="68" t="s">
        <v>785</v>
      </c>
      <c r="F33" s="84"/>
      <c r="G33" s="85"/>
      <c r="H33" s="85"/>
      <c r="I33" s="89"/>
    </row>
    <row r="34" spans="2:9" x14ac:dyDescent="0.2">
      <c r="B34" s="86"/>
      <c r="F34" s="84"/>
      <c r="G34" s="85"/>
      <c r="H34" s="85"/>
      <c r="I34" s="89"/>
    </row>
    <row r="35" spans="2:9" x14ac:dyDescent="0.2">
      <c r="B35" s="91">
        <f>B26+B31+B32+B33</f>
        <v>11013</v>
      </c>
      <c r="C35" s="80"/>
      <c r="D35" s="92" t="s">
        <v>718</v>
      </c>
      <c r="E35" s="80"/>
      <c r="F35" s="93"/>
      <c r="G35" s="92" t="s">
        <v>718</v>
      </c>
      <c r="H35" s="80"/>
      <c r="I35" s="94">
        <f>I26</f>
        <v>11013</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1658</v>
      </c>
      <c r="D42" s="83" t="s">
        <v>784</v>
      </c>
      <c r="E42" s="90" t="s">
        <v>783</v>
      </c>
      <c r="F42" s="84"/>
      <c r="G42" s="87" t="s">
        <v>786</v>
      </c>
      <c r="H42" s="68" t="s">
        <v>785</v>
      </c>
      <c r="I42" s="89">
        <f>+B33</f>
        <v>1609</v>
      </c>
    </row>
    <row r="43" spans="2:9" ht="15" x14ac:dyDescent="0.2">
      <c r="B43" s="86">
        <v>20</v>
      </c>
      <c r="C43" s="60"/>
      <c r="D43" s="97" t="s">
        <v>782</v>
      </c>
      <c r="F43" s="64"/>
      <c r="G43" s="81" t="s">
        <v>784</v>
      </c>
      <c r="H43" s="98" t="s">
        <v>783</v>
      </c>
      <c r="I43" s="89">
        <f>I44+I45+I47+I48+I49</f>
        <v>121</v>
      </c>
    </row>
    <row r="44" spans="2:9" x14ac:dyDescent="0.2">
      <c r="B44" s="86">
        <v>1638</v>
      </c>
      <c r="D44" s="87" t="s">
        <v>781</v>
      </c>
      <c r="F44" s="84"/>
      <c r="G44" s="97" t="s">
        <v>782</v>
      </c>
      <c r="I44" s="89">
        <v>121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72</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1730</v>
      </c>
      <c r="C52" s="80"/>
      <c r="D52" s="80" t="s">
        <v>718</v>
      </c>
      <c r="E52" s="80"/>
      <c r="F52" s="93"/>
      <c r="G52" s="80" t="s">
        <v>718</v>
      </c>
      <c r="H52" s="80"/>
      <c r="I52" s="94">
        <f>I42+I43+I50</f>
        <v>1730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498</v>
      </c>
      <c r="D59" s="83" t="s">
        <v>774</v>
      </c>
      <c r="E59" s="88" t="s">
        <v>773</v>
      </c>
      <c r="F59" s="84"/>
      <c r="G59" s="90" t="s">
        <v>772</v>
      </c>
      <c r="H59" s="68" t="s">
        <v>771</v>
      </c>
      <c r="I59" s="89">
        <f>+B49</f>
        <v>72</v>
      </c>
    </row>
    <row r="60" spans="2:9" x14ac:dyDescent="0.2">
      <c r="B60" s="86">
        <v>498</v>
      </c>
      <c r="D60" s="87" t="s">
        <v>770</v>
      </c>
      <c r="F60" s="84"/>
      <c r="G60" s="90" t="s">
        <v>769</v>
      </c>
      <c r="H60" s="87"/>
      <c r="I60" s="89">
        <f>I61+I62</f>
        <v>78</v>
      </c>
    </row>
    <row r="61" spans="2:9" x14ac:dyDescent="0.2">
      <c r="B61" s="86">
        <v>0</v>
      </c>
      <c r="D61" s="87" t="s">
        <v>768</v>
      </c>
      <c r="F61" s="84"/>
      <c r="G61" s="90" t="s">
        <v>767</v>
      </c>
      <c r="I61" s="89">
        <v>0</v>
      </c>
    </row>
    <row r="62" spans="2:9" x14ac:dyDescent="0.2">
      <c r="B62" s="86">
        <v>78</v>
      </c>
      <c r="D62" s="83" t="s">
        <v>766</v>
      </c>
      <c r="E62" s="87" t="s">
        <v>765</v>
      </c>
      <c r="F62" s="84"/>
      <c r="G62" s="90" t="s">
        <v>764</v>
      </c>
      <c r="I62" s="89">
        <v>78</v>
      </c>
    </row>
    <row r="63" spans="2:9" x14ac:dyDescent="0.2">
      <c r="B63" s="86"/>
      <c r="E63" s="87" t="s">
        <v>763</v>
      </c>
      <c r="F63" s="84"/>
      <c r="G63" s="85" t="s">
        <v>762</v>
      </c>
      <c r="H63" s="83" t="s">
        <v>761</v>
      </c>
      <c r="I63" s="89">
        <f>I64+I65+I66</f>
        <v>1</v>
      </c>
    </row>
    <row r="64" spans="2:9" x14ac:dyDescent="0.2">
      <c r="B64" s="86">
        <f>B65+B66+B67</f>
        <v>39</v>
      </c>
      <c r="D64" s="83" t="s">
        <v>762</v>
      </c>
      <c r="E64" s="83" t="s">
        <v>761</v>
      </c>
      <c r="F64" s="84"/>
      <c r="G64" s="87" t="s">
        <v>760</v>
      </c>
      <c r="I64" s="89">
        <v>0</v>
      </c>
    </row>
    <row r="65" spans="2:9" x14ac:dyDescent="0.2">
      <c r="B65" s="86">
        <v>39</v>
      </c>
      <c r="D65" s="87" t="s">
        <v>760</v>
      </c>
      <c r="F65" s="84"/>
      <c r="G65" s="90" t="s">
        <v>759</v>
      </c>
      <c r="I65" s="89">
        <v>0</v>
      </c>
    </row>
    <row r="66" spans="2:9" x14ac:dyDescent="0.2">
      <c r="B66" s="86">
        <v>0</v>
      </c>
      <c r="D66" s="87" t="s">
        <v>759</v>
      </c>
      <c r="F66" s="84"/>
      <c r="G66" s="90" t="s">
        <v>758</v>
      </c>
      <c r="I66" s="89">
        <v>1</v>
      </c>
    </row>
    <row r="67" spans="2:9" x14ac:dyDescent="0.2">
      <c r="B67" s="86">
        <v>0</v>
      </c>
      <c r="D67" s="87" t="s">
        <v>758</v>
      </c>
      <c r="F67" s="84"/>
      <c r="G67" s="85"/>
      <c r="H67" s="85"/>
      <c r="I67" s="89"/>
    </row>
    <row r="68" spans="2:9" x14ac:dyDescent="0.2">
      <c r="B68" s="86">
        <f>I70-B59-B62-B64</f>
        <v>-464</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151</v>
      </c>
      <c r="C70" s="80"/>
      <c r="D70" s="80" t="s">
        <v>718</v>
      </c>
      <c r="E70" s="80"/>
      <c r="F70" s="93"/>
      <c r="G70" s="80" t="s">
        <v>718</v>
      </c>
      <c r="H70" s="80"/>
      <c r="I70" s="94">
        <f>I59+I60+I63</f>
        <v>151</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-464</v>
      </c>
    </row>
    <row r="78" spans="2:9" x14ac:dyDescent="0.2">
      <c r="B78" s="86"/>
      <c r="E78" s="87" t="s">
        <v>750</v>
      </c>
      <c r="F78" s="84"/>
      <c r="G78" s="90"/>
      <c r="H78" s="87"/>
      <c r="I78" s="89"/>
    </row>
    <row r="79" spans="2:9" x14ac:dyDescent="0.2">
      <c r="B79" s="86">
        <f>I82-B77</f>
        <v>-464</v>
      </c>
      <c r="D79" s="87" t="s">
        <v>745</v>
      </c>
      <c r="E79" s="70" t="s">
        <v>749</v>
      </c>
      <c r="F79" s="84"/>
      <c r="G79" s="85"/>
      <c r="H79" s="85"/>
      <c r="I79" s="89"/>
    </row>
    <row r="80" spans="2:9" x14ac:dyDescent="0.2">
      <c r="B80" s="86">
        <f>B79-B13</f>
        <v>-1196</v>
      </c>
      <c r="D80" s="87" t="s">
        <v>748</v>
      </c>
      <c r="E80" s="68" t="s">
        <v>744</v>
      </c>
      <c r="F80" s="84"/>
      <c r="G80" s="85"/>
      <c r="H80" s="85"/>
      <c r="I80" s="89"/>
    </row>
    <row r="81" spans="2:9" x14ac:dyDescent="0.2">
      <c r="B81" s="86"/>
      <c r="F81" s="84"/>
      <c r="G81" s="85"/>
      <c r="H81" s="85"/>
      <c r="I81" s="89"/>
    </row>
    <row r="82" spans="2:9" x14ac:dyDescent="0.2">
      <c r="B82" s="91">
        <f>B77+B79</f>
        <v>-464</v>
      </c>
      <c r="C82" s="80"/>
      <c r="D82" s="80" t="s">
        <v>718</v>
      </c>
      <c r="E82" s="80"/>
      <c r="F82" s="93"/>
      <c r="G82" s="80" t="s">
        <v>718</v>
      </c>
      <c r="H82" s="80"/>
      <c r="I82" s="94">
        <f>I77</f>
        <v>-464</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867</v>
      </c>
      <c r="D92" s="87" t="s">
        <v>732</v>
      </c>
      <c r="E92" s="68" t="s">
        <v>731</v>
      </c>
      <c r="F92" s="84"/>
      <c r="G92" s="87" t="s">
        <v>745</v>
      </c>
      <c r="H92" s="68" t="s">
        <v>744</v>
      </c>
      <c r="I92" s="89">
        <f>+B80</f>
        <v>-1196</v>
      </c>
    </row>
    <row r="93" spans="2:9" x14ac:dyDescent="0.2">
      <c r="B93" s="86"/>
      <c r="E93" s="70" t="s">
        <v>728</v>
      </c>
      <c r="F93" s="84"/>
      <c r="G93" s="90" t="s">
        <v>743</v>
      </c>
      <c r="H93" s="83" t="s">
        <v>742</v>
      </c>
      <c r="I93" s="89">
        <f>I94+I95</f>
        <v>2063</v>
      </c>
    </row>
    <row r="94" spans="2:9" x14ac:dyDescent="0.2">
      <c r="B94" s="86"/>
      <c r="E94" s="87"/>
      <c r="F94" s="84"/>
      <c r="G94" s="90" t="s">
        <v>741</v>
      </c>
      <c r="I94" s="89">
        <v>1412</v>
      </c>
    </row>
    <row r="95" spans="2:9" x14ac:dyDescent="0.2">
      <c r="B95" s="86"/>
      <c r="E95" s="87"/>
      <c r="F95" s="84"/>
      <c r="G95" s="90" t="s">
        <v>740</v>
      </c>
      <c r="I95" s="89">
        <v>651</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867</v>
      </c>
      <c r="C99" s="80"/>
      <c r="D99" s="80" t="s">
        <v>718</v>
      </c>
      <c r="E99" s="80"/>
      <c r="F99" s="93"/>
      <c r="G99" s="80" t="s">
        <v>718</v>
      </c>
      <c r="H99" s="80"/>
      <c r="I99" s="94">
        <f>I92+I93+I96</f>
        <v>867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-2693</v>
      </c>
      <c r="D106" s="87" t="s">
        <v>735</v>
      </c>
      <c r="E106" s="105" t="s">
        <v>734</v>
      </c>
      <c r="F106" s="84"/>
      <c r="G106" s="85"/>
      <c r="H106" s="85"/>
      <c r="I106" s="84"/>
    </row>
    <row r="107" spans="2:9" x14ac:dyDescent="0.2">
      <c r="B107" s="86">
        <v>335</v>
      </c>
      <c r="D107" s="87" t="s">
        <v>733</v>
      </c>
      <c r="E107" s="87"/>
      <c r="F107" s="84"/>
      <c r="G107" s="87" t="s">
        <v>732</v>
      </c>
      <c r="H107" s="70" t="s">
        <v>731</v>
      </c>
      <c r="I107" s="89"/>
    </row>
    <row r="108" spans="2:9" x14ac:dyDescent="0.2">
      <c r="B108" s="86">
        <f>-B13</f>
        <v>-732</v>
      </c>
      <c r="D108" s="87" t="s">
        <v>730</v>
      </c>
      <c r="E108" s="88" t="s">
        <v>729</v>
      </c>
      <c r="F108" s="84"/>
      <c r="G108" s="87"/>
      <c r="H108" s="69" t="s">
        <v>728</v>
      </c>
      <c r="I108" s="89">
        <f>B92</f>
        <v>867</v>
      </c>
    </row>
    <row r="109" spans="2:9" x14ac:dyDescent="0.2">
      <c r="B109" s="86">
        <v>-3028</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4292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867</v>
      </c>
      <c r="C115" s="80"/>
      <c r="D115" s="80" t="s">
        <v>718</v>
      </c>
      <c r="E115" s="108"/>
      <c r="F115" s="93"/>
      <c r="G115" s="80" t="s">
        <v>718</v>
      </c>
      <c r="H115" s="80"/>
      <c r="I115" s="94">
        <f>I108</f>
        <v>867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4292</v>
      </c>
    </row>
    <row r="123" spans="2:9" ht="15" x14ac:dyDescent="0.2">
      <c r="B123" s="86">
        <f>B125+B128+B131+B134+B137+B142+B143+B144</f>
        <v>-195</v>
      </c>
      <c r="C123" s="81"/>
      <c r="D123" s="60"/>
      <c r="E123" s="87" t="s">
        <v>713</v>
      </c>
      <c r="F123" s="60"/>
      <c r="G123" s="60"/>
      <c r="H123" s="60"/>
      <c r="I123" s="89">
        <f>I128+I131+I134+I137+I142+I143+I144</f>
        <v>-4487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407</v>
      </c>
      <c r="E128" s="87" t="s">
        <v>709</v>
      </c>
      <c r="I128" s="89">
        <f>I129+I130</f>
        <v>64</v>
      </c>
    </row>
    <row r="129" spans="2:9" x14ac:dyDescent="0.2">
      <c r="B129" s="86">
        <v>293</v>
      </c>
      <c r="E129" s="87" t="s">
        <v>708</v>
      </c>
      <c r="I129" s="89">
        <v>0</v>
      </c>
    </row>
    <row r="130" spans="2:9" x14ac:dyDescent="0.2">
      <c r="B130" s="86">
        <v>114</v>
      </c>
      <c r="E130" s="87" t="s">
        <v>707</v>
      </c>
      <c r="I130" s="89">
        <v>64</v>
      </c>
    </row>
    <row r="131" spans="2:9" x14ac:dyDescent="0.2">
      <c r="B131" s="86">
        <f>B132+B133</f>
        <v>30</v>
      </c>
      <c r="E131" s="87" t="s">
        <v>706</v>
      </c>
      <c r="I131" s="89">
        <f>I132+I133</f>
        <v>0</v>
      </c>
    </row>
    <row r="132" spans="2:9" x14ac:dyDescent="0.2">
      <c r="B132" s="86">
        <v>30</v>
      </c>
      <c r="E132" s="87" t="s">
        <v>705</v>
      </c>
      <c r="I132" s="89">
        <v>0</v>
      </c>
    </row>
    <row r="133" spans="2:9" x14ac:dyDescent="0.2">
      <c r="B133" s="86">
        <v>0</v>
      </c>
      <c r="E133" s="87" t="s">
        <v>704</v>
      </c>
      <c r="I133" s="89">
        <v>0</v>
      </c>
    </row>
    <row r="134" spans="2:9" x14ac:dyDescent="0.2">
      <c r="B134" s="86">
        <f>B135+B136</f>
        <v>-200</v>
      </c>
      <c r="E134" s="87" t="s">
        <v>703</v>
      </c>
      <c r="I134" s="89">
        <f>I135+I136</f>
        <v>-374</v>
      </c>
    </row>
    <row r="135" spans="2:9" x14ac:dyDescent="0.2">
      <c r="B135" s="86">
        <v>-21</v>
      </c>
      <c r="E135" s="87" t="s">
        <v>702</v>
      </c>
      <c r="I135" s="89">
        <v>-191</v>
      </c>
    </row>
    <row r="136" spans="2:9" x14ac:dyDescent="0.2">
      <c r="B136" s="86">
        <v>-179</v>
      </c>
      <c r="E136" s="87" t="s">
        <v>701</v>
      </c>
      <c r="I136" s="89">
        <v>-183</v>
      </c>
    </row>
    <row r="137" spans="2:9" x14ac:dyDescent="0.2">
      <c r="B137" s="86">
        <f>B138+B141</f>
        <v>1</v>
      </c>
      <c r="E137" s="109" t="s">
        <v>700</v>
      </c>
      <c r="I137" s="89">
        <f>I138+I141</f>
        <v>0</v>
      </c>
    </row>
    <row r="138" spans="2:9" x14ac:dyDescent="0.2">
      <c r="B138" s="86">
        <f>B139+B140</f>
        <v>1</v>
      </c>
      <c r="E138" s="109" t="s">
        <v>699</v>
      </c>
      <c r="I138" s="89">
        <f>I139+I140</f>
        <v>0</v>
      </c>
    </row>
    <row r="139" spans="2:9" x14ac:dyDescent="0.2">
      <c r="B139" s="86">
        <v>1</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-433</v>
      </c>
      <c r="C144" s="87" t="s">
        <v>693</v>
      </c>
      <c r="E144" s="87" t="s">
        <v>693</v>
      </c>
      <c r="I144" s="89">
        <f>I145+I146</f>
        <v>-4177</v>
      </c>
    </row>
    <row r="145" spans="2:9" x14ac:dyDescent="0.2">
      <c r="B145" s="86">
        <v>-1191</v>
      </c>
      <c r="C145" s="87" t="s">
        <v>692</v>
      </c>
      <c r="E145" s="87" t="s">
        <v>692</v>
      </c>
      <c r="I145" s="89">
        <v>-2721</v>
      </c>
    </row>
    <row r="146" spans="2:9" x14ac:dyDescent="0.2">
      <c r="B146" s="91">
        <v>758</v>
      </c>
      <c r="C146" s="110" t="s">
        <v>691</v>
      </c>
      <c r="D146" s="111"/>
      <c r="E146" s="110" t="s">
        <v>691</v>
      </c>
      <c r="F146" s="111"/>
      <c r="G146" s="111"/>
      <c r="H146" s="111"/>
      <c r="I146" s="94">
        <v>-1456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1034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56751</v>
      </c>
      <c r="D11" s="83" t="s">
        <v>810</v>
      </c>
      <c r="E11" s="87" t="s">
        <v>809</v>
      </c>
      <c r="F11" s="84"/>
      <c r="G11" s="85" t="s">
        <v>808</v>
      </c>
      <c r="H11" s="88" t="s">
        <v>807</v>
      </c>
      <c r="I11" s="89">
        <f>I12+I13</f>
        <v>211849</v>
      </c>
    </row>
    <row r="12" spans="2:14" x14ac:dyDescent="0.2">
      <c r="B12" s="86">
        <f>I11-B11</f>
        <v>155098</v>
      </c>
      <c r="D12" s="87" t="s">
        <v>797</v>
      </c>
      <c r="E12" s="68" t="s">
        <v>796</v>
      </c>
      <c r="F12" s="84"/>
      <c r="G12" s="90" t="s">
        <v>806</v>
      </c>
      <c r="H12" s="85"/>
      <c r="I12" s="89">
        <v>211849</v>
      </c>
    </row>
    <row r="13" spans="2:14" x14ac:dyDescent="0.2">
      <c r="B13" s="86">
        <v>43813</v>
      </c>
      <c r="D13" s="83" t="s">
        <v>805</v>
      </c>
      <c r="E13" s="87" t="s">
        <v>729</v>
      </c>
      <c r="F13" s="84"/>
      <c r="G13" s="90" t="s">
        <v>804</v>
      </c>
      <c r="I13" s="89">
        <v>0</v>
      </c>
    </row>
    <row r="14" spans="2:14" x14ac:dyDescent="0.2">
      <c r="B14" s="86">
        <f>B12-B13</f>
        <v>111285</v>
      </c>
      <c r="D14" s="83" t="s">
        <v>803</v>
      </c>
      <c r="E14" s="68" t="s">
        <v>802</v>
      </c>
      <c r="F14" s="84"/>
      <c r="G14" s="90"/>
      <c r="H14" s="85"/>
      <c r="I14" s="89"/>
    </row>
    <row r="15" spans="2:14" ht="7.15" customHeight="1" x14ac:dyDescent="0.2">
      <c r="B15" s="86"/>
      <c r="F15" s="84"/>
      <c r="G15" s="85"/>
      <c r="H15" s="85"/>
      <c r="I15" s="89"/>
    </row>
    <row r="16" spans="2:14" x14ac:dyDescent="0.2">
      <c r="B16" s="91">
        <f>B11+B12</f>
        <v>211849</v>
      </c>
      <c r="C16" s="80"/>
      <c r="D16" s="92" t="s">
        <v>718</v>
      </c>
      <c r="E16" s="80"/>
      <c r="F16" s="93"/>
      <c r="G16" s="92" t="s">
        <v>718</v>
      </c>
      <c r="H16" s="80"/>
      <c r="I16" s="94">
        <f>I11</f>
        <v>211849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91277</v>
      </c>
      <c r="D26" s="83" t="s">
        <v>799</v>
      </c>
      <c r="E26" s="87" t="s">
        <v>798</v>
      </c>
      <c r="F26" s="84"/>
      <c r="G26" s="90" t="s">
        <v>797</v>
      </c>
      <c r="H26" s="70" t="s">
        <v>796</v>
      </c>
      <c r="I26" s="89">
        <f>+B12</f>
        <v>155098</v>
      </c>
    </row>
    <row r="27" spans="2:9" x14ac:dyDescent="0.2">
      <c r="B27" s="86">
        <v>70549</v>
      </c>
      <c r="D27" s="87" t="s">
        <v>795</v>
      </c>
      <c r="F27" s="84"/>
      <c r="G27" s="85"/>
      <c r="H27" s="85"/>
      <c r="I27" s="89"/>
    </row>
    <row r="28" spans="2:9" x14ac:dyDescent="0.2">
      <c r="B28" s="86">
        <f>B29+B30</f>
        <v>20728</v>
      </c>
      <c r="D28" s="87" t="s">
        <v>794</v>
      </c>
      <c r="F28" s="84"/>
      <c r="G28" s="85"/>
      <c r="H28" s="85"/>
      <c r="I28" s="89"/>
    </row>
    <row r="29" spans="2:9" x14ac:dyDescent="0.2">
      <c r="B29" s="86">
        <v>20683</v>
      </c>
      <c r="D29" s="87" t="s">
        <v>793</v>
      </c>
      <c r="F29" s="84"/>
      <c r="G29" s="85"/>
      <c r="H29" s="85"/>
      <c r="I29" s="89"/>
    </row>
    <row r="30" spans="2:9" x14ac:dyDescent="0.2">
      <c r="B30" s="86">
        <v>45</v>
      </c>
      <c r="D30" s="87" t="s">
        <v>792</v>
      </c>
      <c r="F30" s="84"/>
      <c r="G30" s="85"/>
      <c r="H30" s="85"/>
      <c r="I30" s="89"/>
    </row>
    <row r="31" spans="2:9" ht="12.75" customHeight="1" x14ac:dyDescent="0.2">
      <c r="B31" s="86">
        <v>2397</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61424</v>
      </c>
      <c r="D33" s="87" t="s">
        <v>786</v>
      </c>
      <c r="E33" s="68" t="s">
        <v>785</v>
      </c>
      <c r="F33" s="84"/>
      <c r="G33" s="85"/>
      <c r="H33" s="85"/>
      <c r="I33" s="89"/>
    </row>
    <row r="34" spans="2:9" x14ac:dyDescent="0.2">
      <c r="B34" s="86"/>
      <c r="F34" s="84"/>
      <c r="G34" s="85"/>
      <c r="H34" s="85"/>
      <c r="I34" s="89"/>
    </row>
    <row r="35" spans="2:9" x14ac:dyDescent="0.2">
      <c r="B35" s="91">
        <f>B26+B31+B32+B33</f>
        <v>155098</v>
      </c>
      <c r="C35" s="80"/>
      <c r="D35" s="92" t="s">
        <v>718</v>
      </c>
      <c r="E35" s="80"/>
      <c r="F35" s="93"/>
      <c r="G35" s="92" t="s">
        <v>718</v>
      </c>
      <c r="H35" s="80"/>
      <c r="I35" s="94">
        <f>I26</f>
        <v>155098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25549</v>
      </c>
      <c r="D42" s="83" t="s">
        <v>784</v>
      </c>
      <c r="E42" s="90" t="s">
        <v>783</v>
      </c>
      <c r="F42" s="84"/>
      <c r="G42" s="87" t="s">
        <v>786</v>
      </c>
      <c r="H42" s="68" t="s">
        <v>785</v>
      </c>
      <c r="I42" s="89">
        <f>+B33</f>
        <v>61424</v>
      </c>
    </row>
    <row r="43" spans="2:9" ht="15" x14ac:dyDescent="0.2">
      <c r="B43" s="86">
        <v>4049</v>
      </c>
      <c r="C43" s="60"/>
      <c r="D43" s="97" t="s">
        <v>782</v>
      </c>
      <c r="F43" s="64"/>
      <c r="G43" s="81" t="s">
        <v>784</v>
      </c>
      <c r="H43" s="98" t="s">
        <v>783</v>
      </c>
      <c r="I43" s="89">
        <f>I44+I45+I47+I48+I49</f>
        <v>1044</v>
      </c>
    </row>
    <row r="44" spans="2:9" x14ac:dyDescent="0.2">
      <c r="B44" s="86">
        <v>21500</v>
      </c>
      <c r="D44" s="87" t="s">
        <v>781</v>
      </c>
      <c r="F44" s="84"/>
      <c r="G44" s="97" t="s">
        <v>782</v>
      </c>
      <c r="I44" s="89">
        <v>592</v>
      </c>
    </row>
    <row r="45" spans="2:9" x14ac:dyDescent="0.2">
      <c r="B45" s="86">
        <v>0</v>
      </c>
      <c r="D45" s="87" t="s">
        <v>780</v>
      </c>
      <c r="E45" s="82"/>
      <c r="F45" s="84"/>
      <c r="G45" s="87" t="s">
        <v>781</v>
      </c>
      <c r="I45" s="89">
        <v>452</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36919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62468</v>
      </c>
      <c r="C52" s="80"/>
      <c r="D52" s="80" t="s">
        <v>718</v>
      </c>
      <c r="E52" s="80"/>
      <c r="F52" s="93"/>
      <c r="G52" s="80" t="s">
        <v>718</v>
      </c>
      <c r="H52" s="80"/>
      <c r="I52" s="94">
        <f>I42+I43+I50</f>
        <v>62468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9936</v>
      </c>
      <c r="D59" s="83" t="s">
        <v>774</v>
      </c>
      <c r="E59" s="88" t="s">
        <v>773</v>
      </c>
      <c r="F59" s="84"/>
      <c r="G59" s="90" t="s">
        <v>772</v>
      </c>
      <c r="H59" s="68" t="s">
        <v>771</v>
      </c>
      <c r="I59" s="89">
        <f>+B49</f>
        <v>36919</v>
      </c>
    </row>
    <row r="60" spans="2:9" x14ac:dyDescent="0.2">
      <c r="B60" s="86">
        <v>9936</v>
      </c>
      <c r="D60" s="87" t="s">
        <v>770</v>
      </c>
      <c r="F60" s="84"/>
      <c r="G60" s="90" t="s">
        <v>769</v>
      </c>
      <c r="H60" s="87"/>
      <c r="I60" s="89">
        <f>I61+I62</f>
        <v>45</v>
      </c>
    </row>
    <row r="61" spans="2:9" x14ac:dyDescent="0.2">
      <c r="B61" s="86">
        <v>0</v>
      </c>
      <c r="D61" s="87" t="s">
        <v>768</v>
      </c>
      <c r="F61" s="84"/>
      <c r="G61" s="90" t="s">
        <v>767</v>
      </c>
      <c r="I61" s="89">
        <v>0</v>
      </c>
    </row>
    <row r="62" spans="2:9" x14ac:dyDescent="0.2">
      <c r="B62" s="86">
        <v>45</v>
      </c>
      <c r="D62" s="83" t="s">
        <v>766</v>
      </c>
      <c r="E62" s="87" t="s">
        <v>765</v>
      </c>
      <c r="F62" s="84"/>
      <c r="G62" s="90" t="s">
        <v>764</v>
      </c>
      <c r="I62" s="89">
        <v>45</v>
      </c>
    </row>
    <row r="63" spans="2:9" x14ac:dyDescent="0.2">
      <c r="B63" s="86"/>
      <c r="E63" s="87" t="s">
        <v>763</v>
      </c>
      <c r="F63" s="84"/>
      <c r="G63" s="85" t="s">
        <v>762</v>
      </c>
      <c r="H63" s="83" t="s">
        <v>761</v>
      </c>
      <c r="I63" s="89">
        <f>I64+I65+I66</f>
        <v>194</v>
      </c>
    </row>
    <row r="64" spans="2:9" x14ac:dyDescent="0.2">
      <c r="B64" s="86">
        <f>B65+B66+B67</f>
        <v>935</v>
      </c>
      <c r="D64" s="83" t="s">
        <v>762</v>
      </c>
      <c r="E64" s="83" t="s">
        <v>761</v>
      </c>
      <c r="F64" s="84"/>
      <c r="G64" s="87" t="s">
        <v>760</v>
      </c>
      <c r="I64" s="89">
        <v>0</v>
      </c>
    </row>
    <row r="65" spans="2:9" x14ac:dyDescent="0.2">
      <c r="B65" s="86">
        <v>287</v>
      </c>
      <c r="D65" s="87" t="s">
        <v>760</v>
      </c>
      <c r="F65" s="84"/>
      <c r="G65" s="90" t="s">
        <v>759</v>
      </c>
      <c r="I65" s="89">
        <v>10</v>
      </c>
    </row>
    <row r="66" spans="2:9" x14ac:dyDescent="0.2">
      <c r="B66" s="86">
        <v>0</v>
      </c>
      <c r="D66" s="87" t="s">
        <v>759</v>
      </c>
      <c r="F66" s="84"/>
      <c r="G66" s="90" t="s">
        <v>758</v>
      </c>
      <c r="I66" s="89">
        <v>184</v>
      </c>
    </row>
    <row r="67" spans="2:9" x14ac:dyDescent="0.2">
      <c r="B67" s="86">
        <v>648</v>
      </c>
      <c r="D67" s="87" t="s">
        <v>758</v>
      </c>
      <c r="F67" s="84"/>
      <c r="G67" s="85"/>
      <c r="H67" s="85"/>
      <c r="I67" s="89"/>
    </row>
    <row r="68" spans="2:9" x14ac:dyDescent="0.2">
      <c r="B68" s="86">
        <f>I70-B59-B62-B64</f>
        <v>26242</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37158</v>
      </c>
      <c r="C70" s="80"/>
      <c r="D70" s="80" t="s">
        <v>718</v>
      </c>
      <c r="E70" s="80"/>
      <c r="F70" s="93"/>
      <c r="G70" s="80" t="s">
        <v>718</v>
      </c>
      <c r="H70" s="80"/>
      <c r="I70" s="94">
        <f>I59+I60+I63</f>
        <v>37158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26242</v>
      </c>
    </row>
    <row r="78" spans="2:9" x14ac:dyDescent="0.2">
      <c r="B78" s="86"/>
      <c r="E78" s="87" t="s">
        <v>750</v>
      </c>
      <c r="F78" s="84"/>
      <c r="G78" s="90"/>
      <c r="H78" s="87"/>
      <c r="I78" s="89"/>
    </row>
    <row r="79" spans="2:9" x14ac:dyDescent="0.2">
      <c r="B79" s="86">
        <f>I82-B77</f>
        <v>26242</v>
      </c>
      <c r="D79" s="87" t="s">
        <v>745</v>
      </c>
      <c r="E79" s="70" t="s">
        <v>749</v>
      </c>
      <c r="F79" s="84"/>
      <c r="G79" s="85"/>
      <c r="H79" s="85"/>
      <c r="I79" s="89"/>
    </row>
    <row r="80" spans="2:9" x14ac:dyDescent="0.2">
      <c r="B80" s="86">
        <f>B79-B13</f>
        <v>-17571</v>
      </c>
      <c r="D80" s="87" t="s">
        <v>748</v>
      </c>
      <c r="E80" s="68" t="s">
        <v>744</v>
      </c>
      <c r="F80" s="84"/>
      <c r="G80" s="85"/>
      <c r="H80" s="85"/>
      <c r="I80" s="89"/>
    </row>
    <row r="81" spans="2:9" x14ac:dyDescent="0.2">
      <c r="B81" s="86"/>
      <c r="F81" s="84"/>
      <c r="G81" s="85"/>
      <c r="H81" s="85"/>
      <c r="I81" s="89"/>
    </row>
    <row r="82" spans="2:9" x14ac:dyDescent="0.2">
      <c r="B82" s="91">
        <f>B77+B79</f>
        <v>26242</v>
      </c>
      <c r="C82" s="80"/>
      <c r="D82" s="80" t="s">
        <v>718</v>
      </c>
      <c r="E82" s="80"/>
      <c r="F82" s="93"/>
      <c r="G82" s="80" t="s">
        <v>718</v>
      </c>
      <c r="H82" s="80"/>
      <c r="I82" s="94">
        <f>I77</f>
        <v>26242</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-10799</v>
      </c>
      <c r="D92" s="87" t="s">
        <v>732</v>
      </c>
      <c r="E92" s="68" t="s">
        <v>731</v>
      </c>
      <c r="F92" s="84"/>
      <c r="G92" s="87" t="s">
        <v>745</v>
      </c>
      <c r="H92" s="68" t="s">
        <v>744</v>
      </c>
      <c r="I92" s="89">
        <f>+B80</f>
        <v>-17571</v>
      </c>
    </row>
    <row r="93" spans="2:9" x14ac:dyDescent="0.2">
      <c r="B93" s="86"/>
      <c r="E93" s="70" t="s">
        <v>728</v>
      </c>
      <c r="F93" s="84"/>
      <c r="G93" s="90" t="s">
        <v>743</v>
      </c>
      <c r="H93" s="83" t="s">
        <v>742</v>
      </c>
      <c r="I93" s="89">
        <f>I94+I95</f>
        <v>7465</v>
      </c>
    </row>
    <row r="94" spans="2:9" x14ac:dyDescent="0.2">
      <c r="B94" s="86"/>
      <c r="E94" s="87"/>
      <c r="F94" s="84"/>
      <c r="G94" s="90" t="s">
        <v>741</v>
      </c>
      <c r="I94" s="89">
        <v>7465</v>
      </c>
    </row>
    <row r="95" spans="2:9" x14ac:dyDescent="0.2">
      <c r="B95" s="86"/>
      <c r="E95" s="87"/>
      <c r="F95" s="84"/>
      <c r="G95" s="90" t="s">
        <v>740</v>
      </c>
      <c r="I95" s="89">
        <v>0</v>
      </c>
    </row>
    <row r="96" spans="2:9" x14ac:dyDescent="0.2">
      <c r="B96" s="86"/>
      <c r="D96" s="87"/>
      <c r="F96" s="84"/>
      <c r="G96" s="90" t="s">
        <v>739</v>
      </c>
      <c r="H96" s="83" t="s">
        <v>738</v>
      </c>
      <c r="I96" s="89">
        <f>I97</f>
        <v>-693</v>
      </c>
    </row>
    <row r="97" spans="2:9" x14ac:dyDescent="0.2">
      <c r="B97" s="100"/>
      <c r="C97" s="101"/>
      <c r="D97" s="101"/>
      <c r="E97" s="87"/>
      <c r="F97" s="102"/>
      <c r="G97" s="90" t="s">
        <v>737</v>
      </c>
      <c r="H97" s="103"/>
      <c r="I97" s="89">
        <v>-693</v>
      </c>
    </row>
    <row r="98" spans="2:9" x14ac:dyDescent="0.2">
      <c r="B98" s="86"/>
      <c r="F98" s="84"/>
      <c r="G98" s="85"/>
      <c r="H98" s="85"/>
      <c r="I98" s="89"/>
    </row>
    <row r="99" spans="2:9" x14ac:dyDescent="0.2">
      <c r="B99" s="91">
        <f>B92</f>
        <v>-10799</v>
      </c>
      <c r="C99" s="80"/>
      <c r="D99" s="80" t="s">
        <v>718</v>
      </c>
      <c r="E99" s="80"/>
      <c r="F99" s="93"/>
      <c r="G99" s="80" t="s">
        <v>718</v>
      </c>
      <c r="H99" s="80"/>
      <c r="I99" s="94">
        <f>I92+I93+I96</f>
        <v>-10799</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16428</v>
      </c>
      <c r="D106" s="87" t="s">
        <v>735</v>
      </c>
      <c r="E106" s="105" t="s">
        <v>734</v>
      </c>
      <c r="F106" s="84"/>
      <c r="G106" s="85"/>
      <c r="H106" s="85"/>
      <c r="I106" s="84"/>
    </row>
    <row r="107" spans="2:9" x14ac:dyDescent="0.2">
      <c r="B107" s="86">
        <v>20766</v>
      </c>
      <c r="D107" s="87" t="s">
        <v>733</v>
      </c>
      <c r="E107" s="87"/>
      <c r="F107" s="84"/>
      <c r="G107" s="87" t="s">
        <v>732</v>
      </c>
      <c r="H107" s="70" t="s">
        <v>731</v>
      </c>
      <c r="I107" s="89"/>
    </row>
    <row r="108" spans="2:9" x14ac:dyDescent="0.2">
      <c r="B108" s="86">
        <f>-B13</f>
        <v>-43813</v>
      </c>
      <c r="D108" s="87" t="s">
        <v>730</v>
      </c>
      <c r="E108" s="88" t="s">
        <v>729</v>
      </c>
      <c r="F108" s="84"/>
      <c r="G108" s="87"/>
      <c r="H108" s="69" t="s">
        <v>728</v>
      </c>
      <c r="I108" s="89">
        <f>B92</f>
        <v>-10799</v>
      </c>
    </row>
    <row r="109" spans="2:9" x14ac:dyDescent="0.2">
      <c r="B109" s="86">
        <v>-4338</v>
      </c>
      <c r="D109" s="97" t="s">
        <v>727</v>
      </c>
      <c r="E109" s="87" t="s">
        <v>726</v>
      </c>
      <c r="F109" s="84"/>
      <c r="H109" s="106"/>
      <c r="I109" s="107"/>
    </row>
    <row r="110" spans="2:9" x14ac:dyDescent="0.2">
      <c r="B110" s="86">
        <v>0</v>
      </c>
      <c r="D110" s="87" t="s">
        <v>725</v>
      </c>
      <c r="E110" s="87" t="s">
        <v>724</v>
      </c>
      <c r="F110" s="84"/>
      <c r="G110" s="95"/>
      <c r="I110" s="89"/>
    </row>
    <row r="111" spans="2:9" x14ac:dyDescent="0.2">
      <c r="B111" s="86">
        <v>-1253</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17839</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-10799</v>
      </c>
      <c r="C115" s="80"/>
      <c r="D115" s="80" t="s">
        <v>718</v>
      </c>
      <c r="E115" s="108"/>
      <c r="F115" s="93"/>
      <c r="G115" s="80" t="s">
        <v>718</v>
      </c>
      <c r="H115" s="80"/>
      <c r="I115" s="94">
        <f>I108</f>
        <v>-10799</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17839</v>
      </c>
    </row>
    <row r="123" spans="2:9" ht="15" x14ac:dyDescent="0.2">
      <c r="B123" s="86">
        <f>B125+B128+B131+B134+B137+B142+B143+B144</f>
        <v>-9813</v>
      </c>
      <c r="C123" s="81"/>
      <c r="D123" s="60"/>
      <c r="E123" s="87" t="s">
        <v>713</v>
      </c>
      <c r="F123" s="60"/>
      <c r="G123" s="60"/>
      <c r="H123" s="60"/>
      <c r="I123" s="89">
        <f>I128+I131+I134+I137+I142+I143+I144</f>
        <v>-27652</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2723</v>
      </c>
      <c r="E128" s="87" t="s">
        <v>709</v>
      </c>
      <c r="I128" s="89">
        <f>I129+I130</f>
        <v>637</v>
      </c>
    </row>
    <row r="129" spans="2:9" x14ac:dyDescent="0.2">
      <c r="B129" s="86">
        <v>2890</v>
      </c>
      <c r="E129" s="87" t="s">
        <v>708</v>
      </c>
      <c r="I129" s="89">
        <v>0</v>
      </c>
    </row>
    <row r="130" spans="2:9" x14ac:dyDescent="0.2">
      <c r="B130" s="86">
        <v>-167</v>
      </c>
      <c r="E130" s="87" t="s">
        <v>707</v>
      </c>
      <c r="I130" s="89">
        <v>637</v>
      </c>
    </row>
    <row r="131" spans="2:9" x14ac:dyDescent="0.2">
      <c r="B131" s="86">
        <f>B132+B133</f>
        <v>282</v>
      </c>
      <c r="E131" s="87" t="s">
        <v>706</v>
      </c>
      <c r="I131" s="89">
        <f>I132+I133</f>
        <v>0</v>
      </c>
    </row>
    <row r="132" spans="2:9" x14ac:dyDescent="0.2">
      <c r="B132" s="86">
        <v>282</v>
      </c>
      <c r="E132" s="87" t="s">
        <v>705</v>
      </c>
      <c r="I132" s="89">
        <v>0</v>
      </c>
    </row>
    <row r="133" spans="2:9" x14ac:dyDescent="0.2">
      <c r="B133" s="86">
        <v>0</v>
      </c>
      <c r="E133" s="87" t="s">
        <v>704</v>
      </c>
      <c r="I133" s="89">
        <v>0</v>
      </c>
    </row>
    <row r="134" spans="2:9" x14ac:dyDescent="0.2">
      <c r="B134" s="86">
        <f>B135+B136</f>
        <v>-3790</v>
      </c>
      <c r="E134" s="87" t="s">
        <v>703</v>
      </c>
      <c r="I134" s="89">
        <f>I135+I136</f>
        <v>-27212</v>
      </c>
    </row>
    <row r="135" spans="2:9" x14ac:dyDescent="0.2">
      <c r="B135" s="86">
        <v>4234</v>
      </c>
      <c r="E135" s="87" t="s">
        <v>702</v>
      </c>
      <c r="I135" s="89">
        <v>4175</v>
      </c>
    </row>
    <row r="136" spans="2:9" x14ac:dyDescent="0.2">
      <c r="B136" s="86">
        <v>-8024</v>
      </c>
      <c r="E136" s="87" t="s">
        <v>701</v>
      </c>
      <c r="I136" s="89">
        <v>-31387</v>
      </c>
    </row>
    <row r="137" spans="2:9" x14ac:dyDescent="0.2">
      <c r="B137" s="86">
        <f>B138+B141</f>
        <v>-28</v>
      </c>
      <c r="E137" s="109" t="s">
        <v>700</v>
      </c>
      <c r="I137" s="89">
        <f>I138+I141</f>
        <v>0</v>
      </c>
    </row>
    <row r="138" spans="2:9" x14ac:dyDescent="0.2">
      <c r="B138" s="86">
        <f>B139+B140</f>
        <v>-28</v>
      </c>
      <c r="E138" s="109" t="s">
        <v>699</v>
      </c>
      <c r="I138" s="89">
        <f>I139+I140</f>
        <v>0</v>
      </c>
    </row>
    <row r="139" spans="2:9" x14ac:dyDescent="0.2">
      <c r="B139" s="86">
        <v>-28</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-9000</v>
      </c>
      <c r="C144" s="87" t="s">
        <v>693</v>
      </c>
      <c r="E144" s="87" t="s">
        <v>693</v>
      </c>
      <c r="I144" s="89">
        <f>I145+I146</f>
        <v>-1077</v>
      </c>
    </row>
    <row r="145" spans="2:9" x14ac:dyDescent="0.2">
      <c r="B145" s="86">
        <v>-4509</v>
      </c>
      <c r="C145" s="87" t="s">
        <v>692</v>
      </c>
      <c r="E145" s="87" t="s">
        <v>692</v>
      </c>
      <c r="I145" s="89">
        <v>692</v>
      </c>
    </row>
    <row r="146" spans="2:9" x14ac:dyDescent="0.2">
      <c r="B146" s="91">
        <v>-4491</v>
      </c>
      <c r="C146" s="110" t="s">
        <v>691</v>
      </c>
      <c r="D146" s="111"/>
      <c r="E146" s="110" t="s">
        <v>691</v>
      </c>
      <c r="F146" s="111"/>
      <c r="G146" s="111"/>
      <c r="H146" s="111"/>
      <c r="I146" s="94">
        <v>-1769</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1698</v>
      </c>
      <c r="D11" s="83" t="s">
        <v>810</v>
      </c>
      <c r="E11" s="87" t="s">
        <v>809</v>
      </c>
      <c r="F11" s="84"/>
      <c r="G11" s="85" t="s">
        <v>808</v>
      </c>
      <c r="H11" s="88" t="s">
        <v>807</v>
      </c>
      <c r="I11" s="89">
        <f>I12+I13</f>
        <v>3466</v>
      </c>
    </row>
    <row r="12" spans="2:14" x14ac:dyDescent="0.2">
      <c r="B12" s="86">
        <f>I11-B11</f>
        <v>1768</v>
      </c>
      <c r="D12" s="87" t="s">
        <v>797</v>
      </c>
      <c r="E12" s="68" t="s">
        <v>796</v>
      </c>
      <c r="F12" s="84"/>
      <c r="G12" s="90" t="s">
        <v>806</v>
      </c>
      <c r="H12" s="85"/>
      <c r="I12" s="89">
        <v>3466</v>
      </c>
    </row>
    <row r="13" spans="2:14" x14ac:dyDescent="0.2">
      <c r="B13" s="86">
        <v>320</v>
      </c>
      <c r="D13" s="83" t="s">
        <v>805</v>
      </c>
      <c r="E13" s="87" t="s">
        <v>729</v>
      </c>
      <c r="F13" s="84"/>
      <c r="G13" s="90" t="s">
        <v>804</v>
      </c>
      <c r="I13" s="89">
        <v>0</v>
      </c>
    </row>
    <row r="14" spans="2:14" x14ac:dyDescent="0.2">
      <c r="B14" s="86">
        <f>B12-B13</f>
        <v>1448</v>
      </c>
      <c r="D14" s="83" t="s">
        <v>803</v>
      </c>
      <c r="E14" s="68" t="s">
        <v>802</v>
      </c>
      <c r="F14" s="84"/>
      <c r="G14" s="90"/>
      <c r="H14" s="85"/>
      <c r="I14" s="89"/>
    </row>
    <row r="15" spans="2:14" ht="7.15" customHeight="1" x14ac:dyDescent="0.2">
      <c r="B15" s="86"/>
      <c r="F15" s="84"/>
      <c r="G15" s="85"/>
      <c r="H15" s="85"/>
      <c r="I15" s="89"/>
    </row>
    <row r="16" spans="2:14" x14ac:dyDescent="0.2">
      <c r="B16" s="91">
        <f>B11+B12</f>
        <v>3466</v>
      </c>
      <c r="C16" s="80"/>
      <c r="D16" s="92" t="s">
        <v>718</v>
      </c>
      <c r="E16" s="80"/>
      <c r="F16" s="93"/>
      <c r="G16" s="92" t="s">
        <v>718</v>
      </c>
      <c r="H16" s="80"/>
      <c r="I16" s="94">
        <f>I11</f>
        <v>3466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4036</v>
      </c>
      <c r="D26" s="83" t="s">
        <v>799</v>
      </c>
      <c r="E26" s="87" t="s">
        <v>798</v>
      </c>
      <c r="F26" s="84"/>
      <c r="G26" s="90" t="s">
        <v>797</v>
      </c>
      <c r="H26" s="70" t="s">
        <v>796</v>
      </c>
      <c r="I26" s="89">
        <f>+B12</f>
        <v>1768</v>
      </c>
    </row>
    <row r="27" spans="2:9" x14ac:dyDescent="0.2">
      <c r="B27" s="86">
        <v>3353</v>
      </c>
      <c r="D27" s="87" t="s">
        <v>795</v>
      </c>
      <c r="F27" s="84"/>
      <c r="G27" s="85"/>
      <c r="H27" s="85"/>
      <c r="I27" s="89"/>
    </row>
    <row r="28" spans="2:9" x14ac:dyDescent="0.2">
      <c r="B28" s="86">
        <f>B29+B30</f>
        <v>683</v>
      </c>
      <c r="D28" s="87" t="s">
        <v>794</v>
      </c>
      <c r="F28" s="84"/>
      <c r="G28" s="85"/>
      <c r="H28" s="85"/>
      <c r="I28" s="89"/>
    </row>
    <row r="29" spans="2:9" x14ac:dyDescent="0.2">
      <c r="B29" s="86">
        <v>683</v>
      </c>
      <c r="D29" s="87" t="s">
        <v>793</v>
      </c>
      <c r="F29" s="84"/>
      <c r="G29" s="85"/>
      <c r="H29" s="85"/>
      <c r="I29" s="89"/>
    </row>
    <row r="30" spans="2:9" x14ac:dyDescent="0.2">
      <c r="B30" s="86">
        <v>0</v>
      </c>
      <c r="D30" s="87" t="s">
        <v>792</v>
      </c>
      <c r="F30" s="84"/>
      <c r="G30" s="85"/>
      <c r="H30" s="85"/>
      <c r="I30" s="89"/>
    </row>
    <row r="31" spans="2:9" ht="12.75" customHeight="1" x14ac:dyDescent="0.2">
      <c r="B31" s="86">
        <v>3</v>
      </c>
      <c r="D31" s="83" t="s">
        <v>791</v>
      </c>
      <c r="E31" s="83" t="s">
        <v>790</v>
      </c>
      <c r="F31" s="84"/>
      <c r="G31" s="85"/>
      <c r="H31" s="85"/>
      <c r="I31" s="89"/>
    </row>
    <row r="32" spans="2:9" ht="12.75" customHeight="1" x14ac:dyDescent="0.2">
      <c r="B32" s="86">
        <v>-118</v>
      </c>
      <c r="D32" s="83" t="s">
        <v>789</v>
      </c>
      <c r="E32" s="83" t="s">
        <v>788</v>
      </c>
      <c r="F32" s="84"/>
      <c r="G32" s="85"/>
      <c r="H32" s="85"/>
      <c r="I32" s="89"/>
    </row>
    <row r="33" spans="2:9" x14ac:dyDescent="0.2">
      <c r="B33" s="86">
        <f>I35-B26-B31-B32</f>
        <v>-2153</v>
      </c>
      <c r="D33" s="87" t="s">
        <v>786</v>
      </c>
      <c r="E33" s="68" t="s">
        <v>785</v>
      </c>
      <c r="F33" s="84"/>
      <c r="G33" s="85"/>
      <c r="H33" s="85"/>
      <c r="I33" s="89"/>
    </row>
    <row r="34" spans="2:9" x14ac:dyDescent="0.2">
      <c r="B34" s="86"/>
      <c r="F34" s="84"/>
      <c r="G34" s="85"/>
      <c r="H34" s="85"/>
      <c r="I34" s="89"/>
    </row>
    <row r="35" spans="2:9" x14ac:dyDescent="0.2">
      <c r="B35" s="91">
        <f>B26+B31+B32+B33</f>
        <v>1768</v>
      </c>
      <c r="C35" s="80"/>
      <c r="D35" s="92" t="s">
        <v>718</v>
      </c>
      <c r="E35" s="80"/>
      <c r="F35" s="93"/>
      <c r="G35" s="92" t="s">
        <v>718</v>
      </c>
      <c r="H35" s="80"/>
      <c r="I35" s="94">
        <f>I26</f>
        <v>1768</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253</v>
      </c>
      <c r="D42" s="83" t="s">
        <v>784</v>
      </c>
      <c r="E42" s="90" t="s">
        <v>783</v>
      </c>
      <c r="F42" s="84"/>
      <c r="G42" s="87" t="s">
        <v>786</v>
      </c>
      <c r="H42" s="68" t="s">
        <v>785</v>
      </c>
      <c r="I42" s="89">
        <f>+B33</f>
        <v>-2153</v>
      </c>
    </row>
    <row r="43" spans="2:9" ht="15" x14ac:dyDescent="0.2">
      <c r="B43" s="86">
        <v>68</v>
      </c>
      <c r="C43" s="60"/>
      <c r="D43" s="97" t="s">
        <v>782</v>
      </c>
      <c r="F43" s="64"/>
      <c r="G43" s="81" t="s">
        <v>784</v>
      </c>
      <c r="H43" s="98" t="s">
        <v>783</v>
      </c>
      <c r="I43" s="89">
        <f>I44+I45+I47+I48+I49</f>
        <v>218</v>
      </c>
    </row>
    <row r="44" spans="2:9" x14ac:dyDescent="0.2">
      <c r="B44" s="86">
        <v>185</v>
      </c>
      <c r="D44" s="87" t="s">
        <v>781</v>
      </c>
      <c r="F44" s="84"/>
      <c r="G44" s="97" t="s">
        <v>782</v>
      </c>
      <c r="I44" s="89">
        <v>218</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-2188</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-1935</v>
      </c>
      <c r="C52" s="80"/>
      <c r="D52" s="80" t="s">
        <v>718</v>
      </c>
      <c r="E52" s="80"/>
      <c r="F52" s="93"/>
      <c r="G52" s="80" t="s">
        <v>718</v>
      </c>
      <c r="H52" s="80"/>
      <c r="I52" s="94">
        <f>I42+I43+I50</f>
        <v>-1935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10</v>
      </c>
      <c r="D59" s="83" t="s">
        <v>774</v>
      </c>
      <c r="E59" s="88" t="s">
        <v>773</v>
      </c>
      <c r="F59" s="84"/>
      <c r="G59" s="90" t="s">
        <v>772</v>
      </c>
      <c r="H59" s="68" t="s">
        <v>771</v>
      </c>
      <c r="I59" s="89">
        <f>+B49</f>
        <v>-2188</v>
      </c>
    </row>
    <row r="60" spans="2:9" x14ac:dyDescent="0.2">
      <c r="B60" s="86">
        <v>10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350</v>
      </c>
      <c r="D64" s="83" t="s">
        <v>762</v>
      </c>
      <c r="E64" s="83" t="s">
        <v>761</v>
      </c>
      <c r="F64" s="84"/>
      <c r="G64" s="87" t="s">
        <v>760</v>
      </c>
      <c r="I64" s="89">
        <v>0</v>
      </c>
    </row>
    <row r="65" spans="2:9" x14ac:dyDescent="0.2">
      <c r="B65" s="86">
        <v>5</v>
      </c>
      <c r="D65" s="87" t="s">
        <v>760</v>
      </c>
      <c r="F65" s="84"/>
      <c r="G65" s="90" t="s">
        <v>759</v>
      </c>
      <c r="I65" s="89">
        <v>0</v>
      </c>
    </row>
    <row r="66" spans="2:9" x14ac:dyDescent="0.2">
      <c r="B66" s="86">
        <v>0</v>
      </c>
      <c r="D66" s="87" t="s">
        <v>759</v>
      </c>
      <c r="F66" s="84"/>
      <c r="G66" s="90" t="s">
        <v>758</v>
      </c>
      <c r="I66" s="89">
        <v>0</v>
      </c>
    </row>
    <row r="67" spans="2:9" x14ac:dyDescent="0.2">
      <c r="B67" s="86">
        <v>345</v>
      </c>
      <c r="D67" s="87" t="s">
        <v>758</v>
      </c>
      <c r="F67" s="84"/>
      <c r="G67" s="85"/>
      <c r="H67" s="85"/>
      <c r="I67" s="89"/>
    </row>
    <row r="68" spans="2:9" x14ac:dyDescent="0.2">
      <c r="B68" s="86">
        <f>I70-B59-B62-B64</f>
        <v>-2548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-2188</v>
      </c>
      <c r="C70" s="80"/>
      <c r="D70" s="80" t="s">
        <v>718</v>
      </c>
      <c r="E70" s="80"/>
      <c r="F70" s="93"/>
      <c r="G70" s="80" t="s">
        <v>718</v>
      </c>
      <c r="H70" s="80"/>
      <c r="I70" s="94">
        <f>I59+I60+I63</f>
        <v>-2188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-2548</v>
      </c>
    </row>
    <row r="78" spans="2:9" x14ac:dyDescent="0.2">
      <c r="B78" s="86"/>
      <c r="E78" s="87" t="s">
        <v>750</v>
      </c>
      <c r="F78" s="84"/>
      <c r="G78" s="90"/>
      <c r="H78" s="87"/>
      <c r="I78" s="89"/>
    </row>
    <row r="79" spans="2:9" x14ac:dyDescent="0.2">
      <c r="B79" s="86">
        <f>I82-B77</f>
        <v>-2548</v>
      </c>
      <c r="D79" s="87" t="s">
        <v>745</v>
      </c>
      <c r="E79" s="70" t="s">
        <v>749</v>
      </c>
      <c r="F79" s="84"/>
      <c r="G79" s="85"/>
      <c r="H79" s="85"/>
      <c r="I79" s="89"/>
    </row>
    <row r="80" spans="2:9" x14ac:dyDescent="0.2">
      <c r="B80" s="86">
        <f>B79-B13</f>
        <v>-2868</v>
      </c>
      <c r="D80" s="87" t="s">
        <v>748</v>
      </c>
      <c r="E80" s="68" t="s">
        <v>744</v>
      </c>
      <c r="F80" s="84"/>
      <c r="G80" s="85"/>
      <c r="H80" s="85"/>
      <c r="I80" s="89"/>
    </row>
    <row r="81" spans="2:9" x14ac:dyDescent="0.2">
      <c r="B81" s="86"/>
      <c r="F81" s="84"/>
      <c r="G81" s="85"/>
      <c r="H81" s="85"/>
      <c r="I81" s="89"/>
    </row>
    <row r="82" spans="2:9" x14ac:dyDescent="0.2">
      <c r="B82" s="91">
        <f>B77+B79</f>
        <v>-2548</v>
      </c>
      <c r="C82" s="80"/>
      <c r="D82" s="80" t="s">
        <v>718</v>
      </c>
      <c r="E82" s="80"/>
      <c r="F82" s="93"/>
      <c r="G82" s="80" t="s">
        <v>718</v>
      </c>
      <c r="H82" s="80"/>
      <c r="I82" s="94">
        <f>I77</f>
        <v>-2548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-2222</v>
      </c>
      <c r="D92" s="87" t="s">
        <v>732</v>
      </c>
      <c r="E92" s="68" t="s">
        <v>731</v>
      </c>
      <c r="F92" s="84"/>
      <c r="G92" s="87" t="s">
        <v>745</v>
      </c>
      <c r="H92" s="68" t="s">
        <v>744</v>
      </c>
      <c r="I92" s="89">
        <f>+B80</f>
        <v>-2868</v>
      </c>
    </row>
    <row r="93" spans="2:9" x14ac:dyDescent="0.2">
      <c r="B93" s="86"/>
      <c r="E93" s="70" t="s">
        <v>728</v>
      </c>
      <c r="F93" s="84"/>
      <c r="G93" s="90" t="s">
        <v>743</v>
      </c>
      <c r="H93" s="83" t="s">
        <v>742</v>
      </c>
      <c r="I93" s="89">
        <f>I94+I95</f>
        <v>646</v>
      </c>
    </row>
    <row r="94" spans="2:9" x14ac:dyDescent="0.2">
      <c r="B94" s="86"/>
      <c r="E94" s="87"/>
      <c r="F94" s="84"/>
      <c r="G94" s="90" t="s">
        <v>741</v>
      </c>
      <c r="I94" s="89">
        <v>0</v>
      </c>
    </row>
    <row r="95" spans="2:9" x14ac:dyDescent="0.2">
      <c r="B95" s="86"/>
      <c r="E95" s="87"/>
      <c r="F95" s="84"/>
      <c r="G95" s="90" t="s">
        <v>740</v>
      </c>
      <c r="I95" s="89">
        <v>646</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-2222</v>
      </c>
      <c r="C99" s="80"/>
      <c r="D99" s="80" t="s">
        <v>718</v>
      </c>
      <c r="E99" s="80"/>
      <c r="F99" s="93"/>
      <c r="G99" s="80" t="s">
        <v>718</v>
      </c>
      <c r="H99" s="80"/>
      <c r="I99" s="94">
        <f>I92+I93+I96</f>
        <v>-2222</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204</v>
      </c>
      <c r="D106" s="87" t="s">
        <v>735</v>
      </c>
      <c r="E106" s="105" t="s">
        <v>734</v>
      </c>
      <c r="F106" s="84"/>
      <c r="G106" s="85"/>
      <c r="H106" s="85"/>
      <c r="I106" s="84"/>
    </row>
    <row r="107" spans="2:9" x14ac:dyDescent="0.2">
      <c r="B107" s="86">
        <v>203</v>
      </c>
      <c r="D107" s="87" t="s">
        <v>733</v>
      </c>
      <c r="E107" s="87"/>
      <c r="F107" s="84"/>
      <c r="G107" s="87" t="s">
        <v>732</v>
      </c>
      <c r="H107" s="70" t="s">
        <v>731</v>
      </c>
      <c r="I107" s="89"/>
    </row>
    <row r="108" spans="2:9" x14ac:dyDescent="0.2">
      <c r="B108" s="86">
        <f>-B13</f>
        <v>-320</v>
      </c>
      <c r="D108" s="87" t="s">
        <v>730</v>
      </c>
      <c r="E108" s="88" t="s">
        <v>729</v>
      </c>
      <c r="F108" s="84"/>
      <c r="G108" s="87"/>
      <c r="H108" s="69" t="s">
        <v>728</v>
      </c>
      <c r="I108" s="89">
        <f>B92</f>
        <v>-2222</v>
      </c>
    </row>
    <row r="109" spans="2:9" x14ac:dyDescent="0.2">
      <c r="B109" s="86">
        <v>1</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-2106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-2222</v>
      </c>
      <c r="C115" s="80"/>
      <c r="D115" s="80" t="s">
        <v>718</v>
      </c>
      <c r="E115" s="108"/>
      <c r="F115" s="93"/>
      <c r="G115" s="80" t="s">
        <v>718</v>
      </c>
      <c r="H115" s="80"/>
      <c r="I115" s="94">
        <f>I108</f>
        <v>-2222</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-2106</v>
      </c>
    </row>
    <row r="123" spans="2:9" ht="15" x14ac:dyDescent="0.2">
      <c r="B123" s="86">
        <f>B125+B128+B131+B134+B137+B142+B143+B144</f>
        <v>-2182</v>
      </c>
      <c r="C123" s="81"/>
      <c r="D123" s="60"/>
      <c r="E123" s="87" t="s">
        <v>713</v>
      </c>
      <c r="F123" s="60"/>
      <c r="G123" s="60"/>
      <c r="H123" s="60"/>
      <c r="I123" s="89">
        <f>I128+I131+I134+I137+I142+I143+I144</f>
        <v>-76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651</v>
      </c>
      <c r="E128" s="87" t="s">
        <v>709</v>
      </c>
      <c r="I128" s="89">
        <f>I129+I130</f>
        <v>-4</v>
      </c>
    </row>
    <row r="129" spans="2:9" x14ac:dyDescent="0.2">
      <c r="B129" s="86">
        <v>152</v>
      </c>
      <c r="E129" s="87" t="s">
        <v>708</v>
      </c>
      <c r="I129" s="89">
        <v>0</v>
      </c>
    </row>
    <row r="130" spans="2:9" x14ac:dyDescent="0.2">
      <c r="B130" s="86">
        <v>499</v>
      </c>
      <c r="E130" s="87" t="s">
        <v>707</v>
      </c>
      <c r="I130" s="89">
        <v>-4</v>
      </c>
    </row>
    <row r="131" spans="2:9" x14ac:dyDescent="0.2">
      <c r="B131" s="86">
        <f>B132+B133</f>
        <v>500</v>
      </c>
      <c r="E131" s="87" t="s">
        <v>706</v>
      </c>
      <c r="I131" s="89">
        <f>I132+I133</f>
        <v>0</v>
      </c>
    </row>
    <row r="132" spans="2:9" x14ac:dyDescent="0.2">
      <c r="B132" s="86">
        <v>-1086</v>
      </c>
      <c r="E132" s="87" t="s">
        <v>705</v>
      </c>
      <c r="I132" s="89">
        <v>0</v>
      </c>
    </row>
    <row r="133" spans="2:9" x14ac:dyDescent="0.2">
      <c r="B133" s="86">
        <v>1586</v>
      </c>
      <c r="E133" s="87" t="s">
        <v>704</v>
      </c>
      <c r="I133" s="89">
        <v>0</v>
      </c>
    </row>
    <row r="134" spans="2:9" x14ac:dyDescent="0.2">
      <c r="B134" s="86">
        <f>B135+B136</f>
        <v>0</v>
      </c>
      <c r="E134" s="87" t="s">
        <v>703</v>
      </c>
      <c r="I134" s="89">
        <f>I135+I136</f>
        <v>7</v>
      </c>
    </row>
    <row r="135" spans="2:9" x14ac:dyDescent="0.2">
      <c r="B135" s="86">
        <v>0</v>
      </c>
      <c r="E135" s="87" t="s">
        <v>702</v>
      </c>
      <c r="I135" s="89">
        <v>7</v>
      </c>
    </row>
    <row r="136" spans="2:9" x14ac:dyDescent="0.2">
      <c r="B136" s="86">
        <v>0</v>
      </c>
      <c r="E136" s="87" t="s">
        <v>701</v>
      </c>
      <c r="I136" s="89">
        <v>0</v>
      </c>
    </row>
    <row r="137" spans="2:9" x14ac:dyDescent="0.2">
      <c r="B137" s="86">
        <f>B138+B141</f>
        <v>-2393</v>
      </c>
      <c r="E137" s="109" t="s">
        <v>700</v>
      </c>
      <c r="I137" s="89">
        <f>I138+I141</f>
        <v>0</v>
      </c>
    </row>
    <row r="138" spans="2:9" x14ac:dyDescent="0.2">
      <c r="B138" s="86">
        <f>B139+B140</f>
        <v>-2393</v>
      </c>
      <c r="E138" s="109" t="s">
        <v>699</v>
      </c>
      <c r="I138" s="89">
        <f>I139+I140</f>
        <v>0</v>
      </c>
    </row>
    <row r="139" spans="2:9" x14ac:dyDescent="0.2">
      <c r="B139" s="86">
        <v>-2393</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146</v>
      </c>
      <c r="C143" s="87" t="s">
        <v>694</v>
      </c>
      <c r="E143" s="87" t="s">
        <v>694</v>
      </c>
      <c r="I143" s="89">
        <v>0</v>
      </c>
    </row>
    <row r="144" spans="2:9" x14ac:dyDescent="0.2">
      <c r="B144" s="86">
        <f>B145+B146</f>
        <v>-1086</v>
      </c>
      <c r="C144" s="87" t="s">
        <v>693</v>
      </c>
      <c r="E144" s="87" t="s">
        <v>693</v>
      </c>
      <c r="I144" s="89">
        <f>I145+I146</f>
        <v>-79</v>
      </c>
    </row>
    <row r="145" spans="2:9" x14ac:dyDescent="0.2">
      <c r="B145" s="86">
        <v>-866</v>
      </c>
      <c r="C145" s="87" t="s">
        <v>692</v>
      </c>
      <c r="E145" s="87" t="s">
        <v>692</v>
      </c>
      <c r="I145" s="89">
        <v>96</v>
      </c>
    </row>
    <row r="146" spans="2:9" x14ac:dyDescent="0.2">
      <c r="B146" s="91">
        <v>-220</v>
      </c>
      <c r="C146" s="110" t="s">
        <v>691</v>
      </c>
      <c r="D146" s="111"/>
      <c r="E146" s="110" t="s">
        <v>691</v>
      </c>
      <c r="F146" s="111"/>
      <c r="G146" s="111"/>
      <c r="H146" s="111"/>
      <c r="I146" s="94">
        <v>-175</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915</v>
      </c>
      <c r="D3" s="117"/>
      <c r="E3" s="121"/>
      <c r="F3" s="117"/>
      <c r="G3" s="117"/>
      <c r="H3" s="117"/>
      <c r="I3" s="117"/>
      <c r="J3" s="117"/>
      <c r="K3" s="117"/>
      <c r="L3" s="117"/>
      <c r="M3" s="117"/>
      <c r="N3" s="122"/>
    </row>
    <row r="4" spans="2:14" s="120" customFormat="1" ht="15" customHeight="1" x14ac:dyDescent="0.25">
      <c r="B4" s="78" t="s">
        <v>914</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633</v>
      </c>
      <c r="D11" s="83" t="s">
        <v>810</v>
      </c>
      <c r="E11" s="87" t="s">
        <v>809</v>
      </c>
      <c r="F11" s="84"/>
      <c r="G11" s="85" t="s">
        <v>808</v>
      </c>
      <c r="H11" s="88" t="s">
        <v>807</v>
      </c>
      <c r="I11" s="89">
        <f>I12+I13</f>
        <v>624</v>
      </c>
    </row>
    <row r="12" spans="2:14" x14ac:dyDescent="0.2">
      <c r="B12" s="86">
        <f>I11-B11</f>
        <v>-9</v>
      </c>
      <c r="D12" s="87" t="s">
        <v>797</v>
      </c>
      <c r="E12" s="68" t="s">
        <v>796</v>
      </c>
      <c r="F12" s="84"/>
      <c r="G12" s="90" t="s">
        <v>806</v>
      </c>
      <c r="H12" s="85"/>
      <c r="I12" s="89">
        <v>624</v>
      </c>
    </row>
    <row r="13" spans="2:14" x14ac:dyDescent="0.2">
      <c r="B13" s="86">
        <v>4</v>
      </c>
      <c r="D13" s="83" t="s">
        <v>805</v>
      </c>
      <c r="E13" s="87" t="s">
        <v>729</v>
      </c>
      <c r="F13" s="84"/>
      <c r="G13" s="90" t="s">
        <v>804</v>
      </c>
      <c r="I13" s="89">
        <v>0</v>
      </c>
    </row>
    <row r="14" spans="2:14" x14ac:dyDescent="0.2">
      <c r="B14" s="86">
        <f>B12-B13</f>
        <v>-13</v>
      </c>
      <c r="D14" s="83" t="s">
        <v>803</v>
      </c>
      <c r="E14" s="68" t="s">
        <v>802</v>
      </c>
      <c r="F14" s="84"/>
      <c r="G14" s="90"/>
      <c r="H14" s="85"/>
      <c r="I14" s="89"/>
    </row>
    <row r="15" spans="2:14" ht="7.15" customHeight="1" x14ac:dyDescent="0.2">
      <c r="B15" s="86"/>
      <c r="F15" s="84"/>
      <c r="G15" s="85"/>
      <c r="H15" s="85"/>
      <c r="I15" s="89"/>
    </row>
    <row r="16" spans="2:14" x14ac:dyDescent="0.2">
      <c r="B16" s="91">
        <f>B11+B12</f>
        <v>624</v>
      </c>
      <c r="C16" s="80"/>
      <c r="D16" s="92" t="s">
        <v>718</v>
      </c>
      <c r="E16" s="80"/>
      <c r="F16" s="93"/>
      <c r="G16" s="92" t="s">
        <v>718</v>
      </c>
      <c r="H16" s="80"/>
      <c r="I16" s="94">
        <f>I11</f>
        <v>624</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249</v>
      </c>
      <c r="D26" s="83" t="s">
        <v>799</v>
      </c>
      <c r="E26" s="87" t="s">
        <v>798</v>
      </c>
      <c r="F26" s="84"/>
      <c r="G26" s="90" t="s">
        <v>797</v>
      </c>
      <c r="H26" s="70" t="s">
        <v>796</v>
      </c>
      <c r="I26" s="89">
        <f>+B12</f>
        <v>-9</v>
      </c>
    </row>
    <row r="27" spans="2:9" x14ac:dyDescent="0.2">
      <c r="B27" s="86">
        <v>217</v>
      </c>
      <c r="D27" s="87" t="s">
        <v>795</v>
      </c>
      <c r="F27" s="84"/>
      <c r="G27" s="85"/>
      <c r="H27" s="85"/>
      <c r="I27" s="89"/>
    </row>
    <row r="28" spans="2:9" x14ac:dyDescent="0.2">
      <c r="B28" s="86">
        <f>B29+B30</f>
        <v>32</v>
      </c>
      <c r="D28" s="87" t="s">
        <v>794</v>
      </c>
      <c r="F28" s="84"/>
      <c r="G28" s="85"/>
      <c r="H28" s="85"/>
      <c r="I28" s="89"/>
    </row>
    <row r="29" spans="2:9" x14ac:dyDescent="0.2">
      <c r="B29" s="86">
        <v>32</v>
      </c>
      <c r="D29" s="87" t="s">
        <v>793</v>
      </c>
      <c r="F29" s="84"/>
      <c r="G29" s="85"/>
      <c r="H29" s="85"/>
      <c r="I29" s="89"/>
    </row>
    <row r="30" spans="2:9" x14ac:dyDescent="0.2">
      <c r="B30" s="86">
        <v>0</v>
      </c>
      <c r="D30" s="87" t="s">
        <v>792</v>
      </c>
      <c r="F30" s="84"/>
      <c r="G30" s="85"/>
      <c r="H30" s="85"/>
      <c r="I30" s="89"/>
    </row>
    <row r="31" spans="2:9" ht="12.75" customHeight="1" x14ac:dyDescent="0.2">
      <c r="B31" s="86">
        <v>12</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-270</v>
      </c>
      <c r="D33" s="87" t="s">
        <v>786</v>
      </c>
      <c r="E33" s="68" t="s">
        <v>785</v>
      </c>
      <c r="F33" s="84"/>
      <c r="G33" s="85"/>
      <c r="H33" s="85"/>
      <c r="I33" s="89"/>
    </row>
    <row r="34" spans="2:9" x14ac:dyDescent="0.2">
      <c r="B34" s="86"/>
      <c r="F34" s="84"/>
      <c r="G34" s="85"/>
      <c r="H34" s="85"/>
      <c r="I34" s="89"/>
    </row>
    <row r="35" spans="2:9" x14ac:dyDescent="0.2">
      <c r="B35" s="91">
        <f>B26+B31+B32+B33</f>
        <v>-9</v>
      </c>
      <c r="C35" s="80"/>
      <c r="D35" s="92" t="s">
        <v>718</v>
      </c>
      <c r="E35" s="80"/>
      <c r="F35" s="93"/>
      <c r="G35" s="92" t="s">
        <v>718</v>
      </c>
      <c r="H35" s="80"/>
      <c r="I35" s="94">
        <f>I26</f>
        <v>-9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-270</v>
      </c>
    </row>
    <row r="43" spans="2:9" ht="15" x14ac:dyDescent="0.2">
      <c r="B43" s="86">
        <v>0</v>
      </c>
      <c r="C43" s="60"/>
      <c r="D43" s="97" t="s">
        <v>782</v>
      </c>
      <c r="F43" s="64"/>
      <c r="G43" s="81" t="s">
        <v>784</v>
      </c>
      <c r="H43" s="98" t="s">
        <v>783</v>
      </c>
      <c r="I43" s="89">
        <f>I44+I45+I47+I48+I49</f>
        <v>11</v>
      </c>
    </row>
    <row r="44" spans="2:9" x14ac:dyDescent="0.2">
      <c r="B44" s="86">
        <v>0</v>
      </c>
      <c r="D44" s="87" t="s">
        <v>781</v>
      </c>
      <c r="F44" s="84"/>
      <c r="G44" s="97" t="s">
        <v>782</v>
      </c>
      <c r="I44" s="89">
        <v>11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-259</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-259</v>
      </c>
      <c r="C52" s="80"/>
      <c r="D52" s="80" t="s">
        <v>718</v>
      </c>
      <c r="E52" s="80"/>
      <c r="F52" s="93"/>
      <c r="G52" s="80" t="s">
        <v>718</v>
      </c>
      <c r="H52" s="80"/>
      <c r="I52" s="94">
        <f>I42+I43+I50</f>
        <v>-259</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-259</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2</v>
      </c>
      <c r="D64" s="83" t="s">
        <v>762</v>
      </c>
      <c r="E64" s="83" t="s">
        <v>761</v>
      </c>
      <c r="F64" s="84"/>
      <c r="G64" s="87" t="s">
        <v>760</v>
      </c>
      <c r="I64" s="89">
        <v>0</v>
      </c>
    </row>
    <row r="65" spans="2:9" x14ac:dyDescent="0.2">
      <c r="B65" s="86">
        <v>2</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-261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-259</v>
      </c>
      <c r="C70" s="80"/>
      <c r="D70" s="80" t="s">
        <v>718</v>
      </c>
      <c r="E70" s="80"/>
      <c r="F70" s="93"/>
      <c r="G70" s="80" t="s">
        <v>718</v>
      </c>
      <c r="H70" s="80"/>
      <c r="I70" s="94">
        <f>I59+I60+I63</f>
        <v>-259</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-261</v>
      </c>
    </row>
    <row r="78" spans="2:9" x14ac:dyDescent="0.2">
      <c r="B78" s="86"/>
      <c r="E78" s="87" t="s">
        <v>750</v>
      </c>
      <c r="F78" s="84"/>
      <c r="G78" s="90"/>
      <c r="H78" s="87"/>
      <c r="I78" s="89"/>
    </row>
    <row r="79" spans="2:9" x14ac:dyDescent="0.2">
      <c r="B79" s="86">
        <f>I82-B77</f>
        <v>-261</v>
      </c>
      <c r="D79" s="87" t="s">
        <v>745</v>
      </c>
      <c r="E79" s="70" t="s">
        <v>749</v>
      </c>
      <c r="F79" s="84"/>
      <c r="G79" s="85"/>
      <c r="H79" s="85"/>
      <c r="I79" s="89"/>
    </row>
    <row r="80" spans="2:9" x14ac:dyDescent="0.2">
      <c r="B80" s="86">
        <f>B79-B13</f>
        <v>-265</v>
      </c>
      <c r="D80" s="87" t="s">
        <v>748</v>
      </c>
      <c r="E80" s="68" t="s">
        <v>744</v>
      </c>
      <c r="F80" s="84"/>
      <c r="G80" s="85"/>
      <c r="H80" s="85"/>
      <c r="I80" s="89"/>
    </row>
    <row r="81" spans="2:9" x14ac:dyDescent="0.2">
      <c r="B81" s="86"/>
      <c r="F81" s="84"/>
      <c r="G81" s="85"/>
      <c r="H81" s="85"/>
      <c r="I81" s="89"/>
    </row>
    <row r="82" spans="2:9" x14ac:dyDescent="0.2">
      <c r="B82" s="91">
        <f>B77+B79</f>
        <v>-261</v>
      </c>
      <c r="C82" s="80"/>
      <c r="D82" s="80" t="s">
        <v>718</v>
      </c>
      <c r="E82" s="80"/>
      <c r="F82" s="93"/>
      <c r="G82" s="80" t="s">
        <v>718</v>
      </c>
      <c r="H82" s="80"/>
      <c r="I82" s="94">
        <f>I77</f>
        <v>-261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-265</v>
      </c>
      <c r="D92" s="87" t="s">
        <v>732</v>
      </c>
      <c r="E92" s="68" t="s">
        <v>731</v>
      </c>
      <c r="F92" s="84"/>
      <c r="G92" s="87" t="s">
        <v>745</v>
      </c>
      <c r="H92" s="68" t="s">
        <v>744</v>
      </c>
      <c r="I92" s="89">
        <f>+B80</f>
        <v>-265</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-265</v>
      </c>
      <c r="C99" s="80"/>
      <c r="D99" s="80" t="s">
        <v>718</v>
      </c>
      <c r="E99" s="80"/>
      <c r="F99" s="93"/>
      <c r="G99" s="80" t="s">
        <v>718</v>
      </c>
      <c r="H99" s="80"/>
      <c r="I99" s="94">
        <f>I92+I93+I96</f>
        <v>-265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124</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-4</v>
      </c>
      <c r="D108" s="87" t="s">
        <v>730</v>
      </c>
      <c r="E108" s="88" t="s">
        <v>729</v>
      </c>
      <c r="F108" s="84"/>
      <c r="G108" s="87"/>
      <c r="H108" s="69" t="s">
        <v>728</v>
      </c>
      <c r="I108" s="89">
        <f>B92</f>
        <v>-265</v>
      </c>
    </row>
    <row r="109" spans="2:9" x14ac:dyDescent="0.2">
      <c r="B109" s="86">
        <v>124</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-385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-265</v>
      </c>
      <c r="C115" s="80"/>
      <c r="D115" s="80" t="s">
        <v>718</v>
      </c>
      <c r="E115" s="108"/>
      <c r="F115" s="93"/>
      <c r="G115" s="80" t="s">
        <v>718</v>
      </c>
      <c r="H115" s="80"/>
      <c r="I115" s="94">
        <f>I108</f>
        <v>-265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-385</v>
      </c>
    </row>
    <row r="123" spans="2:9" ht="15" x14ac:dyDescent="0.2">
      <c r="B123" s="86">
        <f>B125+B128+B131+B134+B137+B142+B143+B144</f>
        <v>-408</v>
      </c>
      <c r="C123" s="81"/>
      <c r="D123" s="60"/>
      <c r="E123" s="87" t="s">
        <v>713</v>
      </c>
      <c r="F123" s="60"/>
      <c r="G123" s="60"/>
      <c r="H123" s="60"/>
      <c r="I123" s="89">
        <f>I128+I131+I134+I137+I142+I143+I144</f>
        <v>-23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379</v>
      </c>
      <c r="E128" s="87" t="s">
        <v>709</v>
      </c>
      <c r="I128" s="89">
        <f>I129+I130</f>
        <v>0</v>
      </c>
    </row>
    <row r="129" spans="2:9" x14ac:dyDescent="0.2">
      <c r="B129" s="86">
        <v>379</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-396</v>
      </c>
      <c r="E134" s="87" t="s">
        <v>703</v>
      </c>
      <c r="I134" s="89">
        <f>I135+I136</f>
        <v>0</v>
      </c>
    </row>
    <row r="135" spans="2:9" x14ac:dyDescent="0.2">
      <c r="B135" s="86">
        <v>-453</v>
      </c>
      <c r="E135" s="87" t="s">
        <v>702</v>
      </c>
      <c r="I135" s="89">
        <v>0</v>
      </c>
    </row>
    <row r="136" spans="2:9" x14ac:dyDescent="0.2">
      <c r="B136" s="86">
        <v>57</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-391</v>
      </c>
      <c r="C144" s="87" t="s">
        <v>693</v>
      </c>
      <c r="E144" s="87" t="s">
        <v>693</v>
      </c>
      <c r="I144" s="89">
        <f>I145+I146</f>
        <v>-23</v>
      </c>
    </row>
    <row r="145" spans="2:9" x14ac:dyDescent="0.2">
      <c r="B145" s="86">
        <v>-16</v>
      </c>
      <c r="C145" s="87" t="s">
        <v>692</v>
      </c>
      <c r="E145" s="87" t="s">
        <v>692</v>
      </c>
      <c r="I145" s="89">
        <v>0</v>
      </c>
    </row>
    <row r="146" spans="2:9" x14ac:dyDescent="0.2">
      <c r="B146" s="91">
        <v>-375</v>
      </c>
      <c r="C146" s="110" t="s">
        <v>691</v>
      </c>
      <c r="D146" s="111"/>
      <c r="E146" s="110" t="s">
        <v>691</v>
      </c>
      <c r="F146" s="111"/>
      <c r="G146" s="111"/>
      <c r="H146" s="111"/>
      <c r="I146" s="94">
        <v>-23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358</v>
      </c>
      <c r="D11" s="83" t="s">
        <v>810</v>
      </c>
      <c r="E11" s="87" t="s">
        <v>809</v>
      </c>
      <c r="F11" s="84"/>
      <c r="G11" s="85" t="s">
        <v>808</v>
      </c>
      <c r="H11" s="88" t="s">
        <v>807</v>
      </c>
      <c r="I11" s="89">
        <f>I12+I13</f>
        <v>492</v>
      </c>
    </row>
    <row r="12" spans="2:14" x14ac:dyDescent="0.2">
      <c r="B12" s="86">
        <f>I11-B11</f>
        <v>134</v>
      </c>
      <c r="D12" s="87" t="s">
        <v>797</v>
      </c>
      <c r="E12" s="68" t="s">
        <v>796</v>
      </c>
      <c r="F12" s="84"/>
      <c r="G12" s="90" t="s">
        <v>806</v>
      </c>
      <c r="H12" s="85"/>
      <c r="I12" s="89">
        <v>492</v>
      </c>
    </row>
    <row r="13" spans="2:14" x14ac:dyDescent="0.2">
      <c r="B13" s="86">
        <v>114</v>
      </c>
      <c r="D13" s="83" t="s">
        <v>805</v>
      </c>
      <c r="E13" s="87" t="s">
        <v>729</v>
      </c>
      <c r="F13" s="84"/>
      <c r="G13" s="90" t="s">
        <v>804</v>
      </c>
      <c r="I13" s="89">
        <v>0</v>
      </c>
    </row>
    <row r="14" spans="2:14" x14ac:dyDescent="0.2">
      <c r="B14" s="86">
        <f>B12-B13</f>
        <v>20</v>
      </c>
      <c r="D14" s="83" t="s">
        <v>803</v>
      </c>
      <c r="E14" s="68" t="s">
        <v>802</v>
      </c>
      <c r="F14" s="84"/>
      <c r="G14" s="90"/>
      <c r="H14" s="85"/>
      <c r="I14" s="89"/>
    </row>
    <row r="15" spans="2:14" ht="7.15" customHeight="1" x14ac:dyDescent="0.2">
      <c r="B15" s="86"/>
      <c r="F15" s="84"/>
      <c r="G15" s="85"/>
      <c r="H15" s="85"/>
      <c r="I15" s="89"/>
    </row>
    <row r="16" spans="2:14" x14ac:dyDescent="0.2">
      <c r="B16" s="91">
        <f>B11+B12</f>
        <v>492</v>
      </c>
      <c r="C16" s="80"/>
      <c r="D16" s="92" t="s">
        <v>718</v>
      </c>
      <c r="E16" s="80"/>
      <c r="F16" s="93"/>
      <c r="G16" s="92" t="s">
        <v>718</v>
      </c>
      <c r="H16" s="80"/>
      <c r="I16" s="94">
        <f>I11</f>
        <v>492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134</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134</v>
      </c>
      <c r="D33" s="87" t="s">
        <v>786</v>
      </c>
      <c r="E33" s="68" t="s">
        <v>785</v>
      </c>
      <c r="F33" s="84"/>
      <c r="G33" s="85"/>
      <c r="H33" s="85"/>
      <c r="I33" s="89"/>
    </row>
    <row r="34" spans="2:9" x14ac:dyDescent="0.2">
      <c r="B34" s="86"/>
      <c r="F34" s="84"/>
      <c r="G34" s="85"/>
      <c r="H34" s="85"/>
      <c r="I34" s="89"/>
    </row>
    <row r="35" spans="2:9" x14ac:dyDescent="0.2">
      <c r="B35" s="91">
        <f>B26+B31+B32+B33</f>
        <v>134</v>
      </c>
      <c r="C35" s="80"/>
      <c r="D35" s="92" t="s">
        <v>718</v>
      </c>
      <c r="E35" s="80"/>
      <c r="F35" s="93"/>
      <c r="G35" s="92" t="s">
        <v>718</v>
      </c>
      <c r="H35" s="80"/>
      <c r="I35" s="94">
        <f>I26</f>
        <v>134</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134</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134</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134</v>
      </c>
      <c r="C52" s="80"/>
      <c r="D52" s="80" t="s">
        <v>718</v>
      </c>
      <c r="E52" s="80"/>
      <c r="F52" s="93"/>
      <c r="G52" s="80" t="s">
        <v>718</v>
      </c>
      <c r="H52" s="80"/>
      <c r="I52" s="94">
        <f>I42+I43+I50</f>
        <v>134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134</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192</v>
      </c>
    </row>
    <row r="64" spans="2:9" x14ac:dyDescent="0.2">
      <c r="B64" s="86">
        <f>B65+B66+B67</f>
        <v>255</v>
      </c>
      <c r="D64" s="83" t="s">
        <v>762</v>
      </c>
      <c r="E64" s="83" t="s">
        <v>761</v>
      </c>
      <c r="F64" s="84"/>
      <c r="G64" s="87" t="s">
        <v>760</v>
      </c>
      <c r="I64" s="89">
        <v>0</v>
      </c>
    </row>
    <row r="65" spans="2:9" x14ac:dyDescent="0.2">
      <c r="B65" s="86">
        <v>0</v>
      </c>
      <c r="D65" s="87" t="s">
        <v>760</v>
      </c>
      <c r="F65" s="84"/>
      <c r="G65" s="90" t="s">
        <v>759</v>
      </c>
      <c r="I65" s="89">
        <v>192</v>
      </c>
    </row>
    <row r="66" spans="2:9" x14ac:dyDescent="0.2">
      <c r="B66" s="86">
        <v>0</v>
      </c>
      <c r="D66" s="87" t="s">
        <v>759</v>
      </c>
      <c r="F66" s="84"/>
      <c r="G66" s="90" t="s">
        <v>758</v>
      </c>
      <c r="I66" s="89">
        <v>0</v>
      </c>
    </row>
    <row r="67" spans="2:9" x14ac:dyDescent="0.2">
      <c r="B67" s="86">
        <v>255</v>
      </c>
      <c r="D67" s="87" t="s">
        <v>758</v>
      </c>
      <c r="F67" s="84"/>
      <c r="G67" s="85"/>
      <c r="H67" s="85"/>
      <c r="I67" s="89"/>
    </row>
    <row r="68" spans="2:9" x14ac:dyDescent="0.2">
      <c r="B68" s="86">
        <f>I70-B59-B62-B64</f>
        <v>71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326</v>
      </c>
      <c r="C70" s="80"/>
      <c r="D70" s="80" t="s">
        <v>718</v>
      </c>
      <c r="E70" s="80"/>
      <c r="F70" s="93"/>
      <c r="G70" s="80" t="s">
        <v>718</v>
      </c>
      <c r="H70" s="80"/>
      <c r="I70" s="94">
        <f>I59+I60+I63</f>
        <v>326</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71</v>
      </c>
    </row>
    <row r="78" spans="2:9" x14ac:dyDescent="0.2">
      <c r="B78" s="86"/>
      <c r="E78" s="87" t="s">
        <v>750</v>
      </c>
      <c r="F78" s="84"/>
      <c r="G78" s="90"/>
      <c r="H78" s="87"/>
      <c r="I78" s="89"/>
    </row>
    <row r="79" spans="2:9" x14ac:dyDescent="0.2">
      <c r="B79" s="86">
        <f>I82-B77</f>
        <v>71</v>
      </c>
      <c r="D79" s="87" t="s">
        <v>745</v>
      </c>
      <c r="E79" s="70" t="s">
        <v>749</v>
      </c>
      <c r="F79" s="84"/>
      <c r="G79" s="85"/>
      <c r="H79" s="85"/>
      <c r="I79" s="89"/>
    </row>
    <row r="80" spans="2:9" x14ac:dyDescent="0.2">
      <c r="B80" s="86">
        <f>B79-B13</f>
        <v>-43</v>
      </c>
      <c r="D80" s="87" t="s">
        <v>748</v>
      </c>
      <c r="E80" s="68" t="s">
        <v>744</v>
      </c>
      <c r="F80" s="84"/>
      <c r="G80" s="85"/>
      <c r="H80" s="85"/>
      <c r="I80" s="89"/>
    </row>
    <row r="81" spans="2:9" x14ac:dyDescent="0.2">
      <c r="B81" s="86"/>
      <c r="F81" s="84"/>
      <c r="G81" s="85"/>
      <c r="H81" s="85"/>
      <c r="I81" s="89"/>
    </row>
    <row r="82" spans="2:9" x14ac:dyDescent="0.2">
      <c r="B82" s="91">
        <f>B77+B79</f>
        <v>71</v>
      </c>
      <c r="C82" s="80"/>
      <c r="D82" s="80" t="s">
        <v>718</v>
      </c>
      <c r="E82" s="80"/>
      <c r="F82" s="93"/>
      <c r="G82" s="80" t="s">
        <v>718</v>
      </c>
      <c r="H82" s="80"/>
      <c r="I82" s="94">
        <f>I77</f>
        <v>71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-43</v>
      </c>
      <c r="D92" s="87" t="s">
        <v>732</v>
      </c>
      <c r="E92" s="68" t="s">
        <v>731</v>
      </c>
      <c r="F92" s="84"/>
      <c r="G92" s="87" t="s">
        <v>745</v>
      </c>
      <c r="H92" s="68" t="s">
        <v>744</v>
      </c>
      <c r="I92" s="89">
        <f>+B80</f>
        <v>-43</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-43</v>
      </c>
      <c r="C99" s="80"/>
      <c r="D99" s="80" t="s">
        <v>718</v>
      </c>
      <c r="E99" s="80"/>
      <c r="F99" s="93"/>
      <c r="G99" s="80" t="s">
        <v>718</v>
      </c>
      <c r="H99" s="80"/>
      <c r="I99" s="94">
        <f>I92+I93+I96</f>
        <v>-43</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73</v>
      </c>
      <c r="D106" s="87" t="s">
        <v>735</v>
      </c>
      <c r="E106" s="105" t="s">
        <v>734</v>
      </c>
      <c r="F106" s="84"/>
      <c r="G106" s="85"/>
      <c r="H106" s="85"/>
      <c r="I106" s="84"/>
    </row>
    <row r="107" spans="2:9" x14ac:dyDescent="0.2">
      <c r="B107" s="86">
        <v>73</v>
      </c>
      <c r="D107" s="87" t="s">
        <v>733</v>
      </c>
      <c r="E107" s="87"/>
      <c r="F107" s="84"/>
      <c r="G107" s="87" t="s">
        <v>732</v>
      </c>
      <c r="H107" s="70" t="s">
        <v>731</v>
      </c>
      <c r="I107" s="89"/>
    </row>
    <row r="108" spans="2:9" x14ac:dyDescent="0.2">
      <c r="B108" s="86">
        <f>-B13</f>
        <v>-114</v>
      </c>
      <c r="D108" s="87" t="s">
        <v>730</v>
      </c>
      <c r="E108" s="88" t="s">
        <v>729</v>
      </c>
      <c r="F108" s="84"/>
      <c r="G108" s="87"/>
      <c r="H108" s="69" t="s">
        <v>728</v>
      </c>
      <c r="I108" s="89">
        <f>B92</f>
        <v>-43</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-43</v>
      </c>
      <c r="C115" s="80"/>
      <c r="D115" s="80" t="s">
        <v>718</v>
      </c>
      <c r="E115" s="108"/>
      <c r="F115" s="93"/>
      <c r="G115" s="80" t="s">
        <v>718</v>
      </c>
      <c r="H115" s="80"/>
      <c r="I115" s="94">
        <f>I108</f>
        <v>-43</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v>
      </c>
    </row>
    <row r="123" spans="2:9" ht="15" x14ac:dyDescent="0.2">
      <c r="B123" s="86">
        <f>B125+B128+B131+B134+B137+B142+B143+B144</f>
        <v>231</v>
      </c>
      <c r="C123" s="81"/>
      <c r="D123" s="60"/>
      <c r="E123" s="87" t="s">
        <v>713</v>
      </c>
      <c r="F123" s="60"/>
      <c r="G123" s="60"/>
      <c r="H123" s="60"/>
      <c r="I123" s="89">
        <f>I128+I131+I134+I137+I142+I143+I144</f>
        <v>233</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102</v>
      </c>
      <c r="E128" s="87" t="s">
        <v>709</v>
      </c>
      <c r="I128" s="89">
        <f>I129+I130</f>
        <v>0</v>
      </c>
    </row>
    <row r="129" spans="2:9" x14ac:dyDescent="0.2">
      <c r="B129" s="86">
        <v>102</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-12</v>
      </c>
    </row>
    <row r="135" spans="2:9" x14ac:dyDescent="0.2">
      <c r="B135" s="86">
        <v>0</v>
      </c>
      <c r="E135" s="87" t="s">
        <v>702</v>
      </c>
      <c r="I135" s="89">
        <v>0</v>
      </c>
    </row>
    <row r="136" spans="2:9" x14ac:dyDescent="0.2">
      <c r="B136" s="86">
        <v>0</v>
      </c>
      <c r="E136" s="87" t="s">
        <v>701</v>
      </c>
      <c r="I136" s="89">
        <v>-12</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129</v>
      </c>
      <c r="C144" s="87" t="s">
        <v>693</v>
      </c>
      <c r="E144" s="87" t="s">
        <v>693</v>
      </c>
      <c r="I144" s="89">
        <f>I145+I146</f>
        <v>245</v>
      </c>
    </row>
    <row r="145" spans="2:9" x14ac:dyDescent="0.2">
      <c r="B145" s="86">
        <v>157</v>
      </c>
      <c r="C145" s="87" t="s">
        <v>692</v>
      </c>
      <c r="E145" s="87" t="s">
        <v>692</v>
      </c>
      <c r="I145" s="89">
        <v>282</v>
      </c>
    </row>
    <row r="146" spans="2:9" x14ac:dyDescent="0.2">
      <c r="B146" s="91">
        <v>-28</v>
      </c>
      <c r="C146" s="110" t="s">
        <v>691</v>
      </c>
      <c r="D146" s="111"/>
      <c r="E146" s="110" t="s">
        <v>691</v>
      </c>
      <c r="F146" s="111"/>
      <c r="G146" s="111"/>
      <c r="H146" s="111"/>
      <c r="I146" s="94">
        <v>-37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917</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0</v>
      </c>
      <c r="D11" s="83" t="s">
        <v>810</v>
      </c>
      <c r="E11" s="87" t="s">
        <v>809</v>
      </c>
      <c r="F11" s="84"/>
      <c r="G11" s="85" t="s">
        <v>808</v>
      </c>
      <c r="H11" s="88" t="s">
        <v>807</v>
      </c>
      <c r="I11" s="89">
        <f>I12+I13</f>
        <v>0</v>
      </c>
    </row>
    <row r="12" spans="2:14" x14ac:dyDescent="0.2">
      <c r="B12" s="86">
        <f>I11-B11</f>
        <v>0</v>
      </c>
      <c r="D12" s="87" t="s">
        <v>797</v>
      </c>
      <c r="E12" s="68" t="s">
        <v>796</v>
      </c>
      <c r="F12" s="84"/>
      <c r="G12" s="90" t="s">
        <v>806</v>
      </c>
      <c r="H12" s="85"/>
      <c r="I12" s="89">
        <v>0</v>
      </c>
    </row>
    <row r="13" spans="2:14" x14ac:dyDescent="0.2">
      <c r="B13" s="86">
        <v>0</v>
      </c>
      <c r="D13" s="83" t="s">
        <v>805</v>
      </c>
      <c r="E13" s="87" t="s">
        <v>729</v>
      </c>
      <c r="F13" s="84"/>
      <c r="G13" s="90" t="s">
        <v>804</v>
      </c>
      <c r="I13" s="89">
        <v>0</v>
      </c>
    </row>
    <row r="14" spans="2:14" x14ac:dyDescent="0.2">
      <c r="B14" s="86">
        <f>B12-B13</f>
        <v>0</v>
      </c>
      <c r="D14" s="83" t="s">
        <v>803</v>
      </c>
      <c r="E14" s="68" t="s">
        <v>802</v>
      </c>
      <c r="F14" s="84"/>
      <c r="G14" s="90"/>
      <c r="H14" s="85"/>
      <c r="I14" s="89"/>
    </row>
    <row r="15" spans="2:14" ht="7.15" customHeight="1" x14ac:dyDescent="0.2">
      <c r="B15" s="86"/>
      <c r="F15" s="84"/>
      <c r="G15" s="85"/>
      <c r="H15" s="85"/>
      <c r="I15" s="89"/>
    </row>
    <row r="16" spans="2:14" x14ac:dyDescent="0.2">
      <c r="B16" s="91">
        <f>B11+B12</f>
        <v>0</v>
      </c>
      <c r="C16" s="80"/>
      <c r="D16" s="92" t="s">
        <v>718</v>
      </c>
      <c r="E16" s="80"/>
      <c r="F16" s="93"/>
      <c r="G16" s="92" t="s">
        <v>718</v>
      </c>
      <c r="H16" s="80"/>
      <c r="I16" s="94">
        <f>I11</f>
        <v>0</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0</v>
      </c>
      <c r="D26" s="83" t="s">
        <v>799</v>
      </c>
      <c r="E26" s="87" t="s">
        <v>798</v>
      </c>
      <c r="F26" s="84"/>
      <c r="G26" s="90" t="s">
        <v>797</v>
      </c>
      <c r="H26" s="70" t="s">
        <v>796</v>
      </c>
      <c r="I26" s="89">
        <f>+B12</f>
        <v>0</v>
      </c>
    </row>
    <row r="27" spans="2:9" x14ac:dyDescent="0.2">
      <c r="B27" s="86">
        <v>0</v>
      </c>
      <c r="D27" s="87" t="s">
        <v>795</v>
      </c>
      <c r="F27" s="84"/>
      <c r="G27" s="85"/>
      <c r="H27" s="85"/>
      <c r="I27" s="89"/>
    </row>
    <row r="28" spans="2:9" x14ac:dyDescent="0.2">
      <c r="B28" s="86">
        <f>B29+B30</f>
        <v>0</v>
      </c>
      <c r="D28" s="87" t="s">
        <v>794</v>
      </c>
      <c r="F28" s="84"/>
      <c r="G28" s="85"/>
      <c r="H28" s="85"/>
      <c r="I28" s="89"/>
    </row>
    <row r="29" spans="2:9" x14ac:dyDescent="0.2">
      <c r="B29" s="86">
        <v>0</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0</v>
      </c>
      <c r="D33" s="87" t="s">
        <v>786</v>
      </c>
      <c r="E33" s="68" t="s">
        <v>785</v>
      </c>
      <c r="F33" s="84"/>
      <c r="G33" s="85"/>
      <c r="H33" s="85"/>
      <c r="I33" s="89"/>
    </row>
    <row r="34" spans="2:9" x14ac:dyDescent="0.2">
      <c r="B34" s="86"/>
      <c r="F34" s="84"/>
      <c r="G34" s="85"/>
      <c r="H34" s="85"/>
      <c r="I34" s="89"/>
    </row>
    <row r="35" spans="2:9" x14ac:dyDescent="0.2">
      <c r="B35" s="91">
        <f>B26+B31+B32+B33</f>
        <v>0</v>
      </c>
      <c r="C35" s="80"/>
      <c r="D35" s="92" t="s">
        <v>718</v>
      </c>
      <c r="E35" s="80"/>
      <c r="F35" s="93"/>
      <c r="G35" s="92" t="s">
        <v>718</v>
      </c>
      <c r="H35" s="80"/>
      <c r="I35" s="94">
        <f>I26</f>
        <v>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0</v>
      </c>
      <c r="D42" s="83" t="s">
        <v>784</v>
      </c>
      <c r="E42" s="90" t="s">
        <v>783</v>
      </c>
      <c r="F42" s="84"/>
      <c r="G42" s="87" t="s">
        <v>786</v>
      </c>
      <c r="H42" s="68" t="s">
        <v>785</v>
      </c>
      <c r="I42" s="89">
        <f>+B33</f>
        <v>0</v>
      </c>
    </row>
    <row r="43" spans="2:9" ht="15" x14ac:dyDescent="0.2">
      <c r="B43" s="86">
        <v>0</v>
      </c>
      <c r="C43" s="60"/>
      <c r="D43" s="97" t="s">
        <v>782</v>
      </c>
      <c r="F43" s="64"/>
      <c r="G43" s="81" t="s">
        <v>784</v>
      </c>
      <c r="H43" s="98" t="s">
        <v>783</v>
      </c>
      <c r="I43" s="89">
        <f>I44+I45+I47+I48+I49</f>
        <v>0</v>
      </c>
    </row>
    <row r="44" spans="2:9" x14ac:dyDescent="0.2">
      <c r="B44" s="86">
        <v>0</v>
      </c>
      <c r="D44" s="87" t="s">
        <v>781</v>
      </c>
      <c r="F44" s="84"/>
      <c r="G44" s="97" t="s">
        <v>782</v>
      </c>
      <c r="I44" s="89">
        <v>0</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0</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0</v>
      </c>
      <c r="C52" s="80"/>
      <c r="D52" s="80" t="s">
        <v>718</v>
      </c>
      <c r="E52" s="80"/>
      <c r="F52" s="93"/>
      <c r="G52" s="80" t="s">
        <v>718</v>
      </c>
      <c r="H52" s="80"/>
      <c r="I52" s="94">
        <f>I42+I43+I50</f>
        <v>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0</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0</v>
      </c>
      <c r="D64" s="83" t="s">
        <v>762</v>
      </c>
      <c r="E64" s="83" t="s">
        <v>761</v>
      </c>
      <c r="F64" s="84"/>
      <c r="G64" s="87" t="s">
        <v>760</v>
      </c>
      <c r="I64" s="89">
        <v>0</v>
      </c>
    </row>
    <row r="65" spans="2:9" x14ac:dyDescent="0.2">
      <c r="B65" s="86">
        <v>0</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0</v>
      </c>
      <c r="C70" s="80"/>
      <c r="D70" s="80" t="s">
        <v>718</v>
      </c>
      <c r="E70" s="80"/>
      <c r="F70" s="93"/>
      <c r="G70" s="80" t="s">
        <v>718</v>
      </c>
      <c r="H70" s="80"/>
      <c r="I70" s="94">
        <f>I59+I60+I63</f>
        <v>0</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0</v>
      </c>
    </row>
    <row r="78" spans="2:9" x14ac:dyDescent="0.2">
      <c r="B78" s="86"/>
      <c r="E78" s="87" t="s">
        <v>750</v>
      </c>
      <c r="F78" s="84"/>
      <c r="G78" s="90"/>
      <c r="H78" s="87"/>
      <c r="I78" s="89"/>
    </row>
    <row r="79" spans="2:9" x14ac:dyDescent="0.2">
      <c r="B79" s="86">
        <f>I82-B77</f>
        <v>0</v>
      </c>
      <c r="D79" s="87" t="s">
        <v>745</v>
      </c>
      <c r="E79" s="70" t="s">
        <v>749</v>
      </c>
      <c r="F79" s="84"/>
      <c r="G79" s="85"/>
      <c r="H79" s="85"/>
      <c r="I79" s="89"/>
    </row>
    <row r="80" spans="2:9" x14ac:dyDescent="0.2">
      <c r="B80" s="86">
        <f>B79-B13</f>
        <v>0</v>
      </c>
      <c r="D80" s="87" t="s">
        <v>748</v>
      </c>
      <c r="E80" s="68" t="s">
        <v>744</v>
      </c>
      <c r="F80" s="84"/>
      <c r="G80" s="85"/>
      <c r="H80" s="85"/>
      <c r="I80" s="89"/>
    </row>
    <row r="81" spans="2:9" x14ac:dyDescent="0.2">
      <c r="B81" s="86"/>
      <c r="F81" s="84"/>
      <c r="G81" s="85"/>
      <c r="H81" s="85"/>
      <c r="I81" s="89"/>
    </row>
    <row r="82" spans="2:9" x14ac:dyDescent="0.2">
      <c r="B82" s="91">
        <f>B77+B79</f>
        <v>0</v>
      </c>
      <c r="C82" s="80"/>
      <c r="D82" s="80" t="s">
        <v>718</v>
      </c>
      <c r="E82" s="80"/>
      <c r="F82" s="93"/>
      <c r="G82" s="80" t="s">
        <v>718</v>
      </c>
      <c r="H82" s="80"/>
      <c r="I82" s="94">
        <f>I77</f>
        <v>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0</v>
      </c>
      <c r="D92" s="87" t="s">
        <v>732</v>
      </c>
      <c r="E92" s="68" t="s">
        <v>731</v>
      </c>
      <c r="F92" s="84"/>
      <c r="G92" s="87" t="s">
        <v>745</v>
      </c>
      <c r="H92" s="68" t="s">
        <v>744</v>
      </c>
      <c r="I92" s="89">
        <f>+B80</f>
        <v>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0</v>
      </c>
      <c r="C99" s="80"/>
      <c r="D99" s="80" t="s">
        <v>718</v>
      </c>
      <c r="E99" s="80"/>
      <c r="F99" s="93"/>
      <c r="G99" s="80" t="s">
        <v>718</v>
      </c>
      <c r="H99" s="80"/>
      <c r="I99" s="94">
        <f>I92+I93+I96</f>
        <v>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0</v>
      </c>
      <c r="D106" s="87" t="s">
        <v>735</v>
      </c>
      <c r="E106" s="105" t="s">
        <v>734</v>
      </c>
      <c r="F106" s="84"/>
      <c r="G106" s="85"/>
      <c r="H106" s="85"/>
      <c r="I106" s="84"/>
    </row>
    <row r="107" spans="2:9" x14ac:dyDescent="0.2">
      <c r="B107" s="86">
        <v>0</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0</v>
      </c>
    </row>
    <row r="109" spans="2:9" x14ac:dyDescent="0.2">
      <c r="B109" s="86">
        <v>0</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0</v>
      </c>
      <c r="C115" s="80"/>
      <c r="D115" s="80" t="s">
        <v>718</v>
      </c>
      <c r="E115" s="108"/>
      <c r="F115" s="93"/>
      <c r="G115" s="80" t="s">
        <v>718</v>
      </c>
      <c r="H115" s="80"/>
      <c r="I115" s="94">
        <f>I108</f>
        <v>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0</v>
      </c>
    </row>
    <row r="123" spans="2:9" ht="15" x14ac:dyDescent="0.2">
      <c r="B123" s="86">
        <f>B125+B128+B131+B134+B137+B142+B143+B144</f>
        <v>0</v>
      </c>
      <c r="C123" s="81"/>
      <c r="D123" s="60"/>
      <c r="E123" s="87" t="s">
        <v>713</v>
      </c>
      <c r="F123" s="60"/>
      <c r="G123" s="60"/>
      <c r="H123" s="60"/>
      <c r="I123" s="89">
        <f>I128+I131+I134+I137+I142+I143+I144</f>
        <v>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0</v>
      </c>
      <c r="E128" s="87" t="s">
        <v>709</v>
      </c>
      <c r="I128" s="89">
        <f>I129+I130</f>
        <v>0</v>
      </c>
    </row>
    <row r="129" spans="2:9" x14ac:dyDescent="0.2">
      <c r="B129" s="86">
        <v>0</v>
      </c>
      <c r="E129" s="87" t="s">
        <v>708</v>
      </c>
      <c r="I129" s="89">
        <v>0</v>
      </c>
    </row>
    <row r="130" spans="2:9" x14ac:dyDescent="0.2">
      <c r="B130" s="86">
        <v>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0</v>
      </c>
      <c r="E134" s="87" t="s">
        <v>703</v>
      </c>
      <c r="I134" s="89">
        <f>I135+I136</f>
        <v>0</v>
      </c>
    </row>
    <row r="135" spans="2:9" x14ac:dyDescent="0.2">
      <c r="B135" s="86">
        <v>0</v>
      </c>
      <c r="E135" s="87" t="s">
        <v>702</v>
      </c>
      <c r="I135" s="89">
        <v>0</v>
      </c>
    </row>
    <row r="136" spans="2:9" x14ac:dyDescent="0.2">
      <c r="B136" s="86">
        <v>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0</v>
      </c>
      <c r="C144" s="87" t="s">
        <v>693</v>
      </c>
      <c r="E144" s="87" t="s">
        <v>693</v>
      </c>
      <c r="I144" s="89">
        <f>I145+I146</f>
        <v>0</v>
      </c>
    </row>
    <row r="145" spans="2:9" x14ac:dyDescent="0.2">
      <c r="B145" s="86">
        <v>0</v>
      </c>
      <c r="C145" s="87" t="s">
        <v>692</v>
      </c>
      <c r="E145" s="87" t="s">
        <v>692</v>
      </c>
      <c r="I145" s="89">
        <v>0</v>
      </c>
    </row>
    <row r="146" spans="2:9" x14ac:dyDescent="0.2">
      <c r="B146" s="91">
        <v>0</v>
      </c>
      <c r="C146" s="110" t="s">
        <v>691</v>
      </c>
      <c r="D146" s="111"/>
      <c r="E146" s="110" t="s">
        <v>691</v>
      </c>
      <c r="F146" s="111"/>
      <c r="G146" s="111"/>
      <c r="H146" s="111"/>
      <c r="I146" s="94">
        <v>0</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919</v>
      </c>
      <c r="D3" s="117"/>
      <c r="E3" s="121"/>
      <c r="F3" s="117"/>
      <c r="G3" s="117"/>
      <c r="H3" s="117"/>
      <c r="I3" s="117"/>
      <c r="J3" s="117"/>
      <c r="K3" s="117"/>
      <c r="L3" s="117"/>
      <c r="M3" s="117"/>
      <c r="N3" s="122"/>
    </row>
    <row r="4" spans="2:14" s="120" customFormat="1" ht="15" customHeight="1" x14ac:dyDescent="0.25">
      <c r="B4" s="78" t="s">
        <v>918</v>
      </c>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23707</v>
      </c>
      <c r="D11" s="83" t="s">
        <v>810</v>
      </c>
      <c r="E11" s="87" t="s">
        <v>809</v>
      </c>
      <c r="F11" s="84"/>
      <c r="G11" s="85" t="s">
        <v>808</v>
      </c>
      <c r="H11" s="88" t="s">
        <v>807</v>
      </c>
      <c r="I11" s="89">
        <f>I12+I13</f>
        <v>1657</v>
      </c>
    </row>
    <row r="12" spans="2:14" x14ac:dyDescent="0.2">
      <c r="B12" s="86">
        <f>I11-B11</f>
        <v>-22050</v>
      </c>
      <c r="D12" s="87" t="s">
        <v>797</v>
      </c>
      <c r="E12" s="68" t="s">
        <v>796</v>
      </c>
      <c r="F12" s="84"/>
      <c r="G12" s="90" t="s">
        <v>806</v>
      </c>
      <c r="H12" s="85"/>
      <c r="I12" s="89">
        <v>1657</v>
      </c>
    </row>
    <row r="13" spans="2:14" x14ac:dyDescent="0.2">
      <c r="B13" s="86">
        <v>0</v>
      </c>
      <c r="D13" s="83" t="s">
        <v>805</v>
      </c>
      <c r="E13" s="87" t="s">
        <v>729</v>
      </c>
      <c r="F13" s="84"/>
      <c r="G13" s="90" t="s">
        <v>804</v>
      </c>
      <c r="I13" s="89">
        <v>0</v>
      </c>
    </row>
    <row r="14" spans="2:14" x14ac:dyDescent="0.2">
      <c r="B14" s="86">
        <f>B12-B13</f>
        <v>-22050</v>
      </c>
      <c r="D14" s="83" t="s">
        <v>803</v>
      </c>
      <c r="E14" s="68" t="s">
        <v>802</v>
      </c>
      <c r="F14" s="84"/>
      <c r="G14" s="90"/>
      <c r="H14" s="85"/>
      <c r="I14" s="89"/>
    </row>
    <row r="15" spans="2:14" ht="7.15" customHeight="1" x14ac:dyDescent="0.2">
      <c r="B15" s="86"/>
      <c r="F15" s="84"/>
      <c r="G15" s="85"/>
      <c r="H15" s="85"/>
      <c r="I15" s="89"/>
    </row>
    <row r="16" spans="2:14" x14ac:dyDescent="0.2">
      <c r="B16" s="91">
        <f>B11+B12</f>
        <v>1657</v>
      </c>
      <c r="C16" s="80"/>
      <c r="D16" s="92" t="s">
        <v>718</v>
      </c>
      <c r="E16" s="80"/>
      <c r="F16" s="93"/>
      <c r="G16" s="92" t="s">
        <v>718</v>
      </c>
      <c r="H16" s="80"/>
      <c r="I16" s="94">
        <f>I11</f>
        <v>1657</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256</v>
      </c>
      <c r="D26" s="83" t="s">
        <v>799</v>
      </c>
      <c r="E26" s="87" t="s">
        <v>798</v>
      </c>
      <c r="F26" s="84"/>
      <c r="G26" s="90" t="s">
        <v>797</v>
      </c>
      <c r="H26" s="70" t="s">
        <v>796</v>
      </c>
      <c r="I26" s="89">
        <f>+B12</f>
        <v>-22050</v>
      </c>
    </row>
    <row r="27" spans="2:9" x14ac:dyDescent="0.2">
      <c r="B27" s="86">
        <v>197</v>
      </c>
      <c r="D27" s="87" t="s">
        <v>795</v>
      </c>
      <c r="F27" s="84"/>
      <c r="G27" s="85"/>
      <c r="H27" s="85"/>
      <c r="I27" s="89"/>
    </row>
    <row r="28" spans="2:9" x14ac:dyDescent="0.2">
      <c r="B28" s="86">
        <f>B29+B30</f>
        <v>59</v>
      </c>
      <c r="D28" s="87" t="s">
        <v>794</v>
      </c>
      <c r="F28" s="84"/>
      <c r="G28" s="85"/>
      <c r="H28" s="85"/>
      <c r="I28" s="89"/>
    </row>
    <row r="29" spans="2:9" x14ac:dyDescent="0.2">
      <c r="B29" s="86">
        <v>59</v>
      </c>
      <c r="D29" s="87" t="s">
        <v>793</v>
      </c>
      <c r="F29" s="84"/>
      <c r="G29" s="85"/>
      <c r="H29" s="85"/>
      <c r="I29" s="89"/>
    </row>
    <row r="30" spans="2:9" x14ac:dyDescent="0.2">
      <c r="B30" s="86">
        <v>0</v>
      </c>
      <c r="D30" s="87" t="s">
        <v>792</v>
      </c>
      <c r="F30" s="84"/>
      <c r="G30" s="85"/>
      <c r="H30" s="85"/>
      <c r="I30" s="89"/>
    </row>
    <row r="31" spans="2:9" ht="12.75" customHeight="1" x14ac:dyDescent="0.2">
      <c r="B31" s="86">
        <v>0</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-22306</v>
      </c>
      <c r="D33" s="87" t="s">
        <v>786</v>
      </c>
      <c r="E33" s="68" t="s">
        <v>785</v>
      </c>
      <c r="F33" s="84"/>
      <c r="G33" s="85"/>
      <c r="H33" s="85"/>
      <c r="I33" s="89"/>
    </row>
    <row r="34" spans="2:9" x14ac:dyDescent="0.2">
      <c r="B34" s="86"/>
      <c r="F34" s="84"/>
      <c r="G34" s="85"/>
      <c r="H34" s="85"/>
      <c r="I34" s="89"/>
    </row>
    <row r="35" spans="2:9" x14ac:dyDescent="0.2">
      <c r="B35" s="91">
        <f>B26+B31+B32+B33</f>
        <v>-22050</v>
      </c>
      <c r="C35" s="80"/>
      <c r="D35" s="92" t="s">
        <v>718</v>
      </c>
      <c r="E35" s="80"/>
      <c r="F35" s="93"/>
      <c r="G35" s="92" t="s">
        <v>718</v>
      </c>
      <c r="H35" s="80"/>
      <c r="I35" s="94">
        <f>I26</f>
        <v>-22050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v>
      </c>
      <c r="D42" s="83" t="s">
        <v>784</v>
      </c>
      <c r="E42" s="90" t="s">
        <v>783</v>
      </c>
      <c r="F42" s="84"/>
      <c r="G42" s="87" t="s">
        <v>786</v>
      </c>
      <c r="H42" s="68" t="s">
        <v>785</v>
      </c>
      <c r="I42" s="89">
        <f>+B33</f>
        <v>-22306</v>
      </c>
    </row>
    <row r="43" spans="2:9" ht="15" x14ac:dyDescent="0.2">
      <c r="B43" s="86">
        <v>1</v>
      </c>
      <c r="C43" s="60"/>
      <c r="D43" s="97" t="s">
        <v>782</v>
      </c>
      <c r="F43" s="64"/>
      <c r="G43" s="81" t="s">
        <v>784</v>
      </c>
      <c r="H43" s="98" t="s">
        <v>783</v>
      </c>
      <c r="I43" s="89">
        <f>I44+I45+I47+I48+I49</f>
        <v>91</v>
      </c>
    </row>
    <row r="44" spans="2:9" x14ac:dyDescent="0.2">
      <c r="B44" s="86">
        <v>0</v>
      </c>
      <c r="D44" s="87" t="s">
        <v>781</v>
      </c>
      <c r="F44" s="84"/>
      <c r="G44" s="97" t="s">
        <v>782</v>
      </c>
      <c r="I44" s="89">
        <v>91</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-22216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-22215</v>
      </c>
      <c r="C52" s="80"/>
      <c r="D52" s="80" t="s">
        <v>718</v>
      </c>
      <c r="E52" s="80"/>
      <c r="F52" s="93"/>
      <c r="G52" s="80" t="s">
        <v>718</v>
      </c>
      <c r="H52" s="80"/>
      <c r="I52" s="94">
        <f>I42+I43+I50</f>
        <v>-22215</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0</v>
      </c>
      <c r="D59" s="83" t="s">
        <v>774</v>
      </c>
      <c r="E59" s="88" t="s">
        <v>773</v>
      </c>
      <c r="F59" s="84"/>
      <c r="G59" s="90" t="s">
        <v>772</v>
      </c>
      <c r="H59" s="68" t="s">
        <v>771</v>
      </c>
      <c r="I59" s="89">
        <f>+B49</f>
        <v>-22216</v>
      </c>
    </row>
    <row r="60" spans="2:9" x14ac:dyDescent="0.2">
      <c r="B60" s="86">
        <v>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0</v>
      </c>
    </row>
    <row r="64" spans="2:9" x14ac:dyDescent="0.2">
      <c r="B64" s="86">
        <f>B65+B66+B67</f>
        <v>1</v>
      </c>
      <c r="D64" s="83" t="s">
        <v>762</v>
      </c>
      <c r="E64" s="83" t="s">
        <v>761</v>
      </c>
      <c r="F64" s="84"/>
      <c r="G64" s="87" t="s">
        <v>760</v>
      </c>
      <c r="I64" s="89">
        <v>0</v>
      </c>
    </row>
    <row r="65" spans="2:9" x14ac:dyDescent="0.2">
      <c r="B65" s="86">
        <v>1</v>
      </c>
      <c r="D65" s="87" t="s">
        <v>760</v>
      </c>
      <c r="F65" s="84"/>
      <c r="G65" s="90" t="s">
        <v>759</v>
      </c>
      <c r="I65" s="89">
        <v>0</v>
      </c>
    </row>
    <row r="66" spans="2:9" x14ac:dyDescent="0.2">
      <c r="B66" s="86">
        <v>0</v>
      </c>
      <c r="D66" s="87" t="s">
        <v>759</v>
      </c>
      <c r="F66" s="84"/>
      <c r="G66" s="90" t="s">
        <v>758</v>
      </c>
      <c r="I66" s="89">
        <v>0</v>
      </c>
    </row>
    <row r="67" spans="2:9" x14ac:dyDescent="0.2">
      <c r="B67" s="86">
        <v>0</v>
      </c>
      <c r="D67" s="87" t="s">
        <v>758</v>
      </c>
      <c r="F67" s="84"/>
      <c r="G67" s="85"/>
      <c r="H67" s="85"/>
      <c r="I67" s="89"/>
    </row>
    <row r="68" spans="2:9" x14ac:dyDescent="0.2">
      <c r="B68" s="86">
        <f>I70-B59-B62-B64</f>
        <v>-22217</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-22216</v>
      </c>
      <c r="C70" s="80"/>
      <c r="D70" s="80" t="s">
        <v>718</v>
      </c>
      <c r="E70" s="80"/>
      <c r="F70" s="93"/>
      <c r="G70" s="80" t="s">
        <v>718</v>
      </c>
      <c r="H70" s="80"/>
      <c r="I70" s="94">
        <f>I59+I60+I63</f>
        <v>-22216</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-22217</v>
      </c>
    </row>
    <row r="78" spans="2:9" x14ac:dyDescent="0.2">
      <c r="B78" s="86"/>
      <c r="E78" s="87" t="s">
        <v>750</v>
      </c>
      <c r="F78" s="84"/>
      <c r="G78" s="90"/>
      <c r="H78" s="87"/>
      <c r="I78" s="89"/>
    </row>
    <row r="79" spans="2:9" x14ac:dyDescent="0.2">
      <c r="B79" s="86">
        <f>I82-B77</f>
        <v>-22217</v>
      </c>
      <c r="D79" s="87" t="s">
        <v>745</v>
      </c>
      <c r="E79" s="70" t="s">
        <v>749</v>
      </c>
      <c r="F79" s="84"/>
      <c r="G79" s="85"/>
      <c r="H79" s="85"/>
      <c r="I79" s="89"/>
    </row>
    <row r="80" spans="2:9" x14ac:dyDescent="0.2">
      <c r="B80" s="86">
        <f>B79-B13</f>
        <v>-22217</v>
      </c>
      <c r="D80" s="87" t="s">
        <v>748</v>
      </c>
      <c r="E80" s="68" t="s">
        <v>744</v>
      </c>
      <c r="F80" s="84"/>
      <c r="G80" s="85"/>
      <c r="H80" s="85"/>
      <c r="I80" s="89"/>
    </row>
    <row r="81" spans="2:9" x14ac:dyDescent="0.2">
      <c r="B81" s="86"/>
      <c r="F81" s="84"/>
      <c r="G81" s="85"/>
      <c r="H81" s="85"/>
      <c r="I81" s="89"/>
    </row>
    <row r="82" spans="2:9" x14ac:dyDescent="0.2">
      <c r="B82" s="91">
        <f>B77+B79</f>
        <v>-22217</v>
      </c>
      <c r="C82" s="80"/>
      <c r="D82" s="80" t="s">
        <v>718</v>
      </c>
      <c r="E82" s="80"/>
      <c r="F82" s="93"/>
      <c r="G82" s="80" t="s">
        <v>718</v>
      </c>
      <c r="H82" s="80"/>
      <c r="I82" s="94">
        <f>I77</f>
        <v>-22217</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-22215</v>
      </c>
      <c r="D92" s="87" t="s">
        <v>732</v>
      </c>
      <c r="E92" s="68" t="s">
        <v>731</v>
      </c>
      <c r="F92" s="84"/>
      <c r="G92" s="87" t="s">
        <v>745</v>
      </c>
      <c r="H92" s="68" t="s">
        <v>744</v>
      </c>
      <c r="I92" s="89">
        <f>+B80</f>
        <v>-22217</v>
      </c>
    </row>
    <row r="93" spans="2:9" x14ac:dyDescent="0.2">
      <c r="B93" s="86"/>
      <c r="E93" s="70" t="s">
        <v>728</v>
      </c>
      <c r="F93" s="84"/>
      <c r="G93" s="90" t="s">
        <v>743</v>
      </c>
      <c r="H93" s="83" t="s">
        <v>742</v>
      </c>
      <c r="I93" s="89">
        <f>I94+I95</f>
        <v>2</v>
      </c>
    </row>
    <row r="94" spans="2:9" x14ac:dyDescent="0.2">
      <c r="B94" s="86"/>
      <c r="E94" s="87"/>
      <c r="F94" s="84"/>
      <c r="G94" s="90" t="s">
        <v>741</v>
      </c>
      <c r="I94" s="89">
        <v>2</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-22215</v>
      </c>
      <c r="C99" s="80"/>
      <c r="D99" s="80" t="s">
        <v>718</v>
      </c>
      <c r="E99" s="80"/>
      <c r="F99" s="93"/>
      <c r="G99" s="80" t="s">
        <v>718</v>
      </c>
      <c r="H99" s="80"/>
      <c r="I99" s="94">
        <f>I92+I93+I96</f>
        <v>-22215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-20703</v>
      </c>
      <c r="D106" s="87" t="s">
        <v>735</v>
      </c>
      <c r="E106" s="105" t="s">
        <v>734</v>
      </c>
      <c r="F106" s="84"/>
      <c r="G106" s="85"/>
      <c r="H106" s="85"/>
      <c r="I106" s="84"/>
    </row>
    <row r="107" spans="2:9" x14ac:dyDescent="0.2">
      <c r="B107" s="86">
        <v>2</v>
      </c>
      <c r="D107" s="87" t="s">
        <v>733</v>
      </c>
      <c r="E107" s="87"/>
      <c r="F107" s="84"/>
      <c r="G107" s="87" t="s">
        <v>732</v>
      </c>
      <c r="H107" s="70" t="s">
        <v>731</v>
      </c>
      <c r="I107" s="89"/>
    </row>
    <row r="108" spans="2:9" x14ac:dyDescent="0.2">
      <c r="B108" s="86">
        <f>-B13</f>
        <v>0</v>
      </c>
      <c r="D108" s="87" t="s">
        <v>730</v>
      </c>
      <c r="E108" s="88" t="s">
        <v>729</v>
      </c>
      <c r="F108" s="84"/>
      <c r="G108" s="87"/>
      <c r="H108" s="69" t="s">
        <v>728</v>
      </c>
      <c r="I108" s="89">
        <f>B92</f>
        <v>-22215</v>
      </c>
    </row>
    <row r="109" spans="2:9" x14ac:dyDescent="0.2">
      <c r="B109" s="86">
        <v>-20705</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-1512</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-22215</v>
      </c>
      <c r="C115" s="80"/>
      <c r="D115" s="80" t="s">
        <v>718</v>
      </c>
      <c r="E115" s="108"/>
      <c r="F115" s="93"/>
      <c r="G115" s="80" t="s">
        <v>718</v>
      </c>
      <c r="H115" s="80"/>
      <c r="I115" s="94">
        <f>I108</f>
        <v>-22215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-1512</v>
      </c>
    </row>
    <row r="123" spans="2:9" ht="15" x14ac:dyDescent="0.2">
      <c r="B123" s="86">
        <f>B125+B128+B131+B134+B137+B142+B143+B144</f>
        <v>1798</v>
      </c>
      <c r="C123" s="81"/>
      <c r="D123" s="60"/>
      <c r="E123" s="87" t="s">
        <v>713</v>
      </c>
      <c r="F123" s="60"/>
      <c r="G123" s="60"/>
      <c r="H123" s="60"/>
      <c r="I123" s="89">
        <f>I128+I131+I134+I137+I142+I143+I144</f>
        <v>3310</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6943</v>
      </c>
      <c r="E128" s="87" t="s">
        <v>709</v>
      </c>
      <c r="I128" s="89">
        <f>I129+I130</f>
        <v>0</v>
      </c>
    </row>
    <row r="129" spans="2:9" x14ac:dyDescent="0.2">
      <c r="B129" s="86">
        <v>-1057</v>
      </c>
      <c r="E129" s="87" t="s">
        <v>708</v>
      </c>
      <c r="I129" s="89">
        <v>0</v>
      </c>
    </row>
    <row r="130" spans="2:9" x14ac:dyDescent="0.2">
      <c r="B130" s="86">
        <v>8000</v>
      </c>
      <c r="E130" s="87" t="s">
        <v>707</v>
      </c>
      <c r="I130" s="89">
        <v>0</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-44</v>
      </c>
      <c r="E134" s="87" t="s">
        <v>703</v>
      </c>
      <c r="I134" s="89">
        <f>I135+I136</f>
        <v>0</v>
      </c>
    </row>
    <row r="135" spans="2:9" x14ac:dyDescent="0.2">
      <c r="B135" s="86">
        <v>26</v>
      </c>
      <c r="E135" s="87" t="s">
        <v>702</v>
      </c>
      <c r="I135" s="89">
        <v>0</v>
      </c>
    </row>
    <row r="136" spans="2:9" x14ac:dyDescent="0.2">
      <c r="B136" s="86">
        <v>-70</v>
      </c>
      <c r="E136" s="87" t="s">
        <v>701</v>
      </c>
      <c r="I136" s="89">
        <v>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-5101</v>
      </c>
      <c r="C144" s="87" t="s">
        <v>693</v>
      </c>
      <c r="E144" s="87" t="s">
        <v>693</v>
      </c>
      <c r="I144" s="89">
        <f>I145+I146</f>
        <v>3310</v>
      </c>
    </row>
    <row r="145" spans="2:9" x14ac:dyDescent="0.2">
      <c r="B145" s="86">
        <v>-5096</v>
      </c>
      <c r="C145" s="87" t="s">
        <v>692</v>
      </c>
      <c r="E145" s="87" t="s">
        <v>692</v>
      </c>
      <c r="I145" s="89">
        <v>3</v>
      </c>
    </row>
    <row r="146" spans="2:9" x14ac:dyDescent="0.2">
      <c r="B146" s="91">
        <v>-5</v>
      </c>
      <c r="C146" s="110" t="s">
        <v>691</v>
      </c>
      <c r="D146" s="111"/>
      <c r="E146" s="110" t="s">
        <v>691</v>
      </c>
      <c r="F146" s="111"/>
      <c r="G146" s="111"/>
      <c r="H146" s="111"/>
      <c r="I146" s="94">
        <v>3307</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922</v>
      </c>
      <c r="D3" s="117"/>
      <c r="E3" s="121"/>
      <c r="F3" s="117"/>
      <c r="G3" s="117"/>
      <c r="H3" s="117"/>
      <c r="I3" s="117"/>
      <c r="J3" s="117"/>
      <c r="K3" s="117"/>
      <c r="L3" s="117"/>
      <c r="M3" s="117"/>
      <c r="N3" s="122"/>
    </row>
    <row r="4" spans="2:14" s="120" customFormat="1" ht="15" customHeight="1" x14ac:dyDescent="0.25">
      <c r="B4" s="78" t="s">
        <v>921</v>
      </c>
      <c r="D4" s="117"/>
      <c r="E4" s="121"/>
      <c r="F4" s="117"/>
      <c r="G4" s="117"/>
      <c r="H4" s="117"/>
      <c r="I4" s="117"/>
      <c r="J4" s="117"/>
      <c r="K4" s="117"/>
      <c r="L4" s="117"/>
      <c r="M4" s="117"/>
      <c r="N4" s="122"/>
    </row>
    <row r="5" spans="2:14" s="123" customFormat="1" ht="15" customHeight="1" x14ac:dyDescent="0.2">
      <c r="B5" s="78" t="s">
        <v>920</v>
      </c>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204883</v>
      </c>
      <c r="D11" s="83" t="s">
        <v>810</v>
      </c>
      <c r="E11" s="87" t="s">
        <v>809</v>
      </c>
      <c r="F11" s="84"/>
      <c r="G11" s="85" t="s">
        <v>808</v>
      </c>
      <c r="H11" s="88" t="s">
        <v>807</v>
      </c>
      <c r="I11" s="89">
        <f>I12+I13</f>
        <v>296033</v>
      </c>
    </row>
    <row r="12" spans="2:14" x14ac:dyDescent="0.2">
      <c r="B12" s="86">
        <f>I11-B11</f>
        <v>91150</v>
      </c>
      <c r="D12" s="87" t="s">
        <v>797</v>
      </c>
      <c r="E12" s="68" t="s">
        <v>796</v>
      </c>
      <c r="F12" s="84"/>
      <c r="G12" s="90" t="s">
        <v>806</v>
      </c>
      <c r="H12" s="85"/>
      <c r="I12" s="89">
        <v>292476</v>
      </c>
    </row>
    <row r="13" spans="2:14" x14ac:dyDescent="0.2">
      <c r="B13" s="86">
        <v>32478</v>
      </c>
      <c r="D13" s="83" t="s">
        <v>805</v>
      </c>
      <c r="E13" s="87" t="s">
        <v>729</v>
      </c>
      <c r="F13" s="84"/>
      <c r="G13" s="90" t="s">
        <v>804</v>
      </c>
      <c r="I13" s="89">
        <v>3557</v>
      </c>
    </row>
    <row r="14" spans="2:14" x14ac:dyDescent="0.2">
      <c r="B14" s="86">
        <f>B12-B13</f>
        <v>58672</v>
      </c>
      <c r="D14" s="83" t="s">
        <v>803</v>
      </c>
      <c r="E14" s="68" t="s">
        <v>802</v>
      </c>
      <c r="F14" s="84"/>
      <c r="G14" s="90"/>
      <c r="H14" s="85"/>
      <c r="I14" s="89"/>
    </row>
    <row r="15" spans="2:14" ht="7.15" customHeight="1" x14ac:dyDescent="0.2">
      <c r="B15" s="86"/>
      <c r="F15" s="84"/>
      <c r="G15" s="85"/>
      <c r="H15" s="85"/>
      <c r="I15" s="89"/>
    </row>
    <row r="16" spans="2:14" x14ac:dyDescent="0.2">
      <c r="B16" s="91">
        <f>B11+B12</f>
        <v>296033</v>
      </c>
      <c r="C16" s="80"/>
      <c r="D16" s="92" t="s">
        <v>718</v>
      </c>
      <c r="E16" s="80"/>
      <c r="F16" s="93"/>
      <c r="G16" s="92" t="s">
        <v>718</v>
      </c>
      <c r="H16" s="80"/>
      <c r="I16" s="94">
        <f>I11</f>
        <v>296033</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59590</v>
      </c>
      <c r="D26" s="83" t="s">
        <v>799</v>
      </c>
      <c r="E26" s="87" t="s">
        <v>798</v>
      </c>
      <c r="F26" s="84"/>
      <c r="G26" s="90" t="s">
        <v>797</v>
      </c>
      <c r="H26" s="70" t="s">
        <v>796</v>
      </c>
      <c r="I26" s="89">
        <f>+B12</f>
        <v>91150</v>
      </c>
    </row>
    <row r="27" spans="2:9" x14ac:dyDescent="0.2">
      <c r="B27" s="86">
        <v>46945</v>
      </c>
      <c r="D27" s="87" t="s">
        <v>795</v>
      </c>
      <c r="F27" s="84"/>
      <c r="G27" s="85"/>
      <c r="H27" s="85"/>
      <c r="I27" s="89"/>
    </row>
    <row r="28" spans="2:9" x14ac:dyDescent="0.2">
      <c r="B28" s="86">
        <f>B29+B30</f>
        <v>12645</v>
      </c>
      <c r="D28" s="87" t="s">
        <v>794</v>
      </c>
      <c r="F28" s="84"/>
      <c r="G28" s="85"/>
      <c r="H28" s="85"/>
      <c r="I28" s="89"/>
    </row>
    <row r="29" spans="2:9" x14ac:dyDescent="0.2">
      <c r="B29" s="86">
        <v>12241</v>
      </c>
      <c r="D29" s="87" t="s">
        <v>793</v>
      </c>
      <c r="F29" s="84"/>
      <c r="G29" s="85"/>
      <c r="H29" s="85"/>
      <c r="I29" s="89"/>
    </row>
    <row r="30" spans="2:9" x14ac:dyDescent="0.2">
      <c r="B30" s="86">
        <v>404</v>
      </c>
      <c r="D30" s="87" t="s">
        <v>792</v>
      </c>
      <c r="F30" s="84"/>
      <c r="G30" s="85"/>
      <c r="H30" s="85"/>
      <c r="I30" s="89"/>
    </row>
    <row r="31" spans="2:9" ht="12.75" customHeight="1" x14ac:dyDescent="0.2">
      <c r="B31" s="86">
        <v>8315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23245</v>
      </c>
      <c r="D33" s="87" t="s">
        <v>786</v>
      </c>
      <c r="E33" s="68" t="s">
        <v>785</v>
      </c>
      <c r="F33" s="84"/>
      <c r="G33" s="85"/>
      <c r="H33" s="85"/>
      <c r="I33" s="89"/>
    </row>
    <row r="34" spans="2:9" x14ac:dyDescent="0.2">
      <c r="B34" s="86"/>
      <c r="F34" s="84"/>
      <c r="G34" s="85"/>
      <c r="H34" s="85"/>
      <c r="I34" s="89"/>
    </row>
    <row r="35" spans="2:9" x14ac:dyDescent="0.2">
      <c r="B35" s="91">
        <f>B26+B31+B32+B33</f>
        <v>91150</v>
      </c>
      <c r="C35" s="80"/>
      <c r="D35" s="92" t="s">
        <v>718</v>
      </c>
      <c r="E35" s="80"/>
      <c r="F35" s="93"/>
      <c r="G35" s="92" t="s">
        <v>718</v>
      </c>
      <c r="H35" s="80"/>
      <c r="I35" s="94">
        <f>I26</f>
        <v>91150</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5413</v>
      </c>
      <c r="D42" s="83" t="s">
        <v>784</v>
      </c>
      <c r="E42" s="90" t="s">
        <v>783</v>
      </c>
      <c r="F42" s="84"/>
      <c r="G42" s="87" t="s">
        <v>786</v>
      </c>
      <c r="H42" s="68" t="s">
        <v>785</v>
      </c>
      <c r="I42" s="89">
        <f>+B33</f>
        <v>23245</v>
      </c>
    </row>
    <row r="43" spans="2:9" ht="15" x14ac:dyDescent="0.2">
      <c r="B43" s="86">
        <v>5413</v>
      </c>
      <c r="C43" s="60"/>
      <c r="D43" s="97" t="s">
        <v>782</v>
      </c>
      <c r="F43" s="64"/>
      <c r="G43" s="81" t="s">
        <v>784</v>
      </c>
      <c r="H43" s="98" t="s">
        <v>783</v>
      </c>
      <c r="I43" s="89">
        <f>I44+I45+I47+I48+I49</f>
        <v>1756</v>
      </c>
    </row>
    <row r="44" spans="2:9" x14ac:dyDescent="0.2">
      <c r="B44" s="86">
        <v>0</v>
      </c>
      <c r="D44" s="87" t="s">
        <v>781</v>
      </c>
      <c r="F44" s="84"/>
      <c r="G44" s="97" t="s">
        <v>782</v>
      </c>
      <c r="I44" s="89">
        <v>1406</v>
      </c>
    </row>
    <row r="45" spans="2:9" x14ac:dyDescent="0.2">
      <c r="B45" s="86">
        <v>0</v>
      </c>
      <c r="D45" s="87" t="s">
        <v>780</v>
      </c>
      <c r="E45" s="82"/>
      <c r="F45" s="84"/>
      <c r="G45" s="87" t="s">
        <v>781</v>
      </c>
      <c r="I45" s="89">
        <v>350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19588</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25001</v>
      </c>
      <c r="C52" s="80"/>
      <c r="D52" s="80" t="s">
        <v>718</v>
      </c>
      <c r="E52" s="80"/>
      <c r="F52" s="93"/>
      <c r="G52" s="80" t="s">
        <v>718</v>
      </c>
      <c r="H52" s="80"/>
      <c r="I52" s="94">
        <f>I42+I43+I50</f>
        <v>25001</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89</v>
      </c>
      <c r="D59" s="83" t="s">
        <v>774</v>
      </c>
      <c r="E59" s="88" t="s">
        <v>773</v>
      </c>
      <c r="F59" s="84"/>
      <c r="G59" s="90" t="s">
        <v>772</v>
      </c>
      <c r="H59" s="68" t="s">
        <v>771</v>
      </c>
      <c r="I59" s="89">
        <f>+B49</f>
        <v>19588</v>
      </c>
    </row>
    <row r="60" spans="2:9" x14ac:dyDescent="0.2">
      <c r="B60" s="86">
        <v>89</v>
      </c>
      <c r="D60" s="87" t="s">
        <v>770</v>
      </c>
      <c r="F60" s="84"/>
      <c r="G60" s="90" t="s">
        <v>769</v>
      </c>
      <c r="H60" s="87"/>
      <c r="I60" s="89">
        <f>I61+I62</f>
        <v>404</v>
      </c>
    </row>
    <row r="61" spans="2:9" x14ac:dyDescent="0.2">
      <c r="B61" s="86">
        <v>0</v>
      </c>
      <c r="D61" s="87" t="s">
        <v>768</v>
      </c>
      <c r="F61" s="84"/>
      <c r="G61" s="90" t="s">
        <v>767</v>
      </c>
      <c r="I61" s="89">
        <v>0</v>
      </c>
    </row>
    <row r="62" spans="2:9" x14ac:dyDescent="0.2">
      <c r="B62" s="86">
        <v>404</v>
      </c>
      <c r="D62" s="83" t="s">
        <v>766</v>
      </c>
      <c r="E62" s="87" t="s">
        <v>765</v>
      </c>
      <c r="F62" s="84"/>
      <c r="G62" s="90" t="s">
        <v>764</v>
      </c>
      <c r="I62" s="89">
        <v>404</v>
      </c>
    </row>
    <row r="63" spans="2:9" x14ac:dyDescent="0.2">
      <c r="B63" s="86"/>
      <c r="E63" s="87" t="s">
        <v>763</v>
      </c>
      <c r="F63" s="84"/>
      <c r="G63" s="85" t="s">
        <v>762</v>
      </c>
      <c r="H63" s="83" t="s">
        <v>761</v>
      </c>
      <c r="I63" s="89">
        <f>I64+I65+I66</f>
        <v>2586</v>
      </c>
    </row>
    <row r="64" spans="2:9" x14ac:dyDescent="0.2">
      <c r="B64" s="86">
        <f>B65+B66+B67</f>
        <v>2505</v>
      </c>
      <c r="D64" s="83" t="s">
        <v>762</v>
      </c>
      <c r="E64" s="83" t="s">
        <v>761</v>
      </c>
      <c r="F64" s="84"/>
      <c r="G64" s="87" t="s">
        <v>760</v>
      </c>
      <c r="I64" s="89">
        <v>0</v>
      </c>
    </row>
    <row r="65" spans="2:9" x14ac:dyDescent="0.2">
      <c r="B65" s="86">
        <v>478</v>
      </c>
      <c r="D65" s="87" t="s">
        <v>760</v>
      </c>
      <c r="F65" s="84"/>
      <c r="G65" s="90" t="s">
        <v>759</v>
      </c>
      <c r="I65" s="89">
        <v>15</v>
      </c>
    </row>
    <row r="66" spans="2:9" x14ac:dyDescent="0.2">
      <c r="B66" s="86">
        <v>0</v>
      </c>
      <c r="D66" s="87" t="s">
        <v>759</v>
      </c>
      <c r="F66" s="84"/>
      <c r="G66" s="90" t="s">
        <v>758</v>
      </c>
      <c r="I66" s="89">
        <v>2571</v>
      </c>
    </row>
    <row r="67" spans="2:9" x14ac:dyDescent="0.2">
      <c r="B67" s="86">
        <v>2027</v>
      </c>
      <c r="D67" s="87" t="s">
        <v>758</v>
      </c>
      <c r="F67" s="84"/>
      <c r="G67" s="85"/>
      <c r="H67" s="85"/>
      <c r="I67" s="89"/>
    </row>
    <row r="68" spans="2:9" x14ac:dyDescent="0.2">
      <c r="B68" s="86">
        <f>I70-B59-B62-B64</f>
        <v>19580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22578</v>
      </c>
      <c r="C70" s="80"/>
      <c r="D70" s="80" t="s">
        <v>718</v>
      </c>
      <c r="E70" s="80"/>
      <c r="F70" s="93"/>
      <c r="G70" s="80" t="s">
        <v>718</v>
      </c>
      <c r="H70" s="80"/>
      <c r="I70" s="94">
        <f>I59+I60+I63</f>
        <v>22578</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19580</v>
      </c>
    </row>
    <row r="78" spans="2:9" x14ac:dyDescent="0.2">
      <c r="B78" s="86"/>
      <c r="E78" s="87" t="s">
        <v>750</v>
      </c>
      <c r="F78" s="84"/>
      <c r="G78" s="90"/>
      <c r="H78" s="87"/>
      <c r="I78" s="89"/>
    </row>
    <row r="79" spans="2:9" x14ac:dyDescent="0.2">
      <c r="B79" s="86">
        <f>I82-B77</f>
        <v>19580</v>
      </c>
      <c r="D79" s="87" t="s">
        <v>745</v>
      </c>
      <c r="E79" s="70" t="s">
        <v>749</v>
      </c>
      <c r="F79" s="84"/>
      <c r="G79" s="85"/>
      <c r="H79" s="85"/>
      <c r="I79" s="89"/>
    </row>
    <row r="80" spans="2:9" x14ac:dyDescent="0.2">
      <c r="B80" s="86">
        <f>B79-B13</f>
        <v>-12898</v>
      </c>
      <c r="D80" s="87" t="s">
        <v>748</v>
      </c>
      <c r="E80" s="68" t="s">
        <v>744</v>
      </c>
      <c r="F80" s="84"/>
      <c r="G80" s="85"/>
      <c r="H80" s="85"/>
      <c r="I80" s="89"/>
    </row>
    <row r="81" spans="2:9" x14ac:dyDescent="0.2">
      <c r="B81" s="86"/>
      <c r="F81" s="84"/>
      <c r="G81" s="85"/>
      <c r="H81" s="85"/>
      <c r="I81" s="89"/>
    </row>
    <row r="82" spans="2:9" x14ac:dyDescent="0.2">
      <c r="B82" s="91">
        <f>B77+B79</f>
        <v>19580</v>
      </c>
      <c r="C82" s="80"/>
      <c r="D82" s="80" t="s">
        <v>718</v>
      </c>
      <c r="E82" s="80"/>
      <c r="F82" s="93"/>
      <c r="G82" s="80" t="s">
        <v>718</v>
      </c>
      <c r="H82" s="80"/>
      <c r="I82" s="94">
        <f>I77</f>
        <v>19580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-5437</v>
      </c>
      <c r="D92" s="87" t="s">
        <v>732</v>
      </c>
      <c r="E92" s="68" t="s">
        <v>731</v>
      </c>
      <c r="F92" s="84"/>
      <c r="G92" s="87" t="s">
        <v>745</v>
      </c>
      <c r="H92" s="68" t="s">
        <v>744</v>
      </c>
      <c r="I92" s="89">
        <f>+B80</f>
        <v>-12898</v>
      </c>
    </row>
    <row r="93" spans="2:9" x14ac:dyDescent="0.2">
      <c r="B93" s="86"/>
      <c r="E93" s="70" t="s">
        <v>728</v>
      </c>
      <c r="F93" s="84"/>
      <c r="G93" s="90" t="s">
        <v>743</v>
      </c>
      <c r="H93" s="83" t="s">
        <v>742</v>
      </c>
      <c r="I93" s="89">
        <f>I94+I95</f>
        <v>7758</v>
      </c>
    </row>
    <row r="94" spans="2:9" x14ac:dyDescent="0.2">
      <c r="B94" s="86"/>
      <c r="E94" s="87"/>
      <c r="F94" s="84"/>
      <c r="G94" s="90" t="s">
        <v>741</v>
      </c>
      <c r="I94" s="89">
        <v>7664</v>
      </c>
    </row>
    <row r="95" spans="2:9" x14ac:dyDescent="0.2">
      <c r="B95" s="86"/>
      <c r="E95" s="87"/>
      <c r="F95" s="84"/>
      <c r="G95" s="90" t="s">
        <v>740</v>
      </c>
      <c r="I95" s="89">
        <v>94</v>
      </c>
    </row>
    <row r="96" spans="2:9" x14ac:dyDescent="0.2">
      <c r="B96" s="86"/>
      <c r="D96" s="87"/>
      <c r="F96" s="84"/>
      <c r="G96" s="90" t="s">
        <v>739</v>
      </c>
      <c r="H96" s="83" t="s">
        <v>738</v>
      </c>
      <c r="I96" s="89">
        <f>I97</f>
        <v>-297</v>
      </c>
    </row>
    <row r="97" spans="2:9" x14ac:dyDescent="0.2">
      <c r="B97" s="100"/>
      <c r="C97" s="101"/>
      <c r="D97" s="101"/>
      <c r="E97" s="87"/>
      <c r="F97" s="102"/>
      <c r="G97" s="90" t="s">
        <v>737</v>
      </c>
      <c r="H97" s="103"/>
      <c r="I97" s="89">
        <v>-297</v>
      </c>
    </row>
    <row r="98" spans="2:9" x14ac:dyDescent="0.2">
      <c r="B98" s="86"/>
      <c r="F98" s="84"/>
      <c r="G98" s="85"/>
      <c r="H98" s="85"/>
      <c r="I98" s="89"/>
    </row>
    <row r="99" spans="2:9" x14ac:dyDescent="0.2">
      <c r="B99" s="91">
        <f>B92</f>
        <v>-5437</v>
      </c>
      <c r="C99" s="80"/>
      <c r="D99" s="80" t="s">
        <v>718</v>
      </c>
      <c r="E99" s="80"/>
      <c r="F99" s="93"/>
      <c r="G99" s="80" t="s">
        <v>718</v>
      </c>
      <c r="H99" s="80"/>
      <c r="I99" s="94">
        <f>I92+I93+I96</f>
        <v>-5437</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19913</v>
      </c>
      <c r="D106" s="87" t="s">
        <v>735</v>
      </c>
      <c r="E106" s="105" t="s">
        <v>734</v>
      </c>
      <c r="F106" s="84"/>
      <c r="G106" s="85"/>
      <c r="H106" s="85"/>
      <c r="I106" s="84"/>
    </row>
    <row r="107" spans="2:9" x14ac:dyDescent="0.2">
      <c r="B107" s="86">
        <v>20596</v>
      </c>
      <c r="D107" s="87" t="s">
        <v>733</v>
      </c>
      <c r="E107" s="87"/>
      <c r="F107" s="84"/>
      <c r="G107" s="87" t="s">
        <v>732</v>
      </c>
      <c r="H107" s="70" t="s">
        <v>731</v>
      </c>
      <c r="I107" s="89"/>
    </row>
    <row r="108" spans="2:9" x14ac:dyDescent="0.2">
      <c r="B108" s="86">
        <f>-B13</f>
        <v>-32478</v>
      </c>
      <c r="D108" s="87" t="s">
        <v>730</v>
      </c>
      <c r="E108" s="88" t="s">
        <v>729</v>
      </c>
      <c r="F108" s="84"/>
      <c r="G108" s="87"/>
      <c r="H108" s="69" t="s">
        <v>728</v>
      </c>
      <c r="I108" s="89">
        <f>B92</f>
        <v>-5437</v>
      </c>
    </row>
    <row r="109" spans="2:9" x14ac:dyDescent="0.2">
      <c r="B109" s="86">
        <v>-683</v>
      </c>
      <c r="D109" s="97" t="s">
        <v>727</v>
      </c>
      <c r="E109" s="87" t="s">
        <v>726</v>
      </c>
      <c r="F109" s="84"/>
      <c r="H109" s="106"/>
      <c r="I109" s="107"/>
    </row>
    <row r="110" spans="2:9" x14ac:dyDescent="0.2">
      <c r="B110" s="86">
        <v>0</v>
      </c>
      <c r="D110" s="87" t="s">
        <v>725</v>
      </c>
      <c r="E110" s="87" t="s">
        <v>724</v>
      </c>
      <c r="F110" s="84"/>
      <c r="G110" s="95"/>
      <c r="I110" s="89"/>
    </row>
    <row r="111" spans="2:9" x14ac:dyDescent="0.2">
      <c r="B111" s="86">
        <v>-212</v>
      </c>
      <c r="D111" s="97" t="s">
        <v>723</v>
      </c>
      <c r="E111" s="87" t="s">
        <v>722</v>
      </c>
      <c r="F111" s="84"/>
      <c r="H111" s="106"/>
      <c r="I111" s="107"/>
    </row>
    <row r="112" spans="2:9" x14ac:dyDescent="0.2">
      <c r="B112" s="86"/>
      <c r="D112" s="87"/>
      <c r="E112" s="87" t="s">
        <v>721</v>
      </c>
      <c r="F112" s="84"/>
      <c r="G112" s="95"/>
      <c r="I112" s="89"/>
    </row>
    <row r="113" spans="2:9" x14ac:dyDescent="0.2">
      <c r="B113" s="86">
        <f>I115-B106-B108-B111</f>
        <v>7340</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-5437</v>
      </c>
      <c r="C115" s="80"/>
      <c r="D115" s="80" t="s">
        <v>718</v>
      </c>
      <c r="E115" s="108"/>
      <c r="F115" s="93"/>
      <c r="G115" s="80" t="s">
        <v>718</v>
      </c>
      <c r="H115" s="80"/>
      <c r="I115" s="94">
        <f>I108</f>
        <v>-5437</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7340</v>
      </c>
    </row>
    <row r="123" spans="2:9" ht="15" x14ac:dyDescent="0.2">
      <c r="B123" s="86">
        <f>B125+B128+B131+B134+B137+B142+B143+B144</f>
        <v>5392</v>
      </c>
      <c r="C123" s="81"/>
      <c r="D123" s="60"/>
      <c r="E123" s="87" t="s">
        <v>713</v>
      </c>
      <c r="F123" s="60"/>
      <c r="G123" s="60"/>
      <c r="H123" s="60"/>
      <c r="I123" s="89">
        <f>I128+I131+I134+I137+I142+I143+I144</f>
        <v>-1948</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13809</v>
      </c>
      <c r="E128" s="87" t="s">
        <v>709</v>
      </c>
      <c r="I128" s="89">
        <f>I129+I130</f>
        <v>-1126</v>
      </c>
    </row>
    <row r="129" spans="2:9" x14ac:dyDescent="0.2">
      <c r="B129" s="86">
        <v>25726</v>
      </c>
      <c r="E129" s="87" t="s">
        <v>708</v>
      </c>
      <c r="I129" s="89">
        <v>0</v>
      </c>
    </row>
    <row r="130" spans="2:9" x14ac:dyDescent="0.2">
      <c r="B130" s="86">
        <v>-11917</v>
      </c>
      <c r="E130" s="87" t="s">
        <v>707</v>
      </c>
      <c r="I130" s="89">
        <v>-1126</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292</v>
      </c>
      <c r="E134" s="87" t="s">
        <v>703</v>
      </c>
      <c r="I134" s="89">
        <f>I135+I136</f>
        <v>-11650</v>
      </c>
    </row>
    <row r="135" spans="2:9" x14ac:dyDescent="0.2">
      <c r="B135" s="86">
        <v>2105</v>
      </c>
      <c r="E135" s="87" t="s">
        <v>702</v>
      </c>
      <c r="I135" s="89">
        <v>-1529</v>
      </c>
    </row>
    <row r="136" spans="2:9" x14ac:dyDescent="0.2">
      <c r="B136" s="86">
        <v>-1813</v>
      </c>
      <c r="E136" s="87" t="s">
        <v>701</v>
      </c>
      <c r="I136" s="89">
        <v>-10121</v>
      </c>
    </row>
    <row r="137" spans="2:9" x14ac:dyDescent="0.2">
      <c r="B137" s="86">
        <f>B138+B141</f>
        <v>-7647</v>
      </c>
      <c r="E137" s="109" t="s">
        <v>700</v>
      </c>
      <c r="I137" s="89">
        <f>I138+I141</f>
        <v>-4726</v>
      </c>
    </row>
    <row r="138" spans="2:9" x14ac:dyDescent="0.2">
      <c r="B138" s="86">
        <f>B139+B140</f>
        <v>-7647</v>
      </c>
      <c r="E138" s="109" t="s">
        <v>699</v>
      </c>
      <c r="I138" s="89">
        <f>I139+I140</f>
        <v>-4726</v>
      </c>
    </row>
    <row r="139" spans="2:9" x14ac:dyDescent="0.2">
      <c r="B139" s="86">
        <v>-7647</v>
      </c>
      <c r="E139" s="109" t="s">
        <v>698</v>
      </c>
      <c r="I139" s="89">
        <v>-4726</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-1062</v>
      </c>
      <c r="C144" s="87" t="s">
        <v>693</v>
      </c>
      <c r="E144" s="87" t="s">
        <v>693</v>
      </c>
      <c r="I144" s="89">
        <f>I145+I146</f>
        <v>15554</v>
      </c>
    </row>
    <row r="145" spans="2:9" x14ac:dyDescent="0.2">
      <c r="B145" s="86">
        <v>-2578</v>
      </c>
      <c r="C145" s="87" t="s">
        <v>692</v>
      </c>
      <c r="E145" s="87" t="s">
        <v>692</v>
      </c>
      <c r="I145" s="89">
        <v>1620</v>
      </c>
    </row>
    <row r="146" spans="2:9" x14ac:dyDescent="0.2">
      <c r="B146" s="91">
        <v>1516</v>
      </c>
      <c r="C146" s="110" t="s">
        <v>691</v>
      </c>
      <c r="D146" s="111"/>
      <c r="E146" s="110" t="s">
        <v>691</v>
      </c>
      <c r="F146" s="111"/>
      <c r="G146" s="111"/>
      <c r="H146" s="111"/>
      <c r="I146" s="94">
        <v>13934</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923</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45773</v>
      </c>
      <c r="D11" s="83" t="s">
        <v>810</v>
      </c>
      <c r="E11" s="87" t="s">
        <v>809</v>
      </c>
      <c r="F11" s="84"/>
      <c r="G11" s="85" t="s">
        <v>808</v>
      </c>
      <c r="H11" s="88" t="s">
        <v>807</v>
      </c>
      <c r="I11" s="89">
        <f>I12+I13</f>
        <v>109982</v>
      </c>
    </row>
    <row r="12" spans="2:14" x14ac:dyDescent="0.2">
      <c r="B12" s="86">
        <f>I11-B11</f>
        <v>64209</v>
      </c>
      <c r="D12" s="87" t="s">
        <v>797</v>
      </c>
      <c r="E12" s="68" t="s">
        <v>796</v>
      </c>
      <c r="F12" s="84"/>
      <c r="G12" s="90" t="s">
        <v>806</v>
      </c>
      <c r="H12" s="85"/>
      <c r="I12" s="89">
        <v>109982</v>
      </c>
    </row>
    <row r="13" spans="2:14" x14ac:dyDescent="0.2">
      <c r="B13" s="86">
        <v>12783</v>
      </c>
      <c r="D13" s="83" t="s">
        <v>805</v>
      </c>
      <c r="E13" s="87" t="s">
        <v>729</v>
      </c>
      <c r="F13" s="84"/>
      <c r="G13" s="90" t="s">
        <v>804</v>
      </c>
      <c r="I13" s="89">
        <v>0</v>
      </c>
    </row>
    <row r="14" spans="2:14" x14ac:dyDescent="0.2">
      <c r="B14" s="86">
        <f>B12-B13</f>
        <v>51426</v>
      </c>
      <c r="D14" s="83" t="s">
        <v>803</v>
      </c>
      <c r="E14" s="68" t="s">
        <v>802</v>
      </c>
      <c r="F14" s="84"/>
      <c r="G14" s="90"/>
      <c r="H14" s="85"/>
      <c r="I14" s="89"/>
    </row>
    <row r="15" spans="2:14" ht="7.15" customHeight="1" x14ac:dyDescent="0.2">
      <c r="B15" s="86"/>
      <c r="F15" s="84"/>
      <c r="G15" s="85"/>
      <c r="H15" s="85"/>
      <c r="I15" s="89"/>
    </row>
    <row r="16" spans="2:14" x14ac:dyDescent="0.2">
      <c r="B16" s="91">
        <f>B11+B12</f>
        <v>109982</v>
      </c>
      <c r="C16" s="80"/>
      <c r="D16" s="92" t="s">
        <v>718</v>
      </c>
      <c r="E16" s="80"/>
      <c r="F16" s="93"/>
      <c r="G16" s="92" t="s">
        <v>718</v>
      </c>
      <c r="H16" s="80"/>
      <c r="I16" s="94">
        <f>I11</f>
        <v>109982</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27254</v>
      </c>
      <c r="D26" s="83" t="s">
        <v>799</v>
      </c>
      <c r="E26" s="87" t="s">
        <v>798</v>
      </c>
      <c r="F26" s="84"/>
      <c r="G26" s="90" t="s">
        <v>797</v>
      </c>
      <c r="H26" s="70" t="s">
        <v>796</v>
      </c>
      <c r="I26" s="89">
        <f>+B12</f>
        <v>64209</v>
      </c>
    </row>
    <row r="27" spans="2:9" x14ac:dyDescent="0.2">
      <c r="B27" s="86">
        <v>21214</v>
      </c>
      <c r="D27" s="87" t="s">
        <v>795</v>
      </c>
      <c r="F27" s="84"/>
      <c r="G27" s="85"/>
      <c r="H27" s="85"/>
      <c r="I27" s="89"/>
    </row>
    <row r="28" spans="2:9" x14ac:dyDescent="0.2">
      <c r="B28" s="86">
        <f>B29+B30</f>
        <v>6040</v>
      </c>
      <c r="D28" s="87" t="s">
        <v>794</v>
      </c>
      <c r="F28" s="84"/>
      <c r="G28" s="85"/>
      <c r="H28" s="85"/>
      <c r="I28" s="89"/>
    </row>
    <row r="29" spans="2:9" x14ac:dyDescent="0.2">
      <c r="B29" s="86">
        <v>6040</v>
      </c>
      <c r="D29" s="87" t="s">
        <v>793</v>
      </c>
      <c r="F29" s="84"/>
      <c r="G29" s="85"/>
      <c r="H29" s="85"/>
      <c r="I29" s="89"/>
    </row>
    <row r="30" spans="2:9" x14ac:dyDescent="0.2">
      <c r="B30" s="86">
        <v>0</v>
      </c>
      <c r="D30" s="87" t="s">
        <v>792</v>
      </c>
      <c r="F30" s="84"/>
      <c r="G30" s="85"/>
      <c r="H30" s="85"/>
      <c r="I30" s="89"/>
    </row>
    <row r="31" spans="2:9" ht="12.75" customHeight="1" x14ac:dyDescent="0.2">
      <c r="B31" s="86">
        <v>3396</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33559</v>
      </c>
      <c r="D33" s="87" t="s">
        <v>786</v>
      </c>
      <c r="E33" s="68" t="s">
        <v>785</v>
      </c>
      <c r="F33" s="84"/>
      <c r="G33" s="85"/>
      <c r="H33" s="85"/>
      <c r="I33" s="89"/>
    </row>
    <row r="34" spans="2:9" x14ac:dyDescent="0.2">
      <c r="B34" s="86"/>
      <c r="F34" s="84"/>
      <c r="G34" s="85"/>
      <c r="H34" s="85"/>
      <c r="I34" s="89"/>
    </row>
    <row r="35" spans="2:9" x14ac:dyDescent="0.2">
      <c r="B35" s="91">
        <f>B26+B31+B32+B33</f>
        <v>64209</v>
      </c>
      <c r="C35" s="80"/>
      <c r="D35" s="92" t="s">
        <v>718</v>
      </c>
      <c r="E35" s="80"/>
      <c r="F35" s="93"/>
      <c r="G35" s="92" t="s">
        <v>718</v>
      </c>
      <c r="H35" s="80"/>
      <c r="I35" s="94">
        <f>I26</f>
        <v>64209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6590</v>
      </c>
      <c r="D42" s="83" t="s">
        <v>784</v>
      </c>
      <c r="E42" s="90" t="s">
        <v>783</v>
      </c>
      <c r="F42" s="84"/>
      <c r="G42" s="87" t="s">
        <v>786</v>
      </c>
      <c r="H42" s="68" t="s">
        <v>785</v>
      </c>
      <c r="I42" s="89">
        <f>+B33</f>
        <v>33559</v>
      </c>
    </row>
    <row r="43" spans="2:9" ht="15" x14ac:dyDescent="0.2">
      <c r="B43" s="86">
        <v>6590</v>
      </c>
      <c r="C43" s="60"/>
      <c r="D43" s="97" t="s">
        <v>782</v>
      </c>
      <c r="F43" s="64"/>
      <c r="G43" s="81" t="s">
        <v>784</v>
      </c>
      <c r="H43" s="98" t="s">
        <v>783</v>
      </c>
      <c r="I43" s="89">
        <f>I44+I45+I47+I48+I49</f>
        <v>2167</v>
      </c>
    </row>
    <row r="44" spans="2:9" x14ac:dyDescent="0.2">
      <c r="B44" s="86">
        <v>0</v>
      </c>
      <c r="D44" s="87" t="s">
        <v>781</v>
      </c>
      <c r="F44" s="84"/>
      <c r="G44" s="97" t="s">
        <v>782</v>
      </c>
      <c r="I44" s="89">
        <v>2167</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29136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35726</v>
      </c>
      <c r="C52" s="80"/>
      <c r="D52" s="80" t="s">
        <v>718</v>
      </c>
      <c r="E52" s="80"/>
      <c r="F52" s="93"/>
      <c r="G52" s="80" t="s">
        <v>718</v>
      </c>
      <c r="H52" s="80"/>
      <c r="I52" s="94">
        <f>I42+I43+I50</f>
        <v>35726</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5</v>
      </c>
      <c r="D59" s="83" t="s">
        <v>774</v>
      </c>
      <c r="E59" s="88" t="s">
        <v>773</v>
      </c>
      <c r="F59" s="84"/>
      <c r="G59" s="90" t="s">
        <v>772</v>
      </c>
      <c r="H59" s="68" t="s">
        <v>771</v>
      </c>
      <c r="I59" s="89">
        <f>+B49</f>
        <v>29136</v>
      </c>
    </row>
    <row r="60" spans="2:9" x14ac:dyDescent="0.2">
      <c r="B60" s="86">
        <v>5</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16</v>
      </c>
    </row>
    <row r="64" spans="2:9" x14ac:dyDescent="0.2">
      <c r="B64" s="86">
        <f>B65+B66+B67</f>
        <v>5699</v>
      </c>
      <c r="D64" s="83" t="s">
        <v>762</v>
      </c>
      <c r="E64" s="83" t="s">
        <v>761</v>
      </c>
      <c r="F64" s="84"/>
      <c r="G64" s="87" t="s">
        <v>760</v>
      </c>
      <c r="I64" s="89">
        <v>0</v>
      </c>
    </row>
    <row r="65" spans="2:9" x14ac:dyDescent="0.2">
      <c r="B65" s="86">
        <v>1</v>
      </c>
      <c r="D65" s="87" t="s">
        <v>760</v>
      </c>
      <c r="F65" s="84"/>
      <c r="G65" s="90" t="s">
        <v>759</v>
      </c>
      <c r="I65" s="89">
        <v>0</v>
      </c>
    </row>
    <row r="66" spans="2:9" x14ac:dyDescent="0.2">
      <c r="B66" s="86">
        <v>0</v>
      </c>
      <c r="D66" s="87" t="s">
        <v>759</v>
      </c>
      <c r="F66" s="84"/>
      <c r="G66" s="90" t="s">
        <v>758</v>
      </c>
      <c r="I66" s="89">
        <v>16</v>
      </c>
    </row>
    <row r="67" spans="2:9" x14ac:dyDescent="0.2">
      <c r="B67" s="86">
        <v>5698</v>
      </c>
      <c r="D67" s="87" t="s">
        <v>758</v>
      </c>
      <c r="F67" s="84"/>
      <c r="G67" s="85"/>
      <c r="H67" s="85"/>
      <c r="I67" s="89"/>
    </row>
    <row r="68" spans="2:9" x14ac:dyDescent="0.2">
      <c r="B68" s="86">
        <f>I70-B59-B62-B64</f>
        <v>23448</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29152</v>
      </c>
      <c r="C70" s="80"/>
      <c r="D70" s="80" t="s">
        <v>718</v>
      </c>
      <c r="E70" s="80"/>
      <c r="F70" s="93"/>
      <c r="G70" s="80" t="s">
        <v>718</v>
      </c>
      <c r="H70" s="80"/>
      <c r="I70" s="94">
        <f>I59+I60+I63</f>
        <v>29152</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23448</v>
      </c>
    </row>
    <row r="78" spans="2:9" x14ac:dyDescent="0.2">
      <c r="B78" s="86"/>
      <c r="E78" s="87" t="s">
        <v>750</v>
      </c>
      <c r="F78" s="84"/>
      <c r="G78" s="90"/>
      <c r="H78" s="87"/>
      <c r="I78" s="89"/>
    </row>
    <row r="79" spans="2:9" x14ac:dyDescent="0.2">
      <c r="B79" s="86">
        <f>I82-B77</f>
        <v>23448</v>
      </c>
      <c r="D79" s="87" t="s">
        <v>745</v>
      </c>
      <c r="E79" s="70" t="s">
        <v>749</v>
      </c>
      <c r="F79" s="84"/>
      <c r="G79" s="85"/>
      <c r="H79" s="85"/>
      <c r="I79" s="89"/>
    </row>
    <row r="80" spans="2:9" x14ac:dyDescent="0.2">
      <c r="B80" s="86">
        <f>B79-B13</f>
        <v>10665</v>
      </c>
      <c r="D80" s="87" t="s">
        <v>748</v>
      </c>
      <c r="E80" s="68" t="s">
        <v>744</v>
      </c>
      <c r="F80" s="84"/>
      <c r="G80" s="85"/>
      <c r="H80" s="85"/>
      <c r="I80" s="89"/>
    </row>
    <row r="81" spans="2:9" x14ac:dyDescent="0.2">
      <c r="B81" s="86"/>
      <c r="F81" s="84"/>
      <c r="G81" s="85"/>
      <c r="H81" s="85"/>
      <c r="I81" s="89"/>
    </row>
    <row r="82" spans="2:9" x14ac:dyDescent="0.2">
      <c r="B82" s="91">
        <f>B77+B79</f>
        <v>23448</v>
      </c>
      <c r="C82" s="80"/>
      <c r="D82" s="80" t="s">
        <v>718</v>
      </c>
      <c r="E82" s="80"/>
      <c r="F82" s="93"/>
      <c r="G82" s="80" t="s">
        <v>718</v>
      </c>
      <c r="H82" s="80"/>
      <c r="I82" s="94">
        <f>I77</f>
        <v>23448</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102431</v>
      </c>
      <c r="D92" s="87" t="s">
        <v>732</v>
      </c>
      <c r="E92" s="68" t="s">
        <v>731</v>
      </c>
      <c r="F92" s="84"/>
      <c r="G92" s="87" t="s">
        <v>745</v>
      </c>
      <c r="H92" s="68" t="s">
        <v>744</v>
      </c>
      <c r="I92" s="89">
        <f>+B80</f>
        <v>10665</v>
      </c>
    </row>
    <row r="93" spans="2:9" x14ac:dyDescent="0.2">
      <c r="B93" s="86"/>
      <c r="E93" s="70" t="s">
        <v>728</v>
      </c>
      <c r="F93" s="84"/>
      <c r="G93" s="90" t="s">
        <v>743</v>
      </c>
      <c r="H93" s="83" t="s">
        <v>742</v>
      </c>
      <c r="I93" s="89">
        <f>I94+I95</f>
        <v>92459</v>
      </c>
    </row>
    <row r="94" spans="2:9" x14ac:dyDescent="0.2">
      <c r="B94" s="86"/>
      <c r="E94" s="87"/>
      <c r="F94" s="84"/>
      <c r="G94" s="90" t="s">
        <v>741</v>
      </c>
      <c r="I94" s="89">
        <v>92459</v>
      </c>
    </row>
    <row r="95" spans="2:9" x14ac:dyDescent="0.2">
      <c r="B95" s="86"/>
      <c r="E95" s="87"/>
      <c r="F95" s="84"/>
      <c r="G95" s="90" t="s">
        <v>740</v>
      </c>
      <c r="I95" s="89">
        <v>0</v>
      </c>
    </row>
    <row r="96" spans="2:9" x14ac:dyDescent="0.2">
      <c r="B96" s="86"/>
      <c r="D96" s="87"/>
      <c r="F96" s="84"/>
      <c r="G96" s="90" t="s">
        <v>739</v>
      </c>
      <c r="H96" s="83" t="s">
        <v>738</v>
      </c>
      <c r="I96" s="89">
        <f>I97</f>
        <v>-693</v>
      </c>
    </row>
    <row r="97" spans="2:9" x14ac:dyDescent="0.2">
      <c r="B97" s="100"/>
      <c r="C97" s="101"/>
      <c r="D97" s="101"/>
      <c r="E97" s="87"/>
      <c r="F97" s="102"/>
      <c r="G97" s="90" t="s">
        <v>737</v>
      </c>
      <c r="H97" s="103"/>
      <c r="I97" s="89">
        <v>-693</v>
      </c>
    </row>
    <row r="98" spans="2:9" x14ac:dyDescent="0.2">
      <c r="B98" s="86"/>
      <c r="F98" s="84"/>
      <c r="G98" s="85"/>
      <c r="H98" s="85"/>
      <c r="I98" s="89"/>
    </row>
    <row r="99" spans="2:9" x14ac:dyDescent="0.2">
      <c r="B99" s="91">
        <f>B92</f>
        <v>102431</v>
      </c>
      <c r="C99" s="80"/>
      <c r="D99" s="80" t="s">
        <v>718</v>
      </c>
      <c r="E99" s="80"/>
      <c r="F99" s="93"/>
      <c r="G99" s="80" t="s">
        <v>718</v>
      </c>
      <c r="H99" s="80"/>
      <c r="I99" s="94">
        <f>I92+I93+I96</f>
        <v>102431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12919</v>
      </c>
      <c r="D106" s="87" t="s">
        <v>735</v>
      </c>
      <c r="E106" s="105" t="s">
        <v>734</v>
      </c>
      <c r="F106" s="84"/>
      <c r="G106" s="85"/>
      <c r="H106" s="85"/>
      <c r="I106" s="84"/>
    </row>
    <row r="107" spans="2:9" x14ac:dyDescent="0.2">
      <c r="B107" s="86">
        <v>12778</v>
      </c>
      <c r="D107" s="87" t="s">
        <v>733</v>
      </c>
      <c r="E107" s="87"/>
      <c r="F107" s="84"/>
      <c r="G107" s="87" t="s">
        <v>732</v>
      </c>
      <c r="H107" s="70" t="s">
        <v>731</v>
      </c>
      <c r="I107" s="89"/>
    </row>
    <row r="108" spans="2:9" x14ac:dyDescent="0.2">
      <c r="B108" s="86">
        <f>-B13</f>
        <v>-12783</v>
      </c>
      <c r="D108" s="87" t="s">
        <v>730</v>
      </c>
      <c r="E108" s="88" t="s">
        <v>729</v>
      </c>
      <c r="F108" s="84"/>
      <c r="G108" s="87"/>
      <c r="H108" s="69" t="s">
        <v>728</v>
      </c>
      <c r="I108" s="89">
        <f>B92</f>
        <v>102431</v>
      </c>
    </row>
    <row r="109" spans="2:9" x14ac:dyDescent="0.2">
      <c r="B109" s="86">
        <v>141</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102295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102431</v>
      </c>
      <c r="C115" s="80"/>
      <c r="D115" s="80" t="s">
        <v>718</v>
      </c>
      <c r="E115" s="108"/>
      <c r="F115" s="93"/>
      <c r="G115" s="80" t="s">
        <v>718</v>
      </c>
      <c r="H115" s="80"/>
      <c r="I115" s="94">
        <f>I108</f>
        <v>102431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102295</v>
      </c>
    </row>
    <row r="123" spans="2:9" ht="15" x14ac:dyDescent="0.2">
      <c r="B123" s="86">
        <f>B125+B128+B131+B134+B137+B142+B143+B144</f>
        <v>79129</v>
      </c>
      <c r="C123" s="81"/>
      <c r="D123" s="60"/>
      <c r="E123" s="87" t="s">
        <v>713</v>
      </c>
      <c r="F123" s="60"/>
      <c r="G123" s="60"/>
      <c r="H123" s="60"/>
      <c r="I123" s="89">
        <f>I128+I131+I134+I137+I142+I143+I144</f>
        <v>-23166</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778</v>
      </c>
      <c r="E128" s="87" t="s">
        <v>709</v>
      </c>
      <c r="I128" s="89">
        <f>I129+I130</f>
        <v>-17</v>
      </c>
    </row>
    <row r="129" spans="2:9" x14ac:dyDescent="0.2">
      <c r="B129" s="86">
        <v>3250</v>
      </c>
      <c r="E129" s="87" t="s">
        <v>708</v>
      </c>
      <c r="I129" s="89">
        <v>0</v>
      </c>
    </row>
    <row r="130" spans="2:9" x14ac:dyDescent="0.2">
      <c r="B130" s="86">
        <v>-2472</v>
      </c>
      <c r="E130" s="87" t="s">
        <v>707</v>
      </c>
      <c r="I130" s="89">
        <v>-17</v>
      </c>
    </row>
    <row r="131" spans="2:9" x14ac:dyDescent="0.2">
      <c r="B131" s="86">
        <f>B132+B133</f>
        <v>-459</v>
      </c>
      <c r="E131" s="87" t="s">
        <v>706</v>
      </c>
      <c r="I131" s="89">
        <f>I132+I133</f>
        <v>0</v>
      </c>
    </row>
    <row r="132" spans="2:9" x14ac:dyDescent="0.2">
      <c r="B132" s="86">
        <v>-1172</v>
      </c>
      <c r="E132" s="87" t="s">
        <v>705</v>
      </c>
      <c r="I132" s="89">
        <v>0</v>
      </c>
    </row>
    <row r="133" spans="2:9" x14ac:dyDescent="0.2">
      <c r="B133" s="86">
        <v>713</v>
      </c>
      <c r="E133" s="87" t="s">
        <v>704</v>
      </c>
      <c r="I133" s="89">
        <v>0</v>
      </c>
    </row>
    <row r="134" spans="2:9" x14ac:dyDescent="0.2">
      <c r="B134" s="86">
        <f>B135+B136</f>
        <v>-1774</v>
      </c>
      <c r="E134" s="87" t="s">
        <v>703</v>
      </c>
      <c r="I134" s="89">
        <f>I135+I136</f>
        <v>-25983</v>
      </c>
    </row>
    <row r="135" spans="2:9" x14ac:dyDescent="0.2">
      <c r="B135" s="86">
        <v>-877</v>
      </c>
      <c r="E135" s="87" t="s">
        <v>702</v>
      </c>
      <c r="I135" s="89">
        <v>-11472</v>
      </c>
    </row>
    <row r="136" spans="2:9" x14ac:dyDescent="0.2">
      <c r="B136" s="86">
        <v>-897</v>
      </c>
      <c r="E136" s="87" t="s">
        <v>701</v>
      </c>
      <c r="I136" s="89">
        <v>-14511</v>
      </c>
    </row>
    <row r="137" spans="2:9" x14ac:dyDescent="0.2">
      <c r="B137" s="86">
        <f>B138+B141</f>
        <v>1203</v>
      </c>
      <c r="E137" s="109" t="s">
        <v>700</v>
      </c>
      <c r="I137" s="89">
        <f>I138+I141</f>
        <v>0</v>
      </c>
    </row>
    <row r="138" spans="2:9" x14ac:dyDescent="0.2">
      <c r="B138" s="86">
        <f>B139+B140</f>
        <v>1203</v>
      </c>
      <c r="E138" s="109" t="s">
        <v>699</v>
      </c>
      <c r="I138" s="89">
        <f>I139+I140</f>
        <v>0</v>
      </c>
    </row>
    <row r="139" spans="2:9" x14ac:dyDescent="0.2">
      <c r="B139" s="86">
        <v>1203</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-706</v>
      </c>
    </row>
    <row r="144" spans="2:9" x14ac:dyDescent="0.2">
      <c r="B144" s="86">
        <f>B145+B146</f>
        <v>79381</v>
      </c>
      <c r="C144" s="87" t="s">
        <v>693</v>
      </c>
      <c r="E144" s="87" t="s">
        <v>693</v>
      </c>
      <c r="I144" s="89">
        <f>I145+I146</f>
        <v>3540</v>
      </c>
    </row>
    <row r="145" spans="2:9" x14ac:dyDescent="0.2">
      <c r="B145" s="86">
        <v>74690</v>
      </c>
      <c r="C145" s="87" t="s">
        <v>692</v>
      </c>
      <c r="E145" s="87" t="s">
        <v>692</v>
      </c>
      <c r="I145" s="89">
        <v>-1592</v>
      </c>
    </row>
    <row r="146" spans="2:9" x14ac:dyDescent="0.2">
      <c r="B146" s="91">
        <v>4691</v>
      </c>
      <c r="C146" s="110" t="s">
        <v>691</v>
      </c>
      <c r="D146" s="111"/>
      <c r="E146" s="110" t="s">
        <v>691</v>
      </c>
      <c r="F146" s="111"/>
      <c r="G146" s="111"/>
      <c r="H146" s="111"/>
      <c r="I146" s="94">
        <v>5132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924</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99805</v>
      </c>
      <c r="D11" s="83" t="s">
        <v>810</v>
      </c>
      <c r="E11" s="87" t="s">
        <v>809</v>
      </c>
      <c r="F11" s="84"/>
      <c r="G11" s="85" t="s">
        <v>808</v>
      </c>
      <c r="H11" s="88" t="s">
        <v>807</v>
      </c>
      <c r="I11" s="89">
        <f>I12+I13</f>
        <v>232666</v>
      </c>
    </row>
    <row r="12" spans="2:14" x14ac:dyDescent="0.2">
      <c r="B12" s="86">
        <f>I11-B11</f>
        <v>132861</v>
      </c>
      <c r="D12" s="87" t="s">
        <v>797</v>
      </c>
      <c r="E12" s="68" t="s">
        <v>796</v>
      </c>
      <c r="F12" s="84"/>
      <c r="G12" s="90" t="s">
        <v>806</v>
      </c>
      <c r="H12" s="85"/>
      <c r="I12" s="89">
        <v>232560</v>
      </c>
    </row>
    <row r="13" spans="2:14" x14ac:dyDescent="0.2">
      <c r="B13" s="86">
        <v>16776</v>
      </c>
      <c r="D13" s="83" t="s">
        <v>805</v>
      </c>
      <c r="E13" s="87" t="s">
        <v>729</v>
      </c>
      <c r="F13" s="84"/>
      <c r="G13" s="90" t="s">
        <v>804</v>
      </c>
      <c r="I13" s="89">
        <v>106</v>
      </c>
    </row>
    <row r="14" spans="2:14" x14ac:dyDescent="0.2">
      <c r="B14" s="86">
        <f>B12-B13</f>
        <v>116085</v>
      </c>
      <c r="D14" s="83" t="s">
        <v>803</v>
      </c>
      <c r="E14" s="68" t="s">
        <v>802</v>
      </c>
      <c r="F14" s="84"/>
      <c r="G14" s="90"/>
      <c r="H14" s="85"/>
      <c r="I14" s="89"/>
    </row>
    <row r="15" spans="2:14" ht="7.15" customHeight="1" x14ac:dyDescent="0.2">
      <c r="B15" s="86"/>
      <c r="F15" s="84"/>
      <c r="G15" s="85"/>
      <c r="H15" s="85"/>
      <c r="I15" s="89"/>
    </row>
    <row r="16" spans="2:14" x14ac:dyDescent="0.2">
      <c r="B16" s="91">
        <f>B11+B12</f>
        <v>232666</v>
      </c>
      <c r="C16" s="80"/>
      <c r="D16" s="92" t="s">
        <v>718</v>
      </c>
      <c r="E16" s="80"/>
      <c r="F16" s="93"/>
      <c r="G16" s="92" t="s">
        <v>718</v>
      </c>
      <c r="H16" s="80"/>
      <c r="I16" s="94">
        <f>I11</f>
        <v>232666</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126059</v>
      </c>
      <c r="D26" s="83" t="s">
        <v>799</v>
      </c>
      <c r="E26" s="87" t="s">
        <v>798</v>
      </c>
      <c r="F26" s="84"/>
      <c r="G26" s="90" t="s">
        <v>797</v>
      </c>
      <c r="H26" s="70" t="s">
        <v>796</v>
      </c>
      <c r="I26" s="89">
        <f>+B12</f>
        <v>132861</v>
      </c>
    </row>
    <row r="27" spans="2:9" x14ac:dyDescent="0.2">
      <c r="B27" s="86">
        <v>98429</v>
      </c>
      <c r="D27" s="87" t="s">
        <v>795</v>
      </c>
      <c r="F27" s="84"/>
      <c r="G27" s="85"/>
      <c r="H27" s="85"/>
      <c r="I27" s="89"/>
    </row>
    <row r="28" spans="2:9" x14ac:dyDescent="0.2">
      <c r="B28" s="86">
        <f>B29+B30</f>
        <v>27630</v>
      </c>
      <c r="D28" s="87" t="s">
        <v>794</v>
      </c>
      <c r="F28" s="84"/>
      <c r="G28" s="85"/>
      <c r="H28" s="85"/>
      <c r="I28" s="89"/>
    </row>
    <row r="29" spans="2:9" x14ac:dyDescent="0.2">
      <c r="B29" s="86">
        <v>27519</v>
      </c>
      <c r="D29" s="87" t="s">
        <v>793</v>
      </c>
      <c r="F29" s="84"/>
      <c r="G29" s="85"/>
      <c r="H29" s="85"/>
      <c r="I29" s="89"/>
    </row>
    <row r="30" spans="2:9" x14ac:dyDescent="0.2">
      <c r="B30" s="86">
        <v>111</v>
      </c>
      <c r="D30" s="87" t="s">
        <v>792</v>
      </c>
      <c r="F30" s="84"/>
      <c r="G30" s="85"/>
      <c r="H30" s="85"/>
      <c r="I30" s="89"/>
    </row>
    <row r="31" spans="2:9" ht="12.75" customHeight="1" x14ac:dyDescent="0.2">
      <c r="B31" s="86">
        <v>796</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6006</v>
      </c>
      <c r="D33" s="87" t="s">
        <v>786</v>
      </c>
      <c r="E33" s="68" t="s">
        <v>785</v>
      </c>
      <c r="F33" s="84"/>
      <c r="G33" s="85"/>
      <c r="H33" s="85"/>
      <c r="I33" s="89"/>
    </row>
    <row r="34" spans="2:9" x14ac:dyDescent="0.2">
      <c r="B34" s="86"/>
      <c r="F34" s="84"/>
      <c r="G34" s="85"/>
      <c r="H34" s="85"/>
      <c r="I34" s="89"/>
    </row>
    <row r="35" spans="2:9" x14ac:dyDescent="0.2">
      <c r="B35" s="91">
        <f>B26+B31+B32+B33</f>
        <v>132861</v>
      </c>
      <c r="C35" s="80"/>
      <c r="D35" s="92" t="s">
        <v>718</v>
      </c>
      <c r="E35" s="80"/>
      <c r="F35" s="93"/>
      <c r="G35" s="92" t="s">
        <v>718</v>
      </c>
      <c r="H35" s="80"/>
      <c r="I35" s="94">
        <f>I26</f>
        <v>132861</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1055</v>
      </c>
      <c r="D42" s="83" t="s">
        <v>784</v>
      </c>
      <c r="E42" s="90" t="s">
        <v>783</v>
      </c>
      <c r="F42" s="84"/>
      <c r="G42" s="87" t="s">
        <v>786</v>
      </c>
      <c r="H42" s="68" t="s">
        <v>785</v>
      </c>
      <c r="I42" s="89">
        <f>+B33</f>
        <v>6006</v>
      </c>
    </row>
    <row r="43" spans="2:9" ht="15" x14ac:dyDescent="0.2">
      <c r="B43" s="86">
        <v>965</v>
      </c>
      <c r="C43" s="60"/>
      <c r="D43" s="97" t="s">
        <v>782</v>
      </c>
      <c r="F43" s="64"/>
      <c r="G43" s="81" t="s">
        <v>784</v>
      </c>
      <c r="H43" s="98" t="s">
        <v>783</v>
      </c>
      <c r="I43" s="89">
        <f>I44+I45+I47+I48+I49</f>
        <v>1352</v>
      </c>
    </row>
    <row r="44" spans="2:9" x14ac:dyDescent="0.2">
      <c r="B44" s="86">
        <v>90</v>
      </c>
      <c r="D44" s="87" t="s">
        <v>781</v>
      </c>
      <c r="F44" s="84"/>
      <c r="G44" s="97" t="s">
        <v>782</v>
      </c>
      <c r="I44" s="89">
        <v>1352</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6303</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7358</v>
      </c>
      <c r="C52" s="80"/>
      <c r="D52" s="80" t="s">
        <v>718</v>
      </c>
      <c r="E52" s="80"/>
      <c r="F52" s="93"/>
      <c r="G52" s="80" t="s">
        <v>718</v>
      </c>
      <c r="H52" s="80"/>
      <c r="I52" s="94">
        <f>I42+I43+I50</f>
        <v>7358</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301</v>
      </c>
      <c r="D59" s="83" t="s">
        <v>774</v>
      </c>
      <c r="E59" s="88" t="s">
        <v>773</v>
      </c>
      <c r="F59" s="84"/>
      <c r="G59" s="90" t="s">
        <v>772</v>
      </c>
      <c r="H59" s="68" t="s">
        <v>771</v>
      </c>
      <c r="I59" s="89">
        <f>+B49</f>
        <v>6303</v>
      </c>
    </row>
    <row r="60" spans="2:9" x14ac:dyDescent="0.2">
      <c r="B60" s="86">
        <v>301</v>
      </c>
      <c r="D60" s="87" t="s">
        <v>770</v>
      </c>
      <c r="F60" s="84"/>
      <c r="G60" s="90" t="s">
        <v>769</v>
      </c>
      <c r="H60" s="87"/>
      <c r="I60" s="89">
        <f>I61+I62</f>
        <v>111</v>
      </c>
    </row>
    <row r="61" spans="2:9" x14ac:dyDescent="0.2">
      <c r="B61" s="86">
        <v>0</v>
      </c>
      <c r="D61" s="87" t="s">
        <v>768</v>
      </c>
      <c r="F61" s="84"/>
      <c r="G61" s="90" t="s">
        <v>767</v>
      </c>
      <c r="I61" s="89">
        <v>0</v>
      </c>
    </row>
    <row r="62" spans="2:9" x14ac:dyDescent="0.2">
      <c r="B62" s="86">
        <v>111</v>
      </c>
      <c r="D62" s="83" t="s">
        <v>766</v>
      </c>
      <c r="E62" s="87" t="s">
        <v>765</v>
      </c>
      <c r="F62" s="84"/>
      <c r="G62" s="90" t="s">
        <v>764</v>
      </c>
      <c r="I62" s="89">
        <v>111</v>
      </c>
    </row>
    <row r="63" spans="2:9" x14ac:dyDescent="0.2">
      <c r="B63" s="86"/>
      <c r="E63" s="87" t="s">
        <v>763</v>
      </c>
      <c r="F63" s="84"/>
      <c r="G63" s="85" t="s">
        <v>762</v>
      </c>
      <c r="H63" s="83" t="s">
        <v>761</v>
      </c>
      <c r="I63" s="89">
        <f>I64+I65+I66</f>
        <v>7220</v>
      </c>
    </row>
    <row r="64" spans="2:9" x14ac:dyDescent="0.2">
      <c r="B64" s="86">
        <f>B65+B66+B67</f>
        <v>9269</v>
      </c>
      <c r="D64" s="83" t="s">
        <v>762</v>
      </c>
      <c r="E64" s="83" t="s">
        <v>761</v>
      </c>
      <c r="F64" s="84"/>
      <c r="G64" s="87" t="s">
        <v>760</v>
      </c>
      <c r="I64" s="89">
        <v>0</v>
      </c>
    </row>
    <row r="65" spans="2:9" x14ac:dyDescent="0.2">
      <c r="B65" s="86">
        <v>283</v>
      </c>
      <c r="D65" s="87" t="s">
        <v>760</v>
      </c>
      <c r="F65" s="84"/>
      <c r="G65" s="90" t="s">
        <v>759</v>
      </c>
      <c r="I65" s="89">
        <v>74</v>
      </c>
    </row>
    <row r="66" spans="2:9" x14ac:dyDescent="0.2">
      <c r="B66" s="86">
        <v>0</v>
      </c>
      <c r="D66" s="87" t="s">
        <v>759</v>
      </c>
      <c r="F66" s="84"/>
      <c r="G66" s="90" t="s">
        <v>758</v>
      </c>
      <c r="I66" s="89">
        <v>7146</v>
      </c>
    </row>
    <row r="67" spans="2:9" x14ac:dyDescent="0.2">
      <c r="B67" s="86">
        <v>8986</v>
      </c>
      <c r="D67" s="87" t="s">
        <v>758</v>
      </c>
      <c r="F67" s="84"/>
      <c r="G67" s="85"/>
      <c r="H67" s="85"/>
      <c r="I67" s="89"/>
    </row>
    <row r="68" spans="2:9" x14ac:dyDescent="0.2">
      <c r="B68" s="86">
        <f>I70-B59-B62-B64</f>
        <v>3953</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13634</v>
      </c>
      <c r="C70" s="80"/>
      <c r="D70" s="80" t="s">
        <v>718</v>
      </c>
      <c r="E70" s="80"/>
      <c r="F70" s="93"/>
      <c r="G70" s="80" t="s">
        <v>718</v>
      </c>
      <c r="H70" s="80"/>
      <c r="I70" s="94">
        <f>I59+I60+I63</f>
        <v>13634</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3953</v>
      </c>
    </row>
    <row r="78" spans="2:9" x14ac:dyDescent="0.2">
      <c r="B78" s="86"/>
      <c r="E78" s="87" t="s">
        <v>750</v>
      </c>
      <c r="F78" s="84"/>
      <c r="G78" s="90"/>
      <c r="H78" s="87"/>
      <c r="I78" s="89"/>
    </row>
    <row r="79" spans="2:9" x14ac:dyDescent="0.2">
      <c r="B79" s="86">
        <f>I82-B77</f>
        <v>3953</v>
      </c>
      <c r="D79" s="87" t="s">
        <v>745</v>
      </c>
      <c r="E79" s="70" t="s">
        <v>749</v>
      </c>
      <c r="F79" s="84"/>
      <c r="G79" s="85"/>
      <c r="H79" s="85"/>
      <c r="I79" s="89"/>
    </row>
    <row r="80" spans="2:9" x14ac:dyDescent="0.2">
      <c r="B80" s="86">
        <f>B79-B13</f>
        <v>-12823</v>
      </c>
      <c r="D80" s="87" t="s">
        <v>748</v>
      </c>
      <c r="E80" s="68" t="s">
        <v>744</v>
      </c>
      <c r="F80" s="84"/>
      <c r="G80" s="85"/>
      <c r="H80" s="85"/>
      <c r="I80" s="89"/>
    </row>
    <row r="81" spans="2:9" x14ac:dyDescent="0.2">
      <c r="B81" s="86"/>
      <c r="F81" s="84"/>
      <c r="G81" s="85"/>
      <c r="H81" s="85"/>
      <c r="I81" s="89"/>
    </row>
    <row r="82" spans="2:9" x14ac:dyDescent="0.2">
      <c r="B82" s="91">
        <f>B77+B79</f>
        <v>3953</v>
      </c>
      <c r="C82" s="80"/>
      <c r="D82" s="80" t="s">
        <v>718</v>
      </c>
      <c r="E82" s="80"/>
      <c r="F82" s="93"/>
      <c r="G82" s="80" t="s">
        <v>718</v>
      </c>
      <c r="H82" s="80"/>
      <c r="I82" s="94">
        <f>I77</f>
        <v>3953</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-5231</v>
      </c>
      <c r="D92" s="87" t="s">
        <v>732</v>
      </c>
      <c r="E92" s="68" t="s">
        <v>731</v>
      </c>
      <c r="F92" s="84"/>
      <c r="G92" s="87" t="s">
        <v>745</v>
      </c>
      <c r="H92" s="68" t="s">
        <v>744</v>
      </c>
      <c r="I92" s="89">
        <f>+B80</f>
        <v>-12823</v>
      </c>
    </row>
    <row r="93" spans="2:9" x14ac:dyDescent="0.2">
      <c r="B93" s="86"/>
      <c r="E93" s="70" t="s">
        <v>728</v>
      </c>
      <c r="F93" s="84"/>
      <c r="G93" s="90" t="s">
        <v>743</v>
      </c>
      <c r="H93" s="83" t="s">
        <v>742</v>
      </c>
      <c r="I93" s="89">
        <f>I94+I95</f>
        <v>7592</v>
      </c>
    </row>
    <row r="94" spans="2:9" x14ac:dyDescent="0.2">
      <c r="B94" s="86"/>
      <c r="E94" s="87"/>
      <c r="F94" s="84"/>
      <c r="G94" s="90" t="s">
        <v>741</v>
      </c>
      <c r="I94" s="89">
        <v>6348</v>
      </c>
    </row>
    <row r="95" spans="2:9" x14ac:dyDescent="0.2">
      <c r="B95" s="86"/>
      <c r="E95" s="87"/>
      <c r="F95" s="84"/>
      <c r="G95" s="90" t="s">
        <v>740</v>
      </c>
      <c r="I95" s="89">
        <v>1244</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-5231</v>
      </c>
      <c r="C99" s="80"/>
      <c r="D99" s="80" t="s">
        <v>718</v>
      </c>
      <c r="E99" s="80"/>
      <c r="F99" s="93"/>
      <c r="G99" s="80" t="s">
        <v>718</v>
      </c>
      <c r="H99" s="80"/>
      <c r="I99" s="94">
        <f>I92+I93+I96</f>
        <v>-5231</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12520</v>
      </c>
      <c r="D106" s="87" t="s">
        <v>735</v>
      </c>
      <c r="E106" s="105" t="s">
        <v>734</v>
      </c>
      <c r="F106" s="84"/>
      <c r="G106" s="85"/>
      <c r="H106" s="85"/>
      <c r="I106" s="84"/>
    </row>
    <row r="107" spans="2:9" x14ac:dyDescent="0.2">
      <c r="B107" s="86">
        <v>12454</v>
      </c>
      <c r="D107" s="87" t="s">
        <v>733</v>
      </c>
      <c r="E107" s="87"/>
      <c r="F107" s="84"/>
      <c r="G107" s="87" t="s">
        <v>732</v>
      </c>
      <c r="H107" s="70" t="s">
        <v>731</v>
      </c>
      <c r="I107" s="89"/>
    </row>
    <row r="108" spans="2:9" x14ac:dyDescent="0.2">
      <c r="B108" s="86">
        <f>-B13</f>
        <v>-16776</v>
      </c>
      <c r="D108" s="87" t="s">
        <v>730</v>
      </c>
      <c r="E108" s="88" t="s">
        <v>729</v>
      </c>
      <c r="F108" s="84"/>
      <c r="G108" s="87"/>
      <c r="H108" s="69" t="s">
        <v>728</v>
      </c>
      <c r="I108" s="89">
        <f>B92</f>
        <v>-5231</v>
      </c>
    </row>
    <row r="109" spans="2:9" x14ac:dyDescent="0.2">
      <c r="B109" s="86">
        <v>66</v>
      </c>
      <c r="D109" s="97" t="s">
        <v>727</v>
      </c>
      <c r="E109" s="87" t="s">
        <v>726</v>
      </c>
      <c r="F109" s="84"/>
      <c r="H109" s="106"/>
      <c r="I109" s="107"/>
    </row>
    <row r="110" spans="2:9" x14ac:dyDescent="0.2">
      <c r="B110" s="86">
        <v>0</v>
      </c>
      <c r="D110" s="87" t="s">
        <v>725</v>
      </c>
      <c r="E110" s="87" t="s">
        <v>724</v>
      </c>
      <c r="F110" s="84"/>
      <c r="G110" s="95"/>
      <c r="I110" s="89"/>
    </row>
    <row r="111" spans="2:9" x14ac:dyDescent="0.2">
      <c r="B111" s="86">
        <v>1521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-2496</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-5231</v>
      </c>
      <c r="C115" s="80"/>
      <c r="D115" s="80" t="s">
        <v>718</v>
      </c>
      <c r="E115" s="108"/>
      <c r="F115" s="93"/>
      <c r="G115" s="80" t="s">
        <v>718</v>
      </c>
      <c r="H115" s="80"/>
      <c r="I115" s="94">
        <f>I108</f>
        <v>-5231</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-2496</v>
      </c>
    </row>
    <row r="123" spans="2:9" ht="15" x14ac:dyDescent="0.2">
      <c r="B123" s="86">
        <f>B125+B128+B131+B134+B137+B142+B143+B144</f>
        <v>-49</v>
      </c>
      <c r="C123" s="81"/>
      <c r="D123" s="60"/>
      <c r="E123" s="87" t="s">
        <v>713</v>
      </c>
      <c r="F123" s="60"/>
      <c r="G123" s="60"/>
      <c r="H123" s="60"/>
      <c r="I123" s="89">
        <f>I128+I131+I134+I137+I142+I143+I144</f>
        <v>2447</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-9664</v>
      </c>
      <c r="E128" s="87" t="s">
        <v>709</v>
      </c>
      <c r="I128" s="89">
        <f>I129+I130</f>
        <v>-1895</v>
      </c>
    </row>
    <row r="129" spans="2:9" x14ac:dyDescent="0.2">
      <c r="B129" s="86">
        <v>-6136</v>
      </c>
      <c r="E129" s="87" t="s">
        <v>708</v>
      </c>
      <c r="I129" s="89">
        <v>0</v>
      </c>
    </row>
    <row r="130" spans="2:9" x14ac:dyDescent="0.2">
      <c r="B130" s="86">
        <v>-3528</v>
      </c>
      <c r="E130" s="87" t="s">
        <v>707</v>
      </c>
      <c r="I130" s="89">
        <v>-1895</v>
      </c>
    </row>
    <row r="131" spans="2:9" x14ac:dyDescent="0.2">
      <c r="B131" s="86">
        <f>B132+B133</f>
        <v>821</v>
      </c>
      <c r="E131" s="87" t="s">
        <v>706</v>
      </c>
      <c r="I131" s="89">
        <f>I132+I133</f>
        <v>0</v>
      </c>
    </row>
    <row r="132" spans="2:9" x14ac:dyDescent="0.2">
      <c r="B132" s="86">
        <v>-2242</v>
      </c>
      <c r="E132" s="87" t="s">
        <v>705</v>
      </c>
      <c r="I132" s="89">
        <v>0</v>
      </c>
    </row>
    <row r="133" spans="2:9" x14ac:dyDescent="0.2">
      <c r="B133" s="86">
        <v>3063</v>
      </c>
      <c r="E133" s="87" t="s">
        <v>704</v>
      </c>
      <c r="I133" s="89">
        <v>0</v>
      </c>
    </row>
    <row r="134" spans="2:9" x14ac:dyDescent="0.2">
      <c r="B134" s="86">
        <f>B135+B136</f>
        <v>1885</v>
      </c>
      <c r="E134" s="87" t="s">
        <v>703</v>
      </c>
      <c r="I134" s="89">
        <f>I135+I136</f>
        <v>2117</v>
      </c>
    </row>
    <row r="135" spans="2:9" x14ac:dyDescent="0.2">
      <c r="B135" s="86">
        <v>4239</v>
      </c>
      <c r="E135" s="87" t="s">
        <v>702</v>
      </c>
      <c r="I135" s="89">
        <v>2128</v>
      </c>
    </row>
    <row r="136" spans="2:9" x14ac:dyDescent="0.2">
      <c r="B136" s="86">
        <v>-2354</v>
      </c>
      <c r="E136" s="87" t="s">
        <v>701</v>
      </c>
      <c r="I136" s="89">
        <v>-11</v>
      </c>
    </row>
    <row r="137" spans="2:9" x14ac:dyDescent="0.2">
      <c r="B137" s="86">
        <f>B138+B141</f>
        <v>-701</v>
      </c>
      <c r="E137" s="109" t="s">
        <v>700</v>
      </c>
      <c r="I137" s="89">
        <f>I138+I141</f>
        <v>300</v>
      </c>
    </row>
    <row r="138" spans="2:9" x14ac:dyDescent="0.2">
      <c r="B138" s="86">
        <f>B139+B140</f>
        <v>-701</v>
      </c>
      <c r="E138" s="109" t="s">
        <v>699</v>
      </c>
      <c r="I138" s="89">
        <f>I139+I140</f>
        <v>300</v>
      </c>
    </row>
    <row r="139" spans="2:9" x14ac:dyDescent="0.2">
      <c r="B139" s="86">
        <v>-701</v>
      </c>
      <c r="E139" s="109" t="s">
        <v>698</v>
      </c>
      <c r="I139" s="89">
        <v>300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98</v>
      </c>
    </row>
    <row r="144" spans="2:9" x14ac:dyDescent="0.2">
      <c r="B144" s="86">
        <f>B145+B146</f>
        <v>7610</v>
      </c>
      <c r="C144" s="87" t="s">
        <v>693</v>
      </c>
      <c r="E144" s="87" t="s">
        <v>693</v>
      </c>
      <c r="I144" s="89">
        <f>I145+I146</f>
        <v>1827</v>
      </c>
    </row>
    <row r="145" spans="2:9" x14ac:dyDescent="0.2">
      <c r="B145" s="86">
        <v>9185</v>
      </c>
      <c r="C145" s="87" t="s">
        <v>692</v>
      </c>
      <c r="E145" s="87" t="s">
        <v>692</v>
      </c>
      <c r="I145" s="89">
        <v>-3495</v>
      </c>
    </row>
    <row r="146" spans="2:9" x14ac:dyDescent="0.2">
      <c r="B146" s="91">
        <v>-1575</v>
      </c>
      <c r="C146" s="110" t="s">
        <v>691</v>
      </c>
      <c r="D146" s="111"/>
      <c r="E146" s="110" t="s">
        <v>691</v>
      </c>
      <c r="F146" s="111"/>
      <c r="G146" s="111"/>
      <c r="H146" s="111"/>
      <c r="I146" s="94">
        <v>5322</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925</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16760</v>
      </c>
      <c r="D11" s="83" t="s">
        <v>810</v>
      </c>
      <c r="E11" s="87" t="s">
        <v>809</v>
      </c>
      <c r="F11" s="84"/>
      <c r="G11" s="85" t="s">
        <v>808</v>
      </c>
      <c r="H11" s="88" t="s">
        <v>807</v>
      </c>
      <c r="I11" s="89">
        <f>I12+I13</f>
        <v>22189</v>
      </c>
    </row>
    <row r="12" spans="2:14" x14ac:dyDescent="0.2">
      <c r="B12" s="86">
        <f>I11-B11</f>
        <v>5429</v>
      </c>
      <c r="D12" s="87" t="s">
        <v>797</v>
      </c>
      <c r="E12" s="68" t="s">
        <v>796</v>
      </c>
      <c r="F12" s="84"/>
      <c r="G12" s="90" t="s">
        <v>806</v>
      </c>
      <c r="H12" s="85"/>
      <c r="I12" s="89">
        <v>22189</v>
      </c>
    </row>
    <row r="13" spans="2:14" x14ac:dyDescent="0.2">
      <c r="B13" s="86">
        <v>840</v>
      </c>
      <c r="D13" s="83" t="s">
        <v>805</v>
      </c>
      <c r="E13" s="87" t="s">
        <v>729</v>
      </c>
      <c r="F13" s="84"/>
      <c r="G13" s="90" t="s">
        <v>804</v>
      </c>
      <c r="I13" s="89">
        <v>0</v>
      </c>
    </row>
    <row r="14" spans="2:14" x14ac:dyDescent="0.2">
      <c r="B14" s="86">
        <f>B12-B13</f>
        <v>4589</v>
      </c>
      <c r="D14" s="83" t="s">
        <v>803</v>
      </c>
      <c r="E14" s="68" t="s">
        <v>802</v>
      </c>
      <c r="F14" s="84"/>
      <c r="G14" s="90"/>
      <c r="H14" s="85"/>
      <c r="I14" s="89"/>
    </row>
    <row r="15" spans="2:14" ht="7.15" customHeight="1" x14ac:dyDescent="0.2">
      <c r="B15" s="86"/>
      <c r="F15" s="84"/>
      <c r="G15" s="85"/>
      <c r="H15" s="85"/>
      <c r="I15" s="89"/>
    </row>
    <row r="16" spans="2:14" x14ac:dyDescent="0.2">
      <c r="B16" s="91">
        <f>B11+B12</f>
        <v>22189</v>
      </c>
      <c r="C16" s="80"/>
      <c r="D16" s="92" t="s">
        <v>718</v>
      </c>
      <c r="E16" s="80"/>
      <c r="F16" s="93"/>
      <c r="G16" s="92" t="s">
        <v>718</v>
      </c>
      <c r="H16" s="80"/>
      <c r="I16" s="94">
        <f>I11</f>
        <v>22189</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4715</v>
      </c>
      <c r="D26" s="83" t="s">
        <v>799</v>
      </c>
      <c r="E26" s="87" t="s">
        <v>798</v>
      </c>
      <c r="F26" s="84"/>
      <c r="G26" s="90" t="s">
        <v>797</v>
      </c>
      <c r="H26" s="70" t="s">
        <v>796</v>
      </c>
      <c r="I26" s="89">
        <f>+B12</f>
        <v>5429</v>
      </c>
    </row>
    <row r="27" spans="2:9" x14ac:dyDescent="0.2">
      <c r="B27" s="86">
        <v>3660</v>
      </c>
      <c r="D27" s="87" t="s">
        <v>795</v>
      </c>
      <c r="F27" s="84"/>
      <c r="G27" s="85"/>
      <c r="H27" s="85"/>
      <c r="I27" s="89"/>
    </row>
    <row r="28" spans="2:9" x14ac:dyDescent="0.2">
      <c r="B28" s="86">
        <f>B29+B30</f>
        <v>1055</v>
      </c>
      <c r="D28" s="87" t="s">
        <v>794</v>
      </c>
      <c r="F28" s="84"/>
      <c r="G28" s="85"/>
      <c r="H28" s="85"/>
      <c r="I28" s="89"/>
    </row>
    <row r="29" spans="2:9" x14ac:dyDescent="0.2">
      <c r="B29" s="86">
        <v>1055</v>
      </c>
      <c r="D29" s="87" t="s">
        <v>793</v>
      </c>
      <c r="F29" s="84"/>
      <c r="G29" s="85"/>
      <c r="H29" s="85"/>
      <c r="I29" s="89"/>
    </row>
    <row r="30" spans="2:9" x14ac:dyDescent="0.2">
      <c r="B30" s="86">
        <v>0</v>
      </c>
      <c r="D30" s="87" t="s">
        <v>792</v>
      </c>
      <c r="F30" s="84"/>
      <c r="G30" s="85"/>
      <c r="H30" s="85"/>
      <c r="I30" s="89"/>
    </row>
    <row r="31" spans="2:9" ht="12.75" customHeight="1" x14ac:dyDescent="0.2">
      <c r="B31" s="86">
        <v>26</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688</v>
      </c>
      <c r="D33" s="87" t="s">
        <v>786</v>
      </c>
      <c r="E33" s="68" t="s">
        <v>785</v>
      </c>
      <c r="F33" s="84"/>
      <c r="G33" s="85"/>
      <c r="H33" s="85"/>
      <c r="I33" s="89"/>
    </row>
    <row r="34" spans="2:9" x14ac:dyDescent="0.2">
      <c r="B34" s="86"/>
      <c r="F34" s="84"/>
      <c r="G34" s="85"/>
      <c r="H34" s="85"/>
      <c r="I34" s="89"/>
    </row>
    <row r="35" spans="2:9" x14ac:dyDescent="0.2">
      <c r="B35" s="91">
        <f>B26+B31+B32+B33</f>
        <v>5429</v>
      </c>
      <c r="C35" s="80"/>
      <c r="D35" s="92" t="s">
        <v>718</v>
      </c>
      <c r="E35" s="80"/>
      <c r="F35" s="93"/>
      <c r="G35" s="92" t="s">
        <v>718</v>
      </c>
      <c r="H35" s="80"/>
      <c r="I35" s="94">
        <f>I26</f>
        <v>5429</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438</v>
      </c>
      <c r="D42" s="83" t="s">
        <v>784</v>
      </c>
      <c r="E42" s="90" t="s">
        <v>783</v>
      </c>
      <c r="F42" s="84"/>
      <c r="G42" s="87" t="s">
        <v>786</v>
      </c>
      <c r="H42" s="68" t="s">
        <v>785</v>
      </c>
      <c r="I42" s="89">
        <f>+B33</f>
        <v>688</v>
      </c>
    </row>
    <row r="43" spans="2:9" ht="15" x14ac:dyDescent="0.2">
      <c r="B43" s="86">
        <v>69</v>
      </c>
      <c r="C43" s="60"/>
      <c r="D43" s="97" t="s">
        <v>782</v>
      </c>
      <c r="F43" s="64"/>
      <c r="G43" s="81" t="s">
        <v>784</v>
      </c>
      <c r="H43" s="98" t="s">
        <v>783</v>
      </c>
      <c r="I43" s="89">
        <f>I44+I45+I47+I48+I49</f>
        <v>6</v>
      </c>
    </row>
    <row r="44" spans="2:9" x14ac:dyDescent="0.2">
      <c r="B44" s="86">
        <v>369</v>
      </c>
      <c r="D44" s="87" t="s">
        <v>781</v>
      </c>
      <c r="F44" s="84"/>
      <c r="G44" s="97" t="s">
        <v>782</v>
      </c>
      <c r="I44" s="89">
        <v>6</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256</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694</v>
      </c>
      <c r="C52" s="80"/>
      <c r="D52" s="80" t="s">
        <v>718</v>
      </c>
      <c r="E52" s="80"/>
      <c r="F52" s="93"/>
      <c r="G52" s="80" t="s">
        <v>718</v>
      </c>
      <c r="H52" s="80"/>
      <c r="I52" s="94">
        <f>I42+I43+I50</f>
        <v>694</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44</v>
      </c>
      <c r="D59" s="83" t="s">
        <v>774</v>
      </c>
      <c r="E59" s="88" t="s">
        <v>773</v>
      </c>
      <c r="F59" s="84"/>
      <c r="G59" s="90" t="s">
        <v>772</v>
      </c>
      <c r="H59" s="68" t="s">
        <v>771</v>
      </c>
      <c r="I59" s="89">
        <f>+B49</f>
        <v>256</v>
      </c>
    </row>
    <row r="60" spans="2:9" x14ac:dyDescent="0.2">
      <c r="B60" s="86">
        <v>44</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7</v>
      </c>
    </row>
    <row r="64" spans="2:9" x14ac:dyDescent="0.2">
      <c r="B64" s="86">
        <f>B65+B66+B67</f>
        <v>49</v>
      </c>
      <c r="D64" s="83" t="s">
        <v>762</v>
      </c>
      <c r="E64" s="83" t="s">
        <v>761</v>
      </c>
      <c r="F64" s="84"/>
      <c r="G64" s="87" t="s">
        <v>760</v>
      </c>
      <c r="I64" s="89">
        <v>0</v>
      </c>
    </row>
    <row r="65" spans="2:9" x14ac:dyDescent="0.2">
      <c r="B65" s="86">
        <v>49</v>
      </c>
      <c r="D65" s="87" t="s">
        <v>760</v>
      </c>
      <c r="F65" s="84"/>
      <c r="G65" s="90" t="s">
        <v>759</v>
      </c>
      <c r="I65" s="89">
        <v>0</v>
      </c>
    </row>
    <row r="66" spans="2:9" x14ac:dyDescent="0.2">
      <c r="B66" s="86">
        <v>0</v>
      </c>
      <c r="D66" s="87" t="s">
        <v>759</v>
      </c>
      <c r="F66" s="84"/>
      <c r="G66" s="90" t="s">
        <v>758</v>
      </c>
      <c r="I66" s="89">
        <v>7</v>
      </c>
    </row>
    <row r="67" spans="2:9" x14ac:dyDescent="0.2">
      <c r="B67" s="86">
        <v>0</v>
      </c>
      <c r="D67" s="87" t="s">
        <v>758</v>
      </c>
      <c r="F67" s="84"/>
      <c r="G67" s="85"/>
      <c r="H67" s="85"/>
      <c r="I67" s="89"/>
    </row>
    <row r="68" spans="2:9" x14ac:dyDescent="0.2">
      <c r="B68" s="86">
        <f>I70-B59-B62-B64</f>
        <v>170</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263</v>
      </c>
      <c r="C70" s="80"/>
      <c r="D70" s="80" t="s">
        <v>718</v>
      </c>
      <c r="E70" s="80"/>
      <c r="F70" s="93"/>
      <c r="G70" s="80" t="s">
        <v>718</v>
      </c>
      <c r="H70" s="80"/>
      <c r="I70" s="94">
        <f>I59+I60+I63</f>
        <v>263</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170</v>
      </c>
    </row>
    <row r="78" spans="2:9" x14ac:dyDescent="0.2">
      <c r="B78" s="86"/>
      <c r="E78" s="87" t="s">
        <v>750</v>
      </c>
      <c r="F78" s="84"/>
      <c r="G78" s="90"/>
      <c r="H78" s="87"/>
      <c r="I78" s="89"/>
    </row>
    <row r="79" spans="2:9" x14ac:dyDescent="0.2">
      <c r="B79" s="86">
        <f>I82-B77</f>
        <v>170</v>
      </c>
      <c r="D79" s="87" t="s">
        <v>745</v>
      </c>
      <c r="E79" s="70" t="s">
        <v>749</v>
      </c>
      <c r="F79" s="84"/>
      <c r="G79" s="85"/>
      <c r="H79" s="85"/>
      <c r="I79" s="89"/>
    </row>
    <row r="80" spans="2:9" x14ac:dyDescent="0.2">
      <c r="B80" s="86">
        <f>B79-B13</f>
        <v>-670</v>
      </c>
      <c r="D80" s="87" t="s">
        <v>748</v>
      </c>
      <c r="E80" s="68" t="s">
        <v>744</v>
      </c>
      <c r="F80" s="84"/>
      <c r="G80" s="85"/>
      <c r="H80" s="85"/>
      <c r="I80" s="89"/>
    </row>
    <row r="81" spans="2:9" x14ac:dyDescent="0.2">
      <c r="B81" s="86"/>
      <c r="F81" s="84"/>
      <c r="G81" s="85"/>
      <c r="H81" s="85"/>
      <c r="I81" s="89"/>
    </row>
    <row r="82" spans="2:9" x14ac:dyDescent="0.2">
      <c r="B82" s="91">
        <f>B77+B79</f>
        <v>170</v>
      </c>
      <c r="C82" s="80"/>
      <c r="D82" s="80" t="s">
        <v>718</v>
      </c>
      <c r="E82" s="80"/>
      <c r="F82" s="93"/>
      <c r="G82" s="80" t="s">
        <v>718</v>
      </c>
      <c r="H82" s="80"/>
      <c r="I82" s="94">
        <f>I77</f>
        <v>170</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-670</v>
      </c>
      <c r="D92" s="87" t="s">
        <v>732</v>
      </c>
      <c r="E92" s="68" t="s">
        <v>731</v>
      </c>
      <c r="F92" s="84"/>
      <c r="G92" s="87" t="s">
        <v>745</v>
      </c>
      <c r="H92" s="68" t="s">
        <v>744</v>
      </c>
      <c r="I92" s="89">
        <f>+B80</f>
        <v>-670</v>
      </c>
    </row>
    <row r="93" spans="2:9" x14ac:dyDescent="0.2">
      <c r="B93" s="86"/>
      <c r="E93" s="70" t="s">
        <v>728</v>
      </c>
      <c r="F93" s="84"/>
      <c r="G93" s="90" t="s">
        <v>743</v>
      </c>
      <c r="H93" s="83" t="s">
        <v>742</v>
      </c>
      <c r="I93" s="89">
        <f>I94+I95</f>
        <v>0</v>
      </c>
    </row>
    <row r="94" spans="2:9" x14ac:dyDescent="0.2">
      <c r="B94" s="86"/>
      <c r="E94" s="87"/>
      <c r="F94" s="84"/>
      <c r="G94" s="90" t="s">
        <v>741</v>
      </c>
      <c r="I94" s="89">
        <v>0</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-670</v>
      </c>
      <c r="C99" s="80"/>
      <c r="D99" s="80" t="s">
        <v>718</v>
      </c>
      <c r="E99" s="80"/>
      <c r="F99" s="93"/>
      <c r="G99" s="80" t="s">
        <v>718</v>
      </c>
      <c r="H99" s="80"/>
      <c r="I99" s="94">
        <f>I92+I93+I96</f>
        <v>-670</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393</v>
      </c>
      <c r="D106" s="87" t="s">
        <v>735</v>
      </c>
      <c r="E106" s="105" t="s">
        <v>734</v>
      </c>
      <c r="F106" s="84"/>
      <c r="G106" s="85"/>
      <c r="H106" s="85"/>
      <c r="I106" s="84"/>
    </row>
    <row r="107" spans="2:9" x14ac:dyDescent="0.2">
      <c r="B107" s="86">
        <v>391</v>
      </c>
      <c r="D107" s="87" t="s">
        <v>733</v>
      </c>
      <c r="E107" s="87"/>
      <c r="F107" s="84"/>
      <c r="G107" s="87" t="s">
        <v>732</v>
      </c>
      <c r="H107" s="70" t="s">
        <v>731</v>
      </c>
      <c r="I107" s="89"/>
    </row>
    <row r="108" spans="2:9" x14ac:dyDescent="0.2">
      <c r="B108" s="86">
        <f>-B13</f>
        <v>-840</v>
      </c>
      <c r="D108" s="87" t="s">
        <v>730</v>
      </c>
      <c r="E108" s="88" t="s">
        <v>729</v>
      </c>
      <c r="F108" s="84"/>
      <c r="G108" s="87"/>
      <c r="H108" s="69" t="s">
        <v>728</v>
      </c>
      <c r="I108" s="89">
        <f>B92</f>
        <v>-670</v>
      </c>
    </row>
    <row r="109" spans="2:9" x14ac:dyDescent="0.2">
      <c r="B109" s="86">
        <v>2</v>
      </c>
      <c r="D109" s="97" t="s">
        <v>727</v>
      </c>
      <c r="E109" s="87" t="s">
        <v>726</v>
      </c>
      <c r="F109" s="84"/>
      <c r="H109" s="106"/>
      <c r="I109" s="107"/>
    </row>
    <row r="110" spans="2:9" x14ac:dyDescent="0.2">
      <c r="B110" s="86">
        <v>0</v>
      </c>
      <c r="D110" s="87" t="s">
        <v>725</v>
      </c>
      <c r="E110" s="87" t="s">
        <v>724</v>
      </c>
      <c r="F110" s="84"/>
      <c r="G110" s="95"/>
      <c r="I110" s="89"/>
    </row>
    <row r="111" spans="2:9" x14ac:dyDescent="0.2">
      <c r="B111" s="86">
        <v>0</v>
      </c>
      <c r="D111" s="97" t="s">
        <v>723</v>
      </c>
      <c r="E111" s="87" t="s">
        <v>722</v>
      </c>
      <c r="F111" s="84"/>
      <c r="H111" s="106"/>
      <c r="I111" s="107"/>
    </row>
    <row r="112" spans="2:9" x14ac:dyDescent="0.2">
      <c r="B112" s="86"/>
      <c r="D112" s="87"/>
      <c r="E112" s="87" t="s">
        <v>721</v>
      </c>
      <c r="F112" s="84"/>
      <c r="G112" s="95"/>
      <c r="I112" s="89"/>
    </row>
    <row r="113" spans="2:9" x14ac:dyDescent="0.2">
      <c r="B113" s="86">
        <f>I115-B106-B108-B111</f>
        <v>-223</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-670</v>
      </c>
      <c r="C115" s="80"/>
      <c r="D115" s="80" t="s">
        <v>718</v>
      </c>
      <c r="E115" s="108"/>
      <c r="F115" s="93"/>
      <c r="G115" s="80" t="s">
        <v>718</v>
      </c>
      <c r="H115" s="80"/>
      <c r="I115" s="94">
        <f>I108</f>
        <v>-670</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-223</v>
      </c>
    </row>
    <row r="123" spans="2:9" ht="15" x14ac:dyDescent="0.2">
      <c r="B123" s="86">
        <f>B125+B128+B131+B134+B137+B142+B143+B144</f>
        <v>3312</v>
      </c>
      <c r="C123" s="81"/>
      <c r="D123" s="60"/>
      <c r="E123" s="87" t="s">
        <v>713</v>
      </c>
      <c r="F123" s="60"/>
      <c r="G123" s="60"/>
      <c r="H123" s="60"/>
      <c r="I123" s="89">
        <f>I128+I131+I134+I137+I142+I143+I144</f>
        <v>3535</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-440</v>
      </c>
      <c r="E128" s="87" t="s">
        <v>709</v>
      </c>
      <c r="I128" s="89">
        <f>I129+I130</f>
        <v>2</v>
      </c>
    </row>
    <row r="129" spans="2:9" x14ac:dyDescent="0.2">
      <c r="B129" s="86">
        <v>-140</v>
      </c>
      <c r="E129" s="87" t="s">
        <v>708</v>
      </c>
      <c r="I129" s="89">
        <v>0</v>
      </c>
    </row>
    <row r="130" spans="2:9" x14ac:dyDescent="0.2">
      <c r="B130" s="86">
        <v>-300</v>
      </c>
      <c r="E130" s="87" t="s">
        <v>707</v>
      </c>
      <c r="I130" s="89">
        <v>2</v>
      </c>
    </row>
    <row r="131" spans="2:9" x14ac:dyDescent="0.2">
      <c r="B131" s="86">
        <f>B132+B133</f>
        <v>0</v>
      </c>
      <c r="E131" s="87" t="s">
        <v>706</v>
      </c>
      <c r="I131" s="89">
        <f>I132+I133</f>
        <v>0</v>
      </c>
    </row>
    <row r="132" spans="2:9" x14ac:dyDescent="0.2">
      <c r="B132" s="86">
        <v>0</v>
      </c>
      <c r="E132" s="87" t="s">
        <v>705</v>
      </c>
      <c r="I132" s="89">
        <v>0</v>
      </c>
    </row>
    <row r="133" spans="2:9" x14ac:dyDescent="0.2">
      <c r="B133" s="86">
        <v>0</v>
      </c>
      <c r="E133" s="87" t="s">
        <v>704</v>
      </c>
      <c r="I133" s="89">
        <v>0</v>
      </c>
    </row>
    <row r="134" spans="2:9" x14ac:dyDescent="0.2">
      <c r="B134" s="86">
        <f>B135+B136</f>
        <v>-96</v>
      </c>
      <c r="E134" s="87" t="s">
        <v>703</v>
      </c>
      <c r="I134" s="89">
        <f>I135+I136</f>
        <v>-263</v>
      </c>
    </row>
    <row r="135" spans="2:9" x14ac:dyDescent="0.2">
      <c r="B135" s="86">
        <v>-96</v>
      </c>
      <c r="E135" s="87" t="s">
        <v>702</v>
      </c>
      <c r="I135" s="89">
        <v>70</v>
      </c>
    </row>
    <row r="136" spans="2:9" x14ac:dyDescent="0.2">
      <c r="B136" s="86">
        <v>0</v>
      </c>
      <c r="E136" s="87" t="s">
        <v>701</v>
      </c>
      <c r="I136" s="89">
        <v>-333</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3848</v>
      </c>
      <c r="C144" s="87" t="s">
        <v>693</v>
      </c>
      <c r="E144" s="87" t="s">
        <v>693</v>
      </c>
      <c r="I144" s="89">
        <f>I145+I146</f>
        <v>3796</v>
      </c>
    </row>
    <row r="145" spans="2:9" x14ac:dyDescent="0.2">
      <c r="B145" s="86">
        <v>489</v>
      </c>
      <c r="C145" s="87" t="s">
        <v>692</v>
      </c>
      <c r="E145" s="87" t="s">
        <v>692</v>
      </c>
      <c r="I145" s="89">
        <v>3693</v>
      </c>
    </row>
    <row r="146" spans="2:9" x14ac:dyDescent="0.2">
      <c r="B146" s="91">
        <v>3359</v>
      </c>
      <c r="C146" s="110" t="s">
        <v>691</v>
      </c>
      <c r="D146" s="111"/>
      <c r="E146" s="110" t="s">
        <v>691</v>
      </c>
      <c r="F146" s="111"/>
      <c r="G146" s="111"/>
      <c r="H146" s="111"/>
      <c r="I146" s="94">
        <v>103</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zoomScaleNormal="100" workbookViewId="0"/>
  </sheetViews>
  <sheetFormatPr baseColWidth="10" defaultRowHeight="12.75" x14ac:dyDescent="0.2"/>
  <cols>
    <col min="1" max="1" width="5.7109375" style="79" customWidth="1"/>
    <col min="2" max="2" width="11.85546875" style="83" customWidth="1"/>
    <col min="3" max="3" width="0.42578125" style="83" customWidth="1"/>
    <col min="4" max="4" width="5.85546875" style="83" customWidth="1"/>
    <col min="5" max="5" width="44" style="83" customWidth="1"/>
    <col min="6" max="6" width="0.28515625" style="83" customWidth="1"/>
    <col min="7" max="7" width="5.7109375" style="83" customWidth="1"/>
    <col min="8" max="8" width="41.28515625" style="83" customWidth="1"/>
    <col min="9" max="9" width="11.42578125" style="83" customWidth="1"/>
    <col min="10" max="16384" width="11.42578125" style="79"/>
  </cols>
  <sheetData>
    <row r="1" spans="2:14" s="115" customFormat="1" ht="14.25" customHeight="1" x14ac:dyDescent="0.25">
      <c r="B1" s="47" t="s">
        <v>115</v>
      </c>
      <c r="D1" s="116"/>
      <c r="E1" s="116"/>
      <c r="F1" s="116"/>
      <c r="G1" s="117"/>
      <c r="H1" s="116"/>
      <c r="I1" s="116"/>
      <c r="J1" s="116"/>
      <c r="K1" s="116"/>
      <c r="L1" s="116"/>
      <c r="M1" s="116"/>
    </row>
    <row r="2" spans="2:14" s="118" customFormat="1" ht="20.25" x14ac:dyDescent="0.25">
      <c r="B2" s="77" t="s">
        <v>0</v>
      </c>
      <c r="D2" s="119"/>
      <c r="E2" s="119"/>
      <c r="F2" s="119"/>
      <c r="G2" s="117"/>
      <c r="H2" s="119"/>
      <c r="I2" s="119"/>
      <c r="J2" s="119"/>
      <c r="K2" s="119"/>
      <c r="L2" s="119"/>
      <c r="M2" s="119"/>
    </row>
    <row r="3" spans="2:14" s="120" customFormat="1" ht="15" customHeight="1" x14ac:dyDescent="0.25">
      <c r="B3" s="78" t="s">
        <v>926</v>
      </c>
      <c r="D3" s="117"/>
      <c r="E3" s="121"/>
      <c r="F3" s="117"/>
      <c r="G3" s="117"/>
      <c r="H3" s="117"/>
      <c r="I3" s="117"/>
      <c r="J3" s="117"/>
      <c r="K3" s="117"/>
      <c r="L3" s="117"/>
      <c r="M3" s="117"/>
      <c r="N3" s="122"/>
    </row>
    <row r="4" spans="2:14" s="120" customFormat="1" ht="15" customHeight="1" x14ac:dyDescent="0.25">
      <c r="B4" s="78"/>
      <c r="D4" s="117"/>
      <c r="E4" s="121"/>
      <c r="F4" s="117"/>
      <c r="G4" s="117"/>
      <c r="H4" s="117"/>
      <c r="I4" s="117"/>
      <c r="J4" s="117"/>
      <c r="K4" s="117"/>
      <c r="L4" s="117"/>
      <c r="M4" s="117"/>
      <c r="N4" s="122"/>
    </row>
    <row r="5" spans="2:14" s="123" customFormat="1" ht="15" customHeight="1" x14ac:dyDescent="0.2">
      <c r="B5" s="78"/>
      <c r="D5" s="124"/>
      <c r="E5" s="125"/>
      <c r="F5" s="125"/>
      <c r="G5" s="125"/>
      <c r="H5" s="125"/>
      <c r="I5" s="125"/>
      <c r="J5" s="125"/>
      <c r="K5" s="125"/>
      <c r="L5" s="125"/>
      <c r="M5" s="125"/>
      <c r="N5" s="36"/>
    </row>
    <row r="6" spans="2:14" s="123" customFormat="1" ht="20.25" customHeight="1" x14ac:dyDescent="0.2">
      <c r="B6" s="126" t="s">
        <v>812</v>
      </c>
      <c r="D6" s="124"/>
      <c r="E6" s="125"/>
      <c r="F6" s="125"/>
      <c r="G6" s="125"/>
      <c r="H6" s="125"/>
      <c r="I6" s="125"/>
      <c r="J6" s="125"/>
      <c r="K6" s="125"/>
      <c r="L6" s="125"/>
      <c r="M6" s="125"/>
      <c r="N6" s="36"/>
    </row>
    <row r="7" spans="2:14" ht="15" x14ac:dyDescent="0.2">
      <c r="B7" s="67" t="s">
        <v>811</v>
      </c>
      <c r="C7" s="67"/>
      <c r="D7" s="67"/>
      <c r="E7" s="67"/>
      <c r="F7" s="67"/>
      <c r="G7" s="67"/>
      <c r="H7" s="67"/>
      <c r="I7" s="67"/>
    </row>
    <row r="9" spans="2:14" x14ac:dyDescent="0.2">
      <c r="B9" s="72" t="s">
        <v>756</v>
      </c>
      <c r="C9" s="80"/>
      <c r="D9" s="80"/>
      <c r="E9" s="80"/>
      <c r="F9" s="80"/>
      <c r="G9" s="80"/>
      <c r="H9" s="80"/>
      <c r="I9" s="71" t="s">
        <v>755</v>
      </c>
    </row>
    <row r="10" spans="2:14" x14ac:dyDescent="0.2">
      <c r="B10" s="82"/>
      <c r="F10" s="84"/>
      <c r="G10" s="85"/>
      <c r="H10" s="85"/>
      <c r="I10" s="84"/>
    </row>
    <row r="11" spans="2:14" x14ac:dyDescent="0.2">
      <c r="B11" s="86">
        <v>7959</v>
      </c>
      <c r="D11" s="83" t="s">
        <v>810</v>
      </c>
      <c r="E11" s="87" t="s">
        <v>809</v>
      </c>
      <c r="F11" s="84"/>
      <c r="G11" s="85" t="s">
        <v>808</v>
      </c>
      <c r="H11" s="88" t="s">
        <v>807</v>
      </c>
      <c r="I11" s="89">
        <f>I12+I13</f>
        <v>21631</v>
      </c>
    </row>
    <row r="12" spans="2:14" x14ac:dyDescent="0.2">
      <c r="B12" s="86">
        <f>I11-B11</f>
        <v>13672</v>
      </c>
      <c r="D12" s="87" t="s">
        <v>797</v>
      </c>
      <c r="E12" s="68" t="s">
        <v>796</v>
      </c>
      <c r="F12" s="84"/>
      <c r="G12" s="90" t="s">
        <v>806</v>
      </c>
      <c r="H12" s="85"/>
      <c r="I12" s="89">
        <v>21631</v>
      </c>
    </row>
    <row r="13" spans="2:14" x14ac:dyDescent="0.2">
      <c r="B13" s="86">
        <v>1369</v>
      </c>
      <c r="D13" s="83" t="s">
        <v>805</v>
      </c>
      <c r="E13" s="87" t="s">
        <v>729</v>
      </c>
      <c r="F13" s="84"/>
      <c r="G13" s="90" t="s">
        <v>804</v>
      </c>
      <c r="I13" s="89">
        <v>0</v>
      </c>
    </row>
    <row r="14" spans="2:14" x14ac:dyDescent="0.2">
      <c r="B14" s="86">
        <f>B12-B13</f>
        <v>12303</v>
      </c>
      <c r="D14" s="83" t="s">
        <v>803</v>
      </c>
      <c r="E14" s="68" t="s">
        <v>802</v>
      </c>
      <c r="F14" s="84"/>
      <c r="G14" s="90"/>
      <c r="H14" s="85"/>
      <c r="I14" s="89"/>
    </row>
    <row r="15" spans="2:14" ht="7.15" customHeight="1" x14ac:dyDescent="0.2">
      <c r="B15" s="86"/>
      <c r="F15" s="84"/>
      <c r="G15" s="85"/>
      <c r="H15" s="85"/>
      <c r="I15" s="89"/>
    </row>
    <row r="16" spans="2:14" x14ac:dyDescent="0.2">
      <c r="B16" s="91">
        <f>B11+B12</f>
        <v>21631</v>
      </c>
      <c r="C16" s="80"/>
      <c r="D16" s="92" t="s">
        <v>718</v>
      </c>
      <c r="E16" s="80"/>
      <c r="F16" s="93"/>
      <c r="G16" s="92" t="s">
        <v>718</v>
      </c>
      <c r="H16" s="80"/>
      <c r="I16" s="94">
        <f>I11</f>
        <v>21631</v>
      </c>
    </row>
    <row r="19" spans="2:9" ht="15" x14ac:dyDescent="0.2">
      <c r="B19" s="67" t="s">
        <v>801</v>
      </c>
      <c r="C19" s="95"/>
      <c r="D19" s="67"/>
      <c r="E19" s="67"/>
      <c r="F19" s="67"/>
      <c r="G19" s="67"/>
      <c r="H19" s="67"/>
      <c r="I19" s="95"/>
    </row>
    <row r="22" spans="2:9" ht="15" x14ac:dyDescent="0.2">
      <c r="B22" s="67" t="s">
        <v>800</v>
      </c>
      <c r="C22" s="95"/>
      <c r="D22" s="95"/>
      <c r="E22" s="95"/>
      <c r="F22" s="95"/>
      <c r="G22" s="95"/>
      <c r="H22" s="95"/>
      <c r="I22" s="95"/>
    </row>
    <row r="24" spans="2:9" ht="15" x14ac:dyDescent="0.2">
      <c r="B24" s="72" t="s">
        <v>756</v>
      </c>
      <c r="C24" s="73"/>
      <c r="D24" s="73"/>
      <c r="E24" s="73"/>
      <c r="F24" s="73"/>
      <c r="G24" s="73"/>
      <c r="H24" s="73"/>
      <c r="I24" s="71" t="s">
        <v>755</v>
      </c>
    </row>
    <row r="25" spans="2:9" x14ac:dyDescent="0.2">
      <c r="B25" s="82"/>
      <c r="F25" s="84"/>
      <c r="G25" s="85"/>
      <c r="H25" s="85"/>
      <c r="I25" s="84"/>
    </row>
    <row r="26" spans="2:9" x14ac:dyDescent="0.2">
      <c r="B26" s="86">
        <f>B27+B28</f>
        <v>13214</v>
      </c>
      <c r="D26" s="83" t="s">
        <v>799</v>
      </c>
      <c r="E26" s="87" t="s">
        <v>798</v>
      </c>
      <c r="F26" s="84"/>
      <c r="G26" s="90" t="s">
        <v>797</v>
      </c>
      <c r="H26" s="70" t="s">
        <v>796</v>
      </c>
      <c r="I26" s="89">
        <f>+B12</f>
        <v>13672</v>
      </c>
    </row>
    <row r="27" spans="2:9" x14ac:dyDescent="0.2">
      <c r="B27" s="86">
        <v>10651</v>
      </c>
      <c r="D27" s="87" t="s">
        <v>795</v>
      </c>
      <c r="F27" s="84"/>
      <c r="G27" s="85"/>
      <c r="H27" s="85"/>
      <c r="I27" s="89"/>
    </row>
    <row r="28" spans="2:9" x14ac:dyDescent="0.2">
      <c r="B28" s="86">
        <f>B29+B30</f>
        <v>2563</v>
      </c>
      <c r="D28" s="87" t="s">
        <v>794</v>
      </c>
      <c r="F28" s="84"/>
      <c r="G28" s="85"/>
      <c r="H28" s="85"/>
      <c r="I28" s="89"/>
    </row>
    <row r="29" spans="2:9" x14ac:dyDescent="0.2">
      <c r="B29" s="86">
        <v>2563</v>
      </c>
      <c r="D29" s="87" t="s">
        <v>793</v>
      </c>
      <c r="F29" s="84"/>
      <c r="G29" s="85"/>
      <c r="H29" s="85"/>
      <c r="I29" s="89"/>
    </row>
    <row r="30" spans="2:9" x14ac:dyDescent="0.2">
      <c r="B30" s="86">
        <v>0</v>
      </c>
      <c r="D30" s="87" t="s">
        <v>792</v>
      </c>
      <c r="F30" s="84"/>
      <c r="G30" s="85"/>
      <c r="H30" s="85"/>
      <c r="I30" s="89"/>
    </row>
    <row r="31" spans="2:9" ht="12.75" customHeight="1" x14ac:dyDescent="0.2">
      <c r="B31" s="86">
        <v>15</v>
      </c>
      <c r="D31" s="83" t="s">
        <v>791</v>
      </c>
      <c r="E31" s="83" t="s">
        <v>790</v>
      </c>
      <c r="F31" s="84"/>
      <c r="G31" s="85"/>
      <c r="H31" s="85"/>
      <c r="I31" s="89"/>
    </row>
    <row r="32" spans="2:9" ht="12.75" customHeight="1" x14ac:dyDescent="0.2">
      <c r="B32" s="86">
        <v>0</v>
      </c>
      <c r="D32" s="83" t="s">
        <v>789</v>
      </c>
      <c r="E32" s="83" t="s">
        <v>788</v>
      </c>
      <c r="F32" s="84"/>
      <c r="G32" s="85"/>
      <c r="H32" s="85"/>
      <c r="I32" s="89"/>
    </row>
    <row r="33" spans="2:9" x14ac:dyDescent="0.2">
      <c r="B33" s="86">
        <f>I35-B26-B31-B32</f>
        <v>443</v>
      </c>
      <c r="D33" s="87" t="s">
        <v>786</v>
      </c>
      <c r="E33" s="68" t="s">
        <v>785</v>
      </c>
      <c r="F33" s="84"/>
      <c r="G33" s="85"/>
      <c r="H33" s="85"/>
      <c r="I33" s="89"/>
    </row>
    <row r="34" spans="2:9" x14ac:dyDescent="0.2">
      <c r="B34" s="86"/>
      <c r="F34" s="84"/>
      <c r="G34" s="85"/>
      <c r="H34" s="85"/>
      <c r="I34" s="89"/>
    </row>
    <row r="35" spans="2:9" x14ac:dyDescent="0.2">
      <c r="B35" s="91">
        <f>B26+B31+B32+B33</f>
        <v>13672</v>
      </c>
      <c r="C35" s="80"/>
      <c r="D35" s="92" t="s">
        <v>718</v>
      </c>
      <c r="E35" s="80"/>
      <c r="F35" s="93"/>
      <c r="G35" s="92" t="s">
        <v>718</v>
      </c>
      <c r="H35" s="80"/>
      <c r="I35" s="94">
        <f>I26</f>
        <v>13672</v>
      </c>
    </row>
    <row r="38" spans="2:9" ht="15" x14ac:dyDescent="0.2">
      <c r="B38" s="67" t="s">
        <v>787</v>
      </c>
      <c r="C38" s="96"/>
      <c r="D38" s="96"/>
      <c r="E38" s="96"/>
      <c r="F38" s="96"/>
      <c r="G38" s="96"/>
      <c r="H38" s="96"/>
      <c r="I38" s="96"/>
    </row>
    <row r="39" spans="2:9" ht="13.15" customHeight="1" x14ac:dyDescent="0.2"/>
    <row r="40" spans="2:9" x14ac:dyDescent="0.2">
      <c r="B40" s="72" t="s">
        <v>756</v>
      </c>
      <c r="C40" s="80"/>
      <c r="D40" s="80"/>
      <c r="E40" s="80"/>
      <c r="F40" s="80"/>
      <c r="G40" s="80"/>
      <c r="H40" s="80"/>
      <c r="I40" s="71" t="s">
        <v>755</v>
      </c>
    </row>
    <row r="41" spans="2:9" x14ac:dyDescent="0.2">
      <c r="B41" s="82"/>
      <c r="F41" s="84"/>
      <c r="G41" s="85"/>
      <c r="H41" s="85"/>
      <c r="I41" s="84"/>
    </row>
    <row r="42" spans="2:9" x14ac:dyDescent="0.2">
      <c r="B42" s="86">
        <f>B43+B44+B45+B47+B48</f>
        <v>63</v>
      </c>
      <c r="D42" s="83" t="s">
        <v>784</v>
      </c>
      <c r="E42" s="90" t="s">
        <v>783</v>
      </c>
      <c r="F42" s="84"/>
      <c r="G42" s="87" t="s">
        <v>786</v>
      </c>
      <c r="H42" s="68" t="s">
        <v>785</v>
      </c>
      <c r="I42" s="89">
        <f>+B33</f>
        <v>443</v>
      </c>
    </row>
    <row r="43" spans="2:9" ht="15" x14ac:dyDescent="0.2">
      <c r="B43" s="86">
        <v>63</v>
      </c>
      <c r="C43" s="60"/>
      <c r="D43" s="97" t="s">
        <v>782</v>
      </c>
      <c r="F43" s="64"/>
      <c r="G43" s="81" t="s">
        <v>784</v>
      </c>
      <c r="H43" s="98" t="s">
        <v>783</v>
      </c>
      <c r="I43" s="89">
        <f>I44+I45+I47+I48+I49</f>
        <v>157</v>
      </c>
    </row>
    <row r="44" spans="2:9" x14ac:dyDescent="0.2">
      <c r="B44" s="86">
        <v>0</v>
      </c>
      <c r="D44" s="87" t="s">
        <v>781</v>
      </c>
      <c r="F44" s="84"/>
      <c r="G44" s="97" t="s">
        <v>782</v>
      </c>
      <c r="I44" s="89">
        <v>157</v>
      </c>
    </row>
    <row r="45" spans="2:9" x14ac:dyDescent="0.2">
      <c r="B45" s="86">
        <v>0</v>
      </c>
      <c r="D45" s="87" t="s">
        <v>780</v>
      </c>
      <c r="E45" s="82"/>
      <c r="F45" s="84"/>
      <c r="G45" s="87" t="s">
        <v>781</v>
      </c>
      <c r="I45" s="89">
        <v>0</v>
      </c>
    </row>
    <row r="46" spans="2:9" x14ac:dyDescent="0.2">
      <c r="B46" s="86"/>
      <c r="E46" s="99" t="s">
        <v>779</v>
      </c>
      <c r="F46" s="84"/>
      <c r="G46" s="87" t="s">
        <v>780</v>
      </c>
      <c r="H46" s="82"/>
      <c r="I46" s="89"/>
    </row>
    <row r="47" spans="2:9" x14ac:dyDescent="0.2">
      <c r="B47" s="86">
        <v>0</v>
      </c>
      <c r="D47" s="87" t="s">
        <v>778</v>
      </c>
      <c r="E47" s="87"/>
      <c r="F47" s="84"/>
      <c r="H47" s="87" t="s">
        <v>779</v>
      </c>
      <c r="I47" s="89">
        <v>0</v>
      </c>
    </row>
    <row r="48" spans="2:9" x14ac:dyDescent="0.2">
      <c r="B48" s="86">
        <v>0</v>
      </c>
      <c r="D48" s="87" t="s">
        <v>777</v>
      </c>
      <c r="E48" s="87"/>
      <c r="F48" s="84"/>
      <c r="G48" s="83" t="s">
        <v>778</v>
      </c>
      <c r="H48" s="87"/>
      <c r="I48" s="89">
        <v>0</v>
      </c>
    </row>
    <row r="49" spans="2:9" x14ac:dyDescent="0.2">
      <c r="B49" s="86">
        <f>I52-B42</f>
        <v>537</v>
      </c>
      <c r="D49" s="87" t="s">
        <v>772</v>
      </c>
      <c r="E49" s="68" t="s">
        <v>771</v>
      </c>
      <c r="F49" s="84"/>
      <c r="G49" s="87" t="s">
        <v>777</v>
      </c>
      <c r="H49" s="87"/>
      <c r="I49" s="89">
        <v>0</v>
      </c>
    </row>
    <row r="50" spans="2:9" x14ac:dyDescent="0.2">
      <c r="B50" s="86"/>
      <c r="D50" s="87"/>
      <c r="E50" s="87"/>
      <c r="F50" s="84"/>
      <c r="G50" s="87" t="s">
        <v>776</v>
      </c>
      <c r="H50" s="87"/>
      <c r="I50" s="89">
        <v>0</v>
      </c>
    </row>
    <row r="51" spans="2:9" x14ac:dyDescent="0.2">
      <c r="B51" s="86"/>
      <c r="F51" s="84"/>
      <c r="G51" s="87"/>
      <c r="I51" s="89"/>
    </row>
    <row r="52" spans="2:9" x14ac:dyDescent="0.2">
      <c r="B52" s="91">
        <f>B42+B49</f>
        <v>600</v>
      </c>
      <c r="C52" s="80"/>
      <c r="D52" s="80" t="s">
        <v>718</v>
      </c>
      <c r="E52" s="80"/>
      <c r="F52" s="93"/>
      <c r="G52" s="80" t="s">
        <v>718</v>
      </c>
      <c r="H52" s="80"/>
      <c r="I52" s="94">
        <f>I42+I43+I50</f>
        <v>600</v>
      </c>
    </row>
    <row r="55" spans="2:9" ht="15" x14ac:dyDescent="0.2">
      <c r="B55" s="67" t="s">
        <v>775</v>
      </c>
      <c r="C55" s="96"/>
      <c r="D55" s="96"/>
      <c r="E55" s="96"/>
      <c r="F55" s="96"/>
      <c r="G55" s="96"/>
      <c r="H55" s="96"/>
      <c r="I55" s="96"/>
    </row>
    <row r="57" spans="2:9" x14ac:dyDescent="0.2">
      <c r="B57" s="72" t="s">
        <v>756</v>
      </c>
      <c r="C57" s="80"/>
      <c r="D57" s="80"/>
      <c r="E57" s="80"/>
      <c r="F57" s="80"/>
      <c r="G57" s="80"/>
      <c r="H57" s="80"/>
      <c r="I57" s="71" t="s">
        <v>755</v>
      </c>
    </row>
    <row r="58" spans="2:9" x14ac:dyDescent="0.2">
      <c r="B58" s="82"/>
      <c r="F58" s="84"/>
      <c r="G58" s="85"/>
      <c r="H58" s="85"/>
      <c r="I58" s="84"/>
    </row>
    <row r="59" spans="2:9" x14ac:dyDescent="0.2">
      <c r="B59" s="86">
        <f>B60+B61</f>
        <v>30</v>
      </c>
      <c r="D59" s="83" t="s">
        <v>774</v>
      </c>
      <c r="E59" s="88" t="s">
        <v>773</v>
      </c>
      <c r="F59" s="84"/>
      <c r="G59" s="90" t="s">
        <v>772</v>
      </c>
      <c r="H59" s="68" t="s">
        <v>771</v>
      </c>
      <c r="I59" s="89">
        <f>+B49</f>
        <v>537</v>
      </c>
    </row>
    <row r="60" spans="2:9" x14ac:dyDescent="0.2">
      <c r="B60" s="86">
        <v>30</v>
      </c>
      <c r="D60" s="87" t="s">
        <v>770</v>
      </c>
      <c r="F60" s="84"/>
      <c r="G60" s="90" t="s">
        <v>769</v>
      </c>
      <c r="H60" s="87"/>
      <c r="I60" s="89">
        <f>I61+I62</f>
        <v>0</v>
      </c>
    </row>
    <row r="61" spans="2:9" x14ac:dyDescent="0.2">
      <c r="B61" s="86">
        <v>0</v>
      </c>
      <c r="D61" s="87" t="s">
        <v>768</v>
      </c>
      <c r="F61" s="84"/>
      <c r="G61" s="90" t="s">
        <v>767</v>
      </c>
      <c r="I61" s="89">
        <v>0</v>
      </c>
    </row>
    <row r="62" spans="2:9" x14ac:dyDescent="0.2">
      <c r="B62" s="86">
        <v>0</v>
      </c>
      <c r="D62" s="83" t="s">
        <v>766</v>
      </c>
      <c r="E62" s="87" t="s">
        <v>765</v>
      </c>
      <c r="F62" s="84"/>
      <c r="G62" s="90" t="s">
        <v>764</v>
      </c>
      <c r="I62" s="89">
        <v>0</v>
      </c>
    </row>
    <row r="63" spans="2:9" x14ac:dyDescent="0.2">
      <c r="B63" s="86"/>
      <c r="E63" s="87" t="s">
        <v>763</v>
      </c>
      <c r="F63" s="84"/>
      <c r="G63" s="85" t="s">
        <v>762</v>
      </c>
      <c r="H63" s="83" t="s">
        <v>761</v>
      </c>
      <c r="I63" s="89">
        <f>I64+I65+I66</f>
        <v>148</v>
      </c>
    </row>
    <row r="64" spans="2:9" x14ac:dyDescent="0.2">
      <c r="B64" s="86">
        <f>B65+B66+B67</f>
        <v>1096</v>
      </c>
      <c r="D64" s="83" t="s">
        <v>762</v>
      </c>
      <c r="E64" s="83" t="s">
        <v>761</v>
      </c>
      <c r="F64" s="84"/>
      <c r="G64" s="87" t="s">
        <v>760</v>
      </c>
      <c r="I64" s="89">
        <v>0</v>
      </c>
    </row>
    <row r="65" spans="2:9" x14ac:dyDescent="0.2">
      <c r="B65" s="86">
        <v>12</v>
      </c>
      <c r="D65" s="87" t="s">
        <v>760</v>
      </c>
      <c r="F65" s="84"/>
      <c r="G65" s="90" t="s">
        <v>759</v>
      </c>
      <c r="I65" s="89">
        <v>0</v>
      </c>
    </row>
    <row r="66" spans="2:9" x14ac:dyDescent="0.2">
      <c r="B66" s="86">
        <v>0</v>
      </c>
      <c r="D66" s="87" t="s">
        <v>759</v>
      </c>
      <c r="F66" s="84"/>
      <c r="G66" s="90" t="s">
        <v>758</v>
      </c>
      <c r="I66" s="89">
        <v>148</v>
      </c>
    </row>
    <row r="67" spans="2:9" x14ac:dyDescent="0.2">
      <c r="B67" s="86">
        <v>1084</v>
      </c>
      <c r="D67" s="87" t="s">
        <v>758</v>
      </c>
      <c r="F67" s="84"/>
      <c r="G67" s="85"/>
      <c r="H67" s="85"/>
      <c r="I67" s="89"/>
    </row>
    <row r="68" spans="2:9" x14ac:dyDescent="0.2">
      <c r="B68" s="86">
        <f>I70-B59-B62-B64</f>
        <v>-441</v>
      </c>
      <c r="D68" s="87" t="s">
        <v>752</v>
      </c>
      <c r="E68" s="87" t="s">
        <v>751</v>
      </c>
      <c r="F68" s="84"/>
      <c r="G68" s="85"/>
      <c r="H68" s="85"/>
      <c r="I68" s="89"/>
    </row>
    <row r="69" spans="2:9" ht="17.45" customHeight="1" x14ac:dyDescent="0.2">
      <c r="B69" s="86"/>
      <c r="F69" s="84"/>
      <c r="G69" s="85"/>
      <c r="H69" s="85"/>
      <c r="I69" s="89"/>
    </row>
    <row r="70" spans="2:9" ht="17.45" customHeight="1" x14ac:dyDescent="0.2">
      <c r="B70" s="91">
        <f>B59+B62+B64+B68</f>
        <v>685</v>
      </c>
      <c r="C70" s="80"/>
      <c r="D70" s="80" t="s">
        <v>718</v>
      </c>
      <c r="E70" s="80"/>
      <c r="F70" s="93"/>
      <c r="G70" s="80" t="s">
        <v>718</v>
      </c>
      <c r="H70" s="80"/>
      <c r="I70" s="94">
        <f>I59+I60+I63</f>
        <v>685</v>
      </c>
    </row>
    <row r="73" spans="2:9" ht="15" x14ac:dyDescent="0.2">
      <c r="B73" s="67" t="s">
        <v>757</v>
      </c>
      <c r="C73" s="96"/>
      <c r="D73" s="96"/>
      <c r="E73" s="96"/>
      <c r="F73" s="96"/>
      <c r="G73" s="96"/>
      <c r="H73" s="96"/>
      <c r="I73" s="96"/>
    </row>
    <row r="75" spans="2:9" x14ac:dyDescent="0.2">
      <c r="B75" s="72" t="s">
        <v>756</v>
      </c>
      <c r="C75" s="80"/>
      <c r="D75" s="80"/>
      <c r="E75" s="80"/>
      <c r="F75" s="80"/>
      <c r="G75" s="80"/>
      <c r="H75" s="80"/>
      <c r="I75" s="71" t="s">
        <v>755</v>
      </c>
    </row>
    <row r="76" spans="2:9" x14ac:dyDescent="0.2">
      <c r="B76" s="82"/>
      <c r="F76" s="84"/>
      <c r="G76" s="85"/>
      <c r="H76" s="85"/>
      <c r="I76" s="84"/>
    </row>
    <row r="77" spans="2:9" x14ac:dyDescent="0.2">
      <c r="B77" s="86">
        <v>0</v>
      </c>
      <c r="D77" s="83" t="s">
        <v>754</v>
      </c>
      <c r="E77" s="87" t="s">
        <v>753</v>
      </c>
      <c r="F77" s="84"/>
      <c r="G77" s="90" t="s">
        <v>752</v>
      </c>
      <c r="H77" s="68" t="s">
        <v>751</v>
      </c>
      <c r="I77" s="89">
        <f>+B68</f>
        <v>-441</v>
      </c>
    </row>
    <row r="78" spans="2:9" x14ac:dyDescent="0.2">
      <c r="B78" s="86"/>
      <c r="E78" s="87" t="s">
        <v>750</v>
      </c>
      <c r="F78" s="84"/>
      <c r="G78" s="90"/>
      <c r="H78" s="87"/>
      <c r="I78" s="89"/>
    </row>
    <row r="79" spans="2:9" x14ac:dyDescent="0.2">
      <c r="B79" s="86">
        <f>I82-B77</f>
        <v>-441</v>
      </c>
      <c r="D79" s="87" t="s">
        <v>745</v>
      </c>
      <c r="E79" s="70" t="s">
        <v>749</v>
      </c>
      <c r="F79" s="84"/>
      <c r="G79" s="85"/>
      <c r="H79" s="85"/>
      <c r="I79" s="89"/>
    </row>
    <row r="80" spans="2:9" x14ac:dyDescent="0.2">
      <c r="B80" s="86">
        <f>B79-B13</f>
        <v>-1810</v>
      </c>
      <c r="D80" s="87" t="s">
        <v>748</v>
      </c>
      <c r="E80" s="68" t="s">
        <v>744</v>
      </c>
      <c r="F80" s="84"/>
      <c r="G80" s="85"/>
      <c r="H80" s="85"/>
      <c r="I80" s="89"/>
    </row>
    <row r="81" spans="2:9" x14ac:dyDescent="0.2">
      <c r="B81" s="86"/>
      <c r="F81" s="84"/>
      <c r="G81" s="85"/>
      <c r="H81" s="85"/>
      <c r="I81" s="89"/>
    </row>
    <row r="82" spans="2:9" x14ac:dyDescent="0.2">
      <c r="B82" s="91">
        <f>B77+B79</f>
        <v>-441</v>
      </c>
      <c r="C82" s="80"/>
      <c r="D82" s="80" t="s">
        <v>718</v>
      </c>
      <c r="E82" s="80"/>
      <c r="F82" s="93"/>
      <c r="G82" s="80" t="s">
        <v>718</v>
      </c>
      <c r="H82" s="80"/>
      <c r="I82" s="94">
        <f>I77</f>
        <v>-441</v>
      </c>
    </row>
    <row r="83" spans="2:9" x14ac:dyDescent="0.2">
      <c r="B83" s="81"/>
      <c r="C83" s="81"/>
      <c r="D83" s="81"/>
      <c r="E83" s="81"/>
      <c r="F83" s="81"/>
      <c r="G83" s="81"/>
      <c r="H83" s="81"/>
      <c r="I83" s="81"/>
    </row>
    <row r="84" spans="2:9" x14ac:dyDescent="0.2">
      <c r="B84" s="81"/>
      <c r="C84" s="81"/>
      <c r="D84" s="81"/>
      <c r="E84" s="81"/>
      <c r="F84" s="81"/>
      <c r="G84" s="81"/>
      <c r="H84" s="81"/>
      <c r="I84" s="81"/>
    </row>
    <row r="85" spans="2:9" ht="15" x14ac:dyDescent="0.2">
      <c r="B85" s="151" t="s">
        <v>747</v>
      </c>
      <c r="C85" s="151"/>
      <c r="D85" s="151"/>
      <c r="E85" s="151"/>
      <c r="F85" s="151"/>
      <c r="G85" s="151"/>
      <c r="H85" s="151"/>
      <c r="I85" s="151"/>
    </row>
    <row r="86" spans="2:9" ht="7.15" customHeight="1" x14ac:dyDescent="0.2"/>
    <row r="88" spans="2:9" ht="15" x14ac:dyDescent="0.2">
      <c r="B88" s="67" t="s">
        <v>746</v>
      </c>
      <c r="C88" s="95"/>
      <c r="D88" s="95"/>
      <c r="E88" s="95"/>
      <c r="F88" s="95"/>
      <c r="G88" s="95"/>
      <c r="H88" s="95"/>
      <c r="I88" s="95"/>
    </row>
    <row r="89" spans="2:9" ht="15.75" customHeight="1" x14ac:dyDescent="0.2"/>
    <row r="90" spans="2:9" x14ac:dyDescent="0.2">
      <c r="B90" s="66" t="s">
        <v>716</v>
      </c>
      <c r="C90" s="80"/>
      <c r="D90" s="80"/>
      <c r="E90" s="80"/>
      <c r="F90" s="80"/>
      <c r="G90" s="80"/>
      <c r="H90" s="80"/>
      <c r="I90" s="65" t="s">
        <v>715</v>
      </c>
    </row>
    <row r="91" spans="2:9" x14ac:dyDescent="0.2">
      <c r="B91" s="82"/>
      <c r="F91" s="84"/>
      <c r="G91" s="85"/>
      <c r="H91" s="85"/>
      <c r="I91" s="84"/>
    </row>
    <row r="92" spans="2:9" x14ac:dyDescent="0.2">
      <c r="B92" s="86">
        <f>I99</f>
        <v>-1695</v>
      </c>
      <c r="D92" s="87" t="s">
        <v>732</v>
      </c>
      <c r="E92" s="68" t="s">
        <v>731</v>
      </c>
      <c r="F92" s="84"/>
      <c r="G92" s="87" t="s">
        <v>745</v>
      </c>
      <c r="H92" s="68" t="s">
        <v>744</v>
      </c>
      <c r="I92" s="89">
        <f>+B80</f>
        <v>-1810</v>
      </c>
    </row>
    <row r="93" spans="2:9" x14ac:dyDescent="0.2">
      <c r="B93" s="86"/>
      <c r="E93" s="70" t="s">
        <v>728</v>
      </c>
      <c r="F93" s="84"/>
      <c r="G93" s="90" t="s">
        <v>743</v>
      </c>
      <c r="H93" s="83" t="s">
        <v>742</v>
      </c>
      <c r="I93" s="89">
        <f>I94+I95</f>
        <v>115</v>
      </c>
    </row>
    <row r="94" spans="2:9" x14ac:dyDescent="0.2">
      <c r="B94" s="86"/>
      <c r="E94" s="87"/>
      <c r="F94" s="84"/>
      <c r="G94" s="90" t="s">
        <v>741</v>
      </c>
      <c r="I94" s="89">
        <v>115</v>
      </c>
    </row>
    <row r="95" spans="2:9" x14ac:dyDescent="0.2">
      <c r="B95" s="86"/>
      <c r="E95" s="87"/>
      <c r="F95" s="84"/>
      <c r="G95" s="90" t="s">
        <v>740</v>
      </c>
      <c r="I95" s="89">
        <v>0</v>
      </c>
    </row>
    <row r="96" spans="2:9" x14ac:dyDescent="0.2">
      <c r="B96" s="86"/>
      <c r="D96" s="87"/>
      <c r="F96" s="84"/>
      <c r="G96" s="90" t="s">
        <v>739</v>
      </c>
      <c r="H96" s="83" t="s">
        <v>738</v>
      </c>
      <c r="I96" s="89">
        <f>I97</f>
        <v>0</v>
      </c>
    </row>
    <row r="97" spans="2:9" x14ac:dyDescent="0.2">
      <c r="B97" s="100"/>
      <c r="C97" s="101"/>
      <c r="D97" s="101"/>
      <c r="E97" s="87"/>
      <c r="F97" s="102"/>
      <c r="G97" s="90" t="s">
        <v>737</v>
      </c>
      <c r="H97" s="103"/>
      <c r="I97" s="89">
        <v>0</v>
      </c>
    </row>
    <row r="98" spans="2:9" x14ac:dyDescent="0.2">
      <c r="B98" s="86"/>
      <c r="F98" s="84"/>
      <c r="G98" s="85"/>
      <c r="H98" s="85"/>
      <c r="I98" s="89"/>
    </row>
    <row r="99" spans="2:9" x14ac:dyDescent="0.2">
      <c r="B99" s="91">
        <f>B92</f>
        <v>-1695</v>
      </c>
      <c r="C99" s="80"/>
      <c r="D99" s="80" t="s">
        <v>718</v>
      </c>
      <c r="E99" s="80"/>
      <c r="F99" s="93"/>
      <c r="G99" s="80" t="s">
        <v>718</v>
      </c>
      <c r="H99" s="80"/>
      <c r="I99" s="94">
        <f>I92+I93+I96</f>
        <v>-1695</v>
      </c>
    </row>
    <row r="102" spans="2:9" ht="15" x14ac:dyDescent="0.2">
      <c r="B102" s="67" t="s">
        <v>736</v>
      </c>
      <c r="C102" s="95"/>
      <c r="D102" s="95"/>
      <c r="E102" s="95"/>
      <c r="F102" s="95"/>
      <c r="G102" s="95"/>
      <c r="H102" s="95"/>
      <c r="I102" s="95"/>
    </row>
    <row r="103" spans="2:9" ht="15" x14ac:dyDescent="0.2">
      <c r="B103" s="67"/>
      <c r="C103" s="95"/>
      <c r="D103" s="95"/>
      <c r="E103" s="95"/>
      <c r="F103" s="95"/>
      <c r="G103" s="95"/>
      <c r="H103" s="95"/>
      <c r="I103" s="95"/>
    </row>
    <row r="104" spans="2:9" x14ac:dyDescent="0.2">
      <c r="B104" s="66" t="s">
        <v>716</v>
      </c>
      <c r="C104" s="80"/>
      <c r="D104" s="80"/>
      <c r="E104" s="80"/>
      <c r="F104" s="80"/>
      <c r="G104" s="80"/>
      <c r="H104" s="80"/>
      <c r="I104" s="65" t="s">
        <v>715</v>
      </c>
    </row>
    <row r="105" spans="2:9" x14ac:dyDescent="0.2">
      <c r="B105" s="82"/>
      <c r="E105" s="87"/>
      <c r="F105" s="104"/>
      <c r="G105" s="85"/>
      <c r="H105" s="85"/>
      <c r="I105" s="84"/>
    </row>
    <row r="106" spans="2:9" x14ac:dyDescent="0.2">
      <c r="B106" s="86">
        <f>B107+B109</f>
        <v>260</v>
      </c>
      <c r="D106" s="87" t="s">
        <v>735</v>
      </c>
      <c r="E106" s="105" t="s">
        <v>734</v>
      </c>
      <c r="F106" s="84"/>
      <c r="G106" s="85"/>
      <c r="H106" s="85"/>
      <c r="I106" s="84"/>
    </row>
    <row r="107" spans="2:9" x14ac:dyDescent="0.2">
      <c r="B107" s="86">
        <v>265</v>
      </c>
      <c r="D107" s="87" t="s">
        <v>733</v>
      </c>
      <c r="E107" s="87"/>
      <c r="F107" s="84"/>
      <c r="G107" s="87" t="s">
        <v>732</v>
      </c>
      <c r="H107" s="70" t="s">
        <v>731</v>
      </c>
      <c r="I107" s="89"/>
    </row>
    <row r="108" spans="2:9" x14ac:dyDescent="0.2">
      <c r="B108" s="86">
        <f>-B13</f>
        <v>-1369</v>
      </c>
      <c r="D108" s="87" t="s">
        <v>730</v>
      </c>
      <c r="E108" s="88" t="s">
        <v>729</v>
      </c>
      <c r="F108" s="84"/>
      <c r="G108" s="87"/>
      <c r="H108" s="69" t="s">
        <v>728</v>
      </c>
      <c r="I108" s="89">
        <f>B92</f>
        <v>-1695</v>
      </c>
    </row>
    <row r="109" spans="2:9" x14ac:dyDescent="0.2">
      <c r="B109" s="86">
        <v>-5</v>
      </c>
      <c r="D109" s="97" t="s">
        <v>727</v>
      </c>
      <c r="E109" s="87" t="s">
        <v>726</v>
      </c>
      <c r="F109" s="84"/>
      <c r="H109" s="106"/>
      <c r="I109" s="107"/>
    </row>
    <row r="110" spans="2:9" x14ac:dyDescent="0.2">
      <c r="B110" s="86">
        <v>0</v>
      </c>
      <c r="D110" s="87" t="s">
        <v>725</v>
      </c>
      <c r="E110" s="87" t="s">
        <v>724</v>
      </c>
      <c r="F110" s="84"/>
      <c r="G110" s="95"/>
      <c r="I110" s="89"/>
    </row>
    <row r="111" spans="2:9" x14ac:dyDescent="0.2">
      <c r="B111" s="86">
        <v>-1</v>
      </c>
      <c r="D111" s="97" t="s">
        <v>723</v>
      </c>
      <c r="E111" s="87" t="s">
        <v>722</v>
      </c>
      <c r="F111" s="84"/>
      <c r="H111" s="106"/>
      <c r="I111" s="107"/>
    </row>
    <row r="112" spans="2:9" x14ac:dyDescent="0.2">
      <c r="B112" s="86"/>
      <c r="D112" s="87"/>
      <c r="E112" s="87" t="s">
        <v>721</v>
      </c>
      <c r="F112" s="84"/>
      <c r="G112" s="95"/>
      <c r="I112" s="89"/>
    </row>
    <row r="113" spans="2:9" x14ac:dyDescent="0.2">
      <c r="B113" s="86">
        <f>I115-B106-B108-B111</f>
        <v>-585</v>
      </c>
      <c r="C113" s="101"/>
      <c r="D113" s="101" t="s">
        <v>720</v>
      </c>
      <c r="E113" s="68" t="s">
        <v>719</v>
      </c>
      <c r="F113" s="102"/>
      <c r="G113" s="95"/>
      <c r="H113" s="103"/>
      <c r="I113" s="89"/>
    </row>
    <row r="114" spans="2:9" x14ac:dyDescent="0.2">
      <c r="B114" s="86"/>
      <c r="E114" s="87"/>
      <c r="F114" s="84"/>
      <c r="G114" s="95"/>
      <c r="H114" s="85"/>
      <c r="I114" s="89"/>
    </row>
    <row r="115" spans="2:9" x14ac:dyDescent="0.2">
      <c r="B115" s="91">
        <f>B106+B108+B111+B113</f>
        <v>-1695</v>
      </c>
      <c r="C115" s="80"/>
      <c r="D115" s="80" t="s">
        <v>718</v>
      </c>
      <c r="E115" s="108"/>
      <c r="F115" s="93"/>
      <c r="G115" s="80" t="s">
        <v>718</v>
      </c>
      <c r="H115" s="80"/>
      <c r="I115" s="94">
        <f>I108</f>
        <v>-1695</v>
      </c>
    </row>
    <row r="118" spans="2:9" ht="15" x14ac:dyDescent="0.2">
      <c r="B118" s="67" t="s">
        <v>717</v>
      </c>
      <c r="C118" s="95"/>
      <c r="D118" s="95"/>
      <c r="E118" s="95"/>
      <c r="F118" s="95"/>
      <c r="G118" s="95"/>
      <c r="H118" s="95"/>
      <c r="I118" s="95"/>
    </row>
    <row r="120" spans="2:9" x14ac:dyDescent="0.2">
      <c r="B120" s="66" t="s">
        <v>716</v>
      </c>
      <c r="C120" s="80"/>
      <c r="D120" s="80"/>
      <c r="E120" s="80"/>
      <c r="F120" s="80"/>
      <c r="G120" s="80"/>
      <c r="H120" s="80"/>
      <c r="I120" s="65" t="s">
        <v>715</v>
      </c>
    </row>
    <row r="121" spans="2:9" ht="15" x14ac:dyDescent="0.2">
      <c r="B121" s="63"/>
      <c r="C121" s="81"/>
      <c r="D121" s="81"/>
      <c r="E121" s="81"/>
      <c r="F121" s="81"/>
      <c r="G121" s="81"/>
      <c r="H121" s="81"/>
      <c r="I121" s="64"/>
    </row>
    <row r="122" spans="2:9" ht="15" x14ac:dyDescent="0.2">
      <c r="B122" s="63"/>
      <c r="C122" s="81"/>
      <c r="D122" s="81"/>
      <c r="E122" s="62" t="s">
        <v>714</v>
      </c>
      <c r="F122" s="81"/>
      <c r="G122" s="81"/>
      <c r="H122" s="81"/>
      <c r="I122" s="89">
        <f>B123-I128-I131-I134-I137-I142-I143-I144</f>
        <v>-585</v>
      </c>
    </row>
    <row r="123" spans="2:9" ht="15" x14ac:dyDescent="0.2">
      <c r="B123" s="86">
        <f>B125+B128+B131+B134+B137+B142+B143+B144</f>
        <v>-2479</v>
      </c>
      <c r="C123" s="81"/>
      <c r="D123" s="60"/>
      <c r="E123" s="87" t="s">
        <v>713</v>
      </c>
      <c r="F123" s="60"/>
      <c r="G123" s="60"/>
      <c r="H123" s="60"/>
      <c r="I123" s="89">
        <f>I128+I131+I134+I137+I142+I143+I144</f>
        <v>-1894</v>
      </c>
    </row>
    <row r="124" spans="2:9" ht="13.15" customHeight="1" x14ac:dyDescent="0.2">
      <c r="B124" s="61"/>
      <c r="C124" s="81"/>
      <c r="D124" s="60"/>
      <c r="E124" s="87"/>
      <c r="F124" s="60"/>
      <c r="G124" s="60"/>
      <c r="H124" s="60"/>
      <c r="I124" s="59"/>
    </row>
    <row r="125" spans="2:9" ht="13.15" customHeight="1" x14ac:dyDescent="0.2">
      <c r="B125" s="86">
        <f>B126+B127</f>
        <v>0</v>
      </c>
      <c r="C125" s="60"/>
      <c r="D125" s="60"/>
      <c r="E125" s="87" t="s">
        <v>712</v>
      </c>
      <c r="F125" s="60"/>
      <c r="G125" s="60"/>
      <c r="H125" s="60"/>
      <c r="I125" s="59"/>
    </row>
    <row r="126" spans="2:9" ht="13.15" customHeight="1" x14ac:dyDescent="0.2">
      <c r="B126" s="86">
        <v>0</v>
      </c>
      <c r="C126" s="60"/>
      <c r="D126" s="60"/>
      <c r="E126" s="87" t="s">
        <v>711</v>
      </c>
      <c r="F126" s="60"/>
      <c r="G126" s="60"/>
      <c r="H126" s="60"/>
      <c r="I126" s="59"/>
    </row>
    <row r="127" spans="2:9" ht="15" x14ac:dyDescent="0.2">
      <c r="B127" s="86">
        <v>0</v>
      </c>
      <c r="C127" s="60"/>
      <c r="D127" s="60"/>
      <c r="E127" s="87" t="s">
        <v>710</v>
      </c>
      <c r="F127" s="60"/>
      <c r="G127" s="60"/>
      <c r="H127" s="60"/>
      <c r="I127" s="59"/>
    </row>
    <row r="128" spans="2:9" x14ac:dyDescent="0.2">
      <c r="B128" s="86">
        <f>B129+B130</f>
        <v>-1881</v>
      </c>
      <c r="E128" s="87" t="s">
        <v>709</v>
      </c>
      <c r="I128" s="89">
        <f>I129+I130</f>
        <v>2</v>
      </c>
    </row>
    <row r="129" spans="2:9" x14ac:dyDescent="0.2">
      <c r="B129" s="86">
        <v>-445</v>
      </c>
      <c r="E129" s="87" t="s">
        <v>708</v>
      </c>
      <c r="I129" s="89">
        <v>0</v>
      </c>
    </row>
    <row r="130" spans="2:9" x14ac:dyDescent="0.2">
      <c r="B130" s="86">
        <v>-1436</v>
      </c>
      <c r="E130" s="87" t="s">
        <v>707</v>
      </c>
      <c r="I130" s="89">
        <v>2</v>
      </c>
    </row>
    <row r="131" spans="2:9" x14ac:dyDescent="0.2">
      <c r="B131" s="86">
        <f>B132+B133</f>
        <v>13</v>
      </c>
      <c r="E131" s="87" t="s">
        <v>706</v>
      </c>
      <c r="I131" s="89">
        <f>I132+I133</f>
        <v>0</v>
      </c>
    </row>
    <row r="132" spans="2:9" x14ac:dyDescent="0.2">
      <c r="B132" s="86">
        <v>0</v>
      </c>
      <c r="E132" s="87" t="s">
        <v>705</v>
      </c>
      <c r="I132" s="89">
        <v>0</v>
      </c>
    </row>
    <row r="133" spans="2:9" x14ac:dyDescent="0.2">
      <c r="B133" s="86">
        <v>13</v>
      </c>
      <c r="E133" s="87" t="s">
        <v>704</v>
      </c>
      <c r="I133" s="89">
        <v>0</v>
      </c>
    </row>
    <row r="134" spans="2:9" x14ac:dyDescent="0.2">
      <c r="B134" s="86">
        <f>B135+B136</f>
        <v>-9</v>
      </c>
      <c r="E134" s="87" t="s">
        <v>703</v>
      </c>
      <c r="I134" s="89">
        <f>I135+I136</f>
        <v>-257</v>
      </c>
    </row>
    <row r="135" spans="2:9" x14ac:dyDescent="0.2">
      <c r="B135" s="86">
        <v>0</v>
      </c>
      <c r="E135" s="87" t="s">
        <v>702</v>
      </c>
      <c r="I135" s="89">
        <v>3</v>
      </c>
    </row>
    <row r="136" spans="2:9" x14ac:dyDescent="0.2">
      <c r="B136" s="86">
        <v>-9</v>
      </c>
      <c r="E136" s="87" t="s">
        <v>701</v>
      </c>
      <c r="I136" s="89">
        <v>-260</v>
      </c>
    </row>
    <row r="137" spans="2:9" x14ac:dyDescent="0.2">
      <c r="B137" s="86">
        <f>B138+B141</f>
        <v>0</v>
      </c>
      <c r="E137" s="109" t="s">
        <v>700</v>
      </c>
      <c r="I137" s="89">
        <f>I138+I141</f>
        <v>0</v>
      </c>
    </row>
    <row r="138" spans="2:9" x14ac:dyDescent="0.2">
      <c r="B138" s="86">
        <f>B139+B140</f>
        <v>0</v>
      </c>
      <c r="E138" s="109" t="s">
        <v>699</v>
      </c>
      <c r="I138" s="89">
        <f>I139+I140</f>
        <v>0</v>
      </c>
    </row>
    <row r="139" spans="2:9" x14ac:dyDescent="0.2">
      <c r="B139" s="86">
        <v>0</v>
      </c>
      <c r="E139" s="109" t="s">
        <v>698</v>
      </c>
      <c r="I139" s="89">
        <v>0</v>
      </c>
    </row>
    <row r="140" spans="2:9" x14ac:dyDescent="0.2">
      <c r="B140" s="86">
        <v>0</v>
      </c>
      <c r="E140" s="109" t="s">
        <v>697</v>
      </c>
      <c r="I140" s="89">
        <v>0</v>
      </c>
    </row>
    <row r="141" spans="2:9" x14ac:dyDescent="0.2">
      <c r="B141" s="86">
        <v>0</v>
      </c>
      <c r="E141" s="109" t="s">
        <v>696</v>
      </c>
      <c r="I141" s="89">
        <v>0</v>
      </c>
    </row>
    <row r="142" spans="2:9" x14ac:dyDescent="0.2">
      <c r="B142" s="86">
        <v>0</v>
      </c>
      <c r="E142" s="87" t="s">
        <v>695</v>
      </c>
      <c r="I142" s="89">
        <v>0</v>
      </c>
    </row>
    <row r="143" spans="2:9" x14ac:dyDescent="0.2">
      <c r="B143" s="86">
        <v>0</v>
      </c>
      <c r="C143" s="87" t="s">
        <v>694</v>
      </c>
      <c r="E143" s="87" t="s">
        <v>694</v>
      </c>
      <c r="I143" s="89">
        <v>0</v>
      </c>
    </row>
    <row r="144" spans="2:9" x14ac:dyDescent="0.2">
      <c r="B144" s="86">
        <f>B145+B146</f>
        <v>-602</v>
      </c>
      <c r="C144" s="87" t="s">
        <v>693</v>
      </c>
      <c r="E144" s="87" t="s">
        <v>693</v>
      </c>
      <c r="I144" s="89">
        <f>I145+I146</f>
        <v>-1639</v>
      </c>
    </row>
    <row r="145" spans="2:9" x14ac:dyDescent="0.2">
      <c r="B145" s="86">
        <v>-142</v>
      </c>
      <c r="C145" s="87" t="s">
        <v>692</v>
      </c>
      <c r="E145" s="87" t="s">
        <v>692</v>
      </c>
      <c r="I145" s="89">
        <v>-1163</v>
      </c>
    </row>
    <row r="146" spans="2:9" x14ac:dyDescent="0.2">
      <c r="B146" s="91">
        <v>-460</v>
      </c>
      <c r="C146" s="110" t="s">
        <v>691</v>
      </c>
      <c r="D146" s="111"/>
      <c r="E146" s="110" t="s">
        <v>691</v>
      </c>
      <c r="F146" s="111"/>
      <c r="G146" s="111"/>
      <c r="H146" s="111"/>
      <c r="I146" s="94">
        <v>-476</v>
      </c>
    </row>
    <row r="185" spans="2:8" s="83" customFormat="1" x14ac:dyDescent="0.2">
      <c r="B185" s="111"/>
      <c r="C185" s="111"/>
      <c r="D185" s="111"/>
      <c r="E185" s="111"/>
      <c r="F185" s="111"/>
      <c r="G185" s="111"/>
      <c r="H185" s="111"/>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FF546253E6B104EAA1AEBEFC41266EF" ma:contentTypeVersion="1" ma:contentTypeDescription="Crear nuevo documento." ma:contentTypeScope="" ma:versionID="bf9f970932a558e826e2adf4071b3b3f">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236C0D-3E60-42FA-9474-7B961C0DE675}"/>
</file>

<file path=customXml/itemProps2.xml><?xml version="1.0" encoding="utf-8"?>
<ds:datastoreItem xmlns:ds="http://schemas.openxmlformats.org/officeDocument/2006/customXml" ds:itemID="{E331F6A0-70DB-4688-8462-3ECA9F065482}"/>
</file>

<file path=customXml/itemProps3.xml><?xml version="1.0" encoding="utf-8"?>
<ds:datastoreItem xmlns:ds="http://schemas.openxmlformats.org/officeDocument/2006/customXml" ds:itemID="{069D4B29-6C8F-4247-9DAE-D726E1F0E9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107</vt:i4>
      </vt:variant>
    </vt:vector>
  </HeadingPairs>
  <TitlesOfParts>
    <vt:vector size="214" baseType="lpstr">
      <vt:lpstr>INDICE</vt:lpstr>
      <vt:lpstr>Nota metodológica</vt:lpstr>
      <vt:lpstr>Inventario empresas</vt:lpstr>
      <vt:lpstr>Tabla 1</vt:lpstr>
      <vt:lpstr>Tabla 2</vt:lpstr>
      <vt:lpstr>Tabla 2.1</vt:lpstr>
      <vt:lpstr>Tabla 2.2</vt:lpstr>
      <vt:lpstr>Tabla 2.2.1</vt:lpstr>
      <vt:lpstr>Tabla 2.2.1.1</vt:lpstr>
      <vt:lpstr>Tabla 2.2.1.2</vt:lpstr>
      <vt:lpstr>Tabla 2.2.1.3</vt:lpstr>
      <vt:lpstr>Tabla 2.2.1.4</vt:lpstr>
      <vt:lpstr>Tabla 2.2.1.5</vt:lpstr>
      <vt:lpstr>Tabla 2.2.1.6</vt:lpstr>
      <vt:lpstr>Tabla 2.2.1.7</vt:lpstr>
      <vt:lpstr>Tabla 2.2.1.8</vt:lpstr>
      <vt:lpstr>Tabla 2.2.1.9</vt:lpstr>
      <vt:lpstr>Tabla 2.2.1.10</vt:lpstr>
      <vt:lpstr>Tabla 2.2.1.11</vt:lpstr>
      <vt:lpstr>Tabla 2.2.1.12</vt:lpstr>
      <vt:lpstr>Tabla 2.2.1.13</vt:lpstr>
      <vt:lpstr>Tabla 2.2.1.14</vt:lpstr>
      <vt:lpstr>Tabla 2.2.1.15</vt:lpstr>
      <vt:lpstr>Tabla 2.2.1.16</vt:lpstr>
      <vt:lpstr>Tabla 2.2.1.17</vt:lpstr>
      <vt:lpstr>Tabla 2.3</vt:lpstr>
      <vt:lpstr>Tabla 3</vt:lpstr>
      <vt:lpstr>Tabla 3.1</vt:lpstr>
      <vt:lpstr>Tabla 3.2</vt:lpstr>
      <vt:lpstr>Tabla 3.3</vt:lpstr>
      <vt:lpstr>Tabla 3.4</vt:lpstr>
      <vt:lpstr>Tabla 3.5</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Tabla 50</vt:lpstr>
      <vt:lpstr>Tabla 51</vt:lpstr>
      <vt:lpstr>Tabla 52</vt:lpstr>
      <vt:lpstr>Tabla 53</vt:lpstr>
      <vt:lpstr>Tabla 54</vt:lpstr>
      <vt:lpstr>Tabla 55</vt:lpstr>
      <vt:lpstr>Tabla 56</vt:lpstr>
      <vt:lpstr>Tabla 57</vt:lpstr>
      <vt:lpstr>Tabla 58</vt:lpstr>
      <vt:lpstr>Tabla 59</vt:lpstr>
      <vt:lpstr>Tabla 60</vt:lpstr>
      <vt:lpstr>Tabla 61</vt:lpstr>
      <vt:lpstr>Tabla 62</vt:lpstr>
      <vt:lpstr>Tabla 63</vt:lpstr>
      <vt:lpstr>Tabla 64</vt:lpstr>
      <vt:lpstr>Tabla 65</vt:lpstr>
      <vt:lpstr>Tabla 66</vt:lpstr>
      <vt:lpstr>Tabla 67</vt:lpstr>
      <vt:lpstr>Tabla 68</vt:lpstr>
      <vt:lpstr>Tabla 69</vt:lpstr>
      <vt:lpstr>Tabla 70</vt:lpstr>
      <vt:lpstr>Tabla 71</vt:lpstr>
      <vt:lpstr>Tabla 72</vt:lpstr>
      <vt:lpstr>Tabla 73</vt:lpstr>
      <vt:lpstr>Tabla 74</vt:lpstr>
      <vt:lpstr>Tabla 75</vt:lpstr>
      <vt:lpstr>Tabla 76</vt:lpstr>
      <vt:lpstr>Tabla 77</vt:lpstr>
      <vt:lpstr>Tabla 78</vt:lpstr>
      <vt:lpstr>'Inventario empresas'!Área_de_impresión</vt:lpstr>
      <vt:lpstr>'Nota metodológica'!Área_de_impresión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16'!Área_de_impresión</vt:lpstr>
      <vt:lpstr>'Tabla 17'!Área_de_impresión</vt:lpstr>
      <vt:lpstr>'Tabla 18'!Área_de_impresión</vt:lpstr>
      <vt:lpstr>'Tabla 19'!Área_de_impresión</vt:lpstr>
      <vt:lpstr>'Tabla 2'!Área_de_impresión</vt:lpstr>
      <vt:lpstr>'Tabla 2.1'!Área_de_impresión</vt:lpstr>
      <vt:lpstr>'Tabla 2.2'!Área_de_impresión</vt:lpstr>
      <vt:lpstr>'Tabla 2.2.1'!Área_de_impresión</vt:lpstr>
      <vt:lpstr>'Tabla 2.2.1.1'!Área_de_impresión</vt:lpstr>
      <vt:lpstr>'Tabla 2.2.1.10'!Área_de_impresión</vt:lpstr>
      <vt:lpstr>'Tabla 2.2.1.11'!Área_de_impresión</vt:lpstr>
      <vt:lpstr>'Tabla 2.2.1.12'!Área_de_impresión</vt:lpstr>
      <vt:lpstr>'Tabla 2.2.1.13'!Área_de_impresión</vt:lpstr>
      <vt:lpstr>'Tabla 2.2.1.14'!Área_de_impresión</vt:lpstr>
      <vt:lpstr>'Tabla 2.2.1.15'!Área_de_impresión</vt:lpstr>
      <vt:lpstr>'Tabla 2.2.1.16'!Área_de_impresión</vt:lpstr>
      <vt:lpstr>'Tabla 2.2.1.17'!Área_de_impresión</vt:lpstr>
      <vt:lpstr>'Tabla 2.2.1.2'!Área_de_impresión</vt:lpstr>
      <vt:lpstr>'Tabla 2.2.1.3'!Área_de_impresión</vt:lpstr>
      <vt:lpstr>'Tabla 2.2.1.4'!Área_de_impresión</vt:lpstr>
      <vt:lpstr>'Tabla 2.2.1.5'!Área_de_impresión</vt:lpstr>
      <vt:lpstr>'Tabla 2.2.1.6'!Área_de_impresión</vt:lpstr>
      <vt:lpstr>'Tabla 2.2.1.7'!Área_de_impresión</vt:lpstr>
      <vt:lpstr>'Tabla 2.2.1.8'!Área_de_impresión</vt:lpstr>
      <vt:lpstr>'Tabla 2.2.1.9'!Área_de_impresión</vt:lpstr>
      <vt:lpstr>'Tabla 2.3'!Área_de_impresión</vt:lpstr>
      <vt:lpstr>'Tabla 20'!Área_de_impresión</vt:lpstr>
      <vt:lpstr>'Tabla 21'!Área_de_impresión</vt:lpstr>
      <vt:lpstr>'Tabla 22'!Área_de_impresión</vt:lpstr>
      <vt:lpstr>'Tabla 23'!Área_de_impresión</vt:lpstr>
      <vt:lpstr>'Tabla 24'!Área_de_impresión</vt:lpstr>
      <vt:lpstr>'Tabla 25'!Área_de_impresión</vt:lpstr>
      <vt:lpstr>'Tabla 26'!Área_de_impresión</vt:lpstr>
      <vt:lpstr>'Tabla 27'!Área_de_impresión</vt:lpstr>
      <vt:lpstr>'Tabla 28'!Área_de_impresión</vt:lpstr>
      <vt:lpstr>'Tabla 29'!Área_de_impresión</vt:lpstr>
      <vt:lpstr>'Tabla 3'!Área_de_impresión</vt:lpstr>
      <vt:lpstr>'Tabla 3.1'!Área_de_impresión</vt:lpstr>
      <vt:lpstr>'Tabla 3.2'!Área_de_impresión</vt:lpstr>
      <vt:lpstr>'Tabla 3.3'!Área_de_impresión</vt:lpstr>
      <vt:lpstr>'Tabla 3.4'!Área_de_impresión</vt:lpstr>
      <vt:lpstr>'Tabla 3.5'!Área_de_impresión</vt:lpstr>
      <vt:lpstr>'Tabla 30'!Área_de_impresión</vt:lpstr>
      <vt:lpstr>'Tabla 31'!Área_de_impresión</vt:lpstr>
      <vt:lpstr>'Tabla 32'!Área_de_impresión</vt:lpstr>
      <vt:lpstr>'Tabla 33'!Área_de_impresión</vt:lpstr>
      <vt:lpstr>'Tabla 34'!Área_de_impresión</vt:lpstr>
      <vt:lpstr>'Tabla 35'!Área_de_impresión</vt:lpstr>
      <vt:lpstr>'Tabla 36'!Área_de_impresión</vt:lpstr>
      <vt:lpstr>'Tabla 37'!Área_de_impresión</vt:lpstr>
      <vt:lpstr>'Tabla 38'!Área_de_impresión</vt:lpstr>
      <vt:lpstr>'Tabla 39'!Área_de_impresión</vt:lpstr>
      <vt:lpstr>'Tabla 4'!Área_de_impresión</vt:lpstr>
      <vt:lpstr>'Tabla 40'!Área_de_impresión</vt:lpstr>
      <vt:lpstr>'Tabla 41'!Área_de_impresión</vt:lpstr>
      <vt:lpstr>'Tabla 42'!Área_de_impresión</vt:lpstr>
      <vt:lpstr>'Tabla 43'!Área_de_impresión</vt:lpstr>
      <vt:lpstr>'Tabla 44'!Área_de_impresión</vt:lpstr>
      <vt:lpstr>'Tabla 45'!Área_de_impresión</vt:lpstr>
      <vt:lpstr>'Tabla 46'!Área_de_impresión</vt:lpstr>
      <vt:lpstr>'Tabla 47'!Área_de_impresión</vt:lpstr>
      <vt:lpstr>'Tabla 48'!Área_de_impresión</vt:lpstr>
      <vt:lpstr>'Tabla 49'!Área_de_impresión</vt:lpstr>
      <vt:lpstr>'Tabla 5'!Área_de_impresión</vt:lpstr>
      <vt:lpstr>'Tabla 50'!Área_de_impresión</vt:lpstr>
      <vt:lpstr>'Tabla 51'!Área_de_impresión</vt:lpstr>
      <vt:lpstr>'Tabla 52'!Área_de_impresión</vt:lpstr>
      <vt:lpstr>'Tabla 53'!Área_de_impresión</vt:lpstr>
      <vt:lpstr>'Tabla 54'!Área_de_impresión</vt:lpstr>
      <vt:lpstr>'Tabla 55'!Área_de_impresión</vt:lpstr>
      <vt:lpstr>'Tabla 56'!Área_de_impresión</vt:lpstr>
      <vt:lpstr>'Tabla 57'!Área_de_impresión</vt:lpstr>
      <vt:lpstr>'Tabla 58'!Área_de_impresión</vt:lpstr>
      <vt:lpstr>'Tabla 59'!Área_de_impresión</vt:lpstr>
      <vt:lpstr>'Tabla 6'!Área_de_impresión</vt:lpstr>
      <vt:lpstr>'Tabla 60'!Área_de_impresión</vt:lpstr>
      <vt:lpstr>'Tabla 61'!Área_de_impresión</vt:lpstr>
      <vt:lpstr>'Tabla 62'!Área_de_impresión</vt:lpstr>
      <vt:lpstr>'Tabla 63'!Área_de_impresión</vt:lpstr>
      <vt:lpstr>'Tabla 64'!Área_de_impresión</vt:lpstr>
      <vt:lpstr>'Tabla 65'!Área_de_impresión</vt:lpstr>
      <vt:lpstr>'Tabla 66'!Área_de_impresión</vt:lpstr>
      <vt:lpstr>'Tabla 67'!Área_de_impresión</vt:lpstr>
      <vt:lpstr>'Tabla 68'!Área_de_impresión</vt:lpstr>
      <vt:lpstr>'Tabla 69'!Área_de_impresión</vt:lpstr>
      <vt:lpstr>'Tabla 7'!Área_de_impresión</vt:lpstr>
      <vt:lpstr>'Tabla 70'!Área_de_impresión</vt:lpstr>
      <vt:lpstr>'Tabla 71'!Área_de_impresión</vt:lpstr>
      <vt:lpstr>'Tabla 72'!Área_de_impresión</vt:lpstr>
      <vt:lpstr>'Tabla 73'!Área_de_impresión</vt:lpstr>
      <vt:lpstr>'Tabla 74'!Área_de_impresión</vt:lpstr>
      <vt:lpstr>'Tabla 75'!Área_de_impresión</vt:lpstr>
      <vt:lpstr>'Tabla 76'!Área_de_impresión</vt:lpstr>
      <vt:lpstr>'Tabla 77'!Área_de_impresión</vt:lpstr>
      <vt:lpstr>'Tabla 78'!Área_de_impresión</vt:lpstr>
      <vt:lpstr>'Tabla 8'!Área_de_impresión</vt:lpstr>
      <vt:lpstr>'Tabla 9'!Área_de_impresión</vt:lpstr>
      <vt:lpstr>Tabla_28__Rama_25._Captación__depuración_y_distribución_de_agua</vt:lpstr>
    </vt:vector>
  </TitlesOfParts>
  <Company>IGAE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Díaz Vos, María</cp:lastModifiedBy>
  <dcterms:created xsi:type="dcterms:W3CDTF">2016-10-03T07:07:01Z</dcterms:created>
  <dcterms:modified xsi:type="dcterms:W3CDTF">2017-09-21T08:35:16Z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0x0101004FF546253E6B104EAA1AEBEFC41266EF</vt:lpwstr>
  </property>
  <property fmtid="{D5CDD505-2E9C-101B-9397-08002B2CF9AE}" pid="4" name="Categorizacion">
    <vt:lpwstr>28;#Contabilidad Pública:Contabilidad Nacional|951dcb6b-5948-4fb9-b203-5d57a9f39496</vt:lpwstr>
  </property>
  <property fmtid="{D5CDD505-2E9C-101B-9397-08002B2CF9AE}" pid="5" name="Order">
    <vt:r8>51100</vt:r8>
  </property>
</Properties>
</file>