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drawings/drawing1.xml" ContentType="application/vnd.openxmlformats-officedocument.drawing+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4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49.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6.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7.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worksheets/sheet32.xml" ContentType="application/vnd.openxmlformats-officedocument.spreadsheetml.worksheet+xml"/>
  <Override PartName="/xl/worksheets/sheet34.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EMP\CEP13\Libro13\"/>
    </mc:Choice>
  </mc:AlternateContent>
  <bookViews>
    <workbookView xWindow="570" yWindow="240" windowWidth="14340" windowHeight="8970" tabRatio="917"/>
  </bookViews>
  <sheets>
    <sheet name="INDICE" sheetId="61" r:id="rId1"/>
    <sheet name="Nota metodológica" sheetId="204" r:id="rId2"/>
    <sheet name="Inventario empresas" sheetId="202" r:id="rId3"/>
    <sheet name="Tabla 1" sheetId="64" r:id="rId4"/>
    <sheet name="Tabla2" sheetId="67" r:id="rId5"/>
    <sheet name="Tabla 2.1" sheetId="68" r:id="rId6"/>
    <sheet name="Tabla 2.2" sheetId="69" r:id="rId7"/>
    <sheet name="Tabla 2.2.1" sheetId="70" r:id="rId8"/>
    <sheet name="Tabla 2.2.1.1" sheetId="71" r:id="rId9"/>
    <sheet name="Tabla 2.2.1.2" sheetId="72" r:id="rId10"/>
    <sheet name="Tabla 2.2.1.3" sheetId="73" r:id="rId11"/>
    <sheet name="Tabla 2.2.1.4" sheetId="74" r:id="rId12"/>
    <sheet name="Tabla 2.2.1.5" sheetId="75" r:id="rId13"/>
    <sheet name="Tabla 2.2.1.6" sheetId="76" r:id="rId14"/>
    <sheet name="Tabla 2.2.1.7" sheetId="77" r:id="rId15"/>
    <sheet name="Tabla 2.2.1.8" sheetId="78" r:id="rId16"/>
    <sheet name="Tabla 2.2.1.9" sheetId="79" r:id="rId17"/>
    <sheet name="Tabla 2.2.1.10" sheetId="80" r:id="rId18"/>
    <sheet name="Tabla 2.2.1.11" sheetId="81" r:id="rId19"/>
    <sheet name="Tabla 2.2.1.12" sheetId="82" r:id="rId20"/>
    <sheet name="Tabla 2.2.1.13" sheetId="83" r:id="rId21"/>
    <sheet name="Tabla 2.2.1.14" sheetId="84" r:id="rId22"/>
    <sheet name="Tabla 2.2.1.15" sheetId="85" r:id="rId23"/>
    <sheet name="Tabla 2.2.1.16" sheetId="86" r:id="rId24"/>
    <sheet name="Tabla 2.2.1.17" sheetId="87" r:id="rId25"/>
    <sheet name="Tabla 2.3" sheetId="88" r:id="rId26"/>
    <sheet name="Tabla 3" sheetId="89" r:id="rId27"/>
    <sheet name="Tabla 3.1" sheetId="90" r:id="rId28"/>
    <sheet name="Tabla 3.2" sheetId="91" r:id="rId29"/>
    <sheet name="Tabla 3.3" sheetId="92" r:id="rId30"/>
    <sheet name="Tabla 3.4" sheetId="93" r:id="rId31"/>
    <sheet name="Tabla 3.5" sheetId="94" r:id="rId32"/>
    <sheet name="Tabla 4" sheetId="95" r:id="rId33"/>
    <sheet name="Tabla 5" sheetId="96" r:id="rId34"/>
    <sheet name="Tabla 6" sheetId="97" r:id="rId35"/>
    <sheet name="Tabla 7" sheetId="98" r:id="rId36"/>
    <sheet name="Tabla 8" sheetId="99" r:id="rId37"/>
    <sheet name="Tabla 9" sheetId="100" r:id="rId38"/>
    <sheet name="Tabla 10" sheetId="101" r:id="rId39"/>
    <sheet name="Tabla 11" sheetId="102" r:id="rId40"/>
    <sheet name="Tabla 12" sheetId="103" r:id="rId41"/>
    <sheet name="Tabla 13" sheetId="104" r:id="rId42"/>
    <sheet name="Tabla 14" sheetId="153" r:id="rId43"/>
    <sheet name="Tabla 15" sheetId="154" r:id="rId44"/>
    <sheet name="Tabla 16" sheetId="155" r:id="rId45"/>
    <sheet name="Tabla 17" sheetId="156" r:id="rId46"/>
    <sheet name="Tabla 18" sheetId="157" r:id="rId47"/>
    <sheet name="Tabla 19" sheetId="158" r:id="rId48"/>
    <sheet name="Tabla 20" sheetId="159" r:id="rId49"/>
    <sheet name="Tabla 21" sheetId="160" r:id="rId50"/>
    <sheet name="Tabla 22" sheetId="161" r:id="rId51"/>
    <sheet name="Tabla 23" sheetId="162" r:id="rId52"/>
    <sheet name="Tabla 24" sheetId="163" r:id="rId53"/>
    <sheet name="Tabla 25" sheetId="164" r:id="rId54"/>
    <sheet name="Tabla 26" sheetId="165" r:id="rId55"/>
    <sheet name="Tabla 27" sheetId="166" r:id="rId56"/>
    <sheet name="Tabla 28" sheetId="167" r:id="rId57"/>
    <sheet name="Tabla 29" sheetId="168" r:id="rId58"/>
    <sheet name="Tabla 30" sheetId="169" r:id="rId59"/>
    <sheet name="Tabla 31" sheetId="170" r:id="rId60"/>
    <sheet name="Tabla 32" sheetId="171" r:id="rId61"/>
    <sheet name="Tabla 33" sheetId="173" r:id="rId62"/>
    <sheet name="Tabla 34" sheetId="172" r:id="rId63"/>
    <sheet name="Tabla 35" sheetId="174" r:id="rId64"/>
    <sheet name="Tabla 36" sheetId="175" r:id="rId65"/>
    <sheet name="Tabla 37" sheetId="176" r:id="rId66"/>
    <sheet name="Tabla 38" sheetId="177" r:id="rId67"/>
    <sheet name="Tabla 39" sheetId="178" r:id="rId68"/>
    <sheet name="Tabla 40" sheetId="179" r:id="rId69"/>
    <sheet name="Tabla 41" sheetId="180" r:id="rId70"/>
    <sheet name="Tabla 42" sheetId="181" r:id="rId71"/>
    <sheet name="Tabla 43" sheetId="182" r:id="rId72"/>
    <sheet name="Tabla 44" sheetId="183" r:id="rId73"/>
    <sheet name="Tabla 45" sheetId="184" r:id="rId74"/>
    <sheet name="Tabla 46" sheetId="185" r:id="rId75"/>
    <sheet name="Tabla 47" sheetId="186" r:id="rId76"/>
    <sheet name="Tabla 48" sheetId="187" r:id="rId77"/>
    <sheet name="Tabla 49" sheetId="188" r:id="rId78"/>
    <sheet name="Tabla 50" sheetId="189" r:id="rId79"/>
    <sheet name="Tabla 51" sheetId="190" r:id="rId80"/>
    <sheet name="Tabla 52" sheetId="191" r:id="rId81"/>
    <sheet name="Tabla 53" sheetId="192" r:id="rId82"/>
    <sheet name="Tabla 54" sheetId="193" r:id="rId83"/>
    <sheet name="Tabla 55" sheetId="194" r:id="rId84"/>
    <sheet name="Tabla 56" sheetId="195" r:id="rId85"/>
    <sheet name="Tabla 57" sheetId="196" r:id="rId86"/>
    <sheet name="Tabla 58" sheetId="197" r:id="rId87"/>
    <sheet name="Tabla 59" sheetId="198" r:id="rId88"/>
    <sheet name="Tabla 60" sheetId="199" r:id="rId89"/>
    <sheet name="Tabla 61" sheetId="200" r:id="rId90"/>
    <sheet name="Tabla 62" sheetId="201" r:id="rId91"/>
  </sheets>
  <definedNames>
    <definedName name="_xlnm.Print_Area" localSheetId="2">'Inventario empresas'!$B$1:$B$772</definedName>
    <definedName name="_xlnm.Print_Area" localSheetId="1">'Nota metodológica'!$B$1:$B$101</definedName>
    <definedName name="_xlnm.Print_Area" localSheetId="3">'Tabla 1'!$B$1:$I$146</definedName>
    <definedName name="_xlnm.Print_Area" localSheetId="38">'Tabla 10'!$B$1:$I$146</definedName>
    <definedName name="_xlnm.Print_Area" localSheetId="39">'Tabla 11'!$B$1:$I$146</definedName>
    <definedName name="_xlnm.Print_Area" localSheetId="40">'Tabla 12'!$B$1:$I$146</definedName>
    <definedName name="_xlnm.Print_Area" localSheetId="41">'Tabla 13'!$B$1:$I$146</definedName>
    <definedName name="_xlnm.Print_Area" localSheetId="42">'Tabla 14'!$B$1:$I$146</definedName>
    <definedName name="_xlnm.Print_Area" localSheetId="43">'Tabla 15'!$B$1:$I$146</definedName>
    <definedName name="_xlnm.Print_Area" localSheetId="44">'Tabla 16'!$B$1:$I$146</definedName>
    <definedName name="_xlnm.Print_Area" localSheetId="45">'Tabla 17'!$B$1:$I$146</definedName>
    <definedName name="_xlnm.Print_Area" localSheetId="46">'Tabla 18'!$B$1:$I$146</definedName>
    <definedName name="_xlnm.Print_Area" localSheetId="47">'Tabla 19'!$B$1:$I$146</definedName>
    <definedName name="_xlnm.Print_Area" localSheetId="5">'Tabla 2.1'!$B$1:$I$146</definedName>
    <definedName name="_xlnm.Print_Area" localSheetId="6">'Tabla 2.2'!$B$1:$I$146</definedName>
    <definedName name="_xlnm.Print_Area" localSheetId="7">'Tabla 2.2.1'!$B$1:$I$146</definedName>
    <definedName name="_xlnm.Print_Area" localSheetId="8">'Tabla 2.2.1.1'!$B$1:$I$146</definedName>
    <definedName name="_xlnm.Print_Area" localSheetId="17">'Tabla 2.2.1.10'!$B$1:$I$146</definedName>
    <definedName name="_xlnm.Print_Area" localSheetId="18">'Tabla 2.2.1.11'!$B$1:$I$146</definedName>
    <definedName name="_xlnm.Print_Area" localSheetId="19">'Tabla 2.2.1.12'!$B$1:$I$146</definedName>
    <definedName name="_xlnm.Print_Area" localSheetId="20">'Tabla 2.2.1.13'!$B$1:$I$146</definedName>
    <definedName name="_xlnm.Print_Area" localSheetId="21">'Tabla 2.2.1.14'!$B$1:$I$146</definedName>
    <definedName name="_xlnm.Print_Area" localSheetId="22">'Tabla 2.2.1.15'!$B$1:$I$146</definedName>
    <definedName name="_xlnm.Print_Area" localSheetId="23">'Tabla 2.2.1.16'!$B$1:$I$146</definedName>
    <definedName name="_xlnm.Print_Area" localSheetId="24">'Tabla 2.2.1.17'!$B$1:$I$146</definedName>
    <definedName name="_xlnm.Print_Area" localSheetId="9">'Tabla 2.2.1.2'!$B$1:$I$146</definedName>
    <definedName name="_xlnm.Print_Area" localSheetId="10">'Tabla 2.2.1.3'!$B$1:$I$146</definedName>
    <definedName name="_xlnm.Print_Area" localSheetId="11">'Tabla 2.2.1.4'!$B$1:$I$146</definedName>
    <definedName name="_xlnm.Print_Area" localSheetId="12">'Tabla 2.2.1.5'!$B$1:$I$146</definedName>
    <definedName name="_xlnm.Print_Area" localSheetId="13">'Tabla 2.2.1.6'!$B$1:$I$146</definedName>
    <definedName name="_xlnm.Print_Area" localSheetId="14">'Tabla 2.2.1.7'!$B$1:$I$146</definedName>
    <definedName name="_xlnm.Print_Area" localSheetId="15">'Tabla 2.2.1.8'!$B$1:$I$146</definedName>
    <definedName name="_xlnm.Print_Area" localSheetId="16">'Tabla 2.2.1.9'!$B$1:$I$146</definedName>
    <definedName name="_xlnm.Print_Area" localSheetId="25">'Tabla 2.3'!$B$1:$I$146</definedName>
    <definedName name="_xlnm.Print_Area" localSheetId="48">'Tabla 20'!$B$1:$I$146</definedName>
    <definedName name="_xlnm.Print_Area" localSheetId="49">'Tabla 21'!$B$1:$I$146</definedName>
    <definedName name="_xlnm.Print_Area" localSheetId="50">'Tabla 22'!$B$1:$I$146</definedName>
    <definedName name="_xlnm.Print_Area" localSheetId="51">'Tabla 23'!$B$1:$I$146</definedName>
    <definedName name="_xlnm.Print_Area" localSheetId="52">'Tabla 24'!$B$1:$I$146</definedName>
    <definedName name="_xlnm.Print_Area" localSheetId="53">'Tabla 25'!$B$1:$I$146</definedName>
    <definedName name="_xlnm.Print_Area" localSheetId="54">'Tabla 26'!$B$1:$I$146</definedName>
    <definedName name="_xlnm.Print_Area" localSheetId="55">'Tabla 27'!$B$1:$I$146</definedName>
    <definedName name="_xlnm.Print_Area" localSheetId="56">'Tabla 28'!$B$1:$I$146</definedName>
    <definedName name="_xlnm.Print_Area" localSheetId="57">'Tabla 29'!$B$1:$I$147</definedName>
    <definedName name="_xlnm.Print_Area" localSheetId="26">'Tabla 3'!$B$1:$I$146</definedName>
    <definedName name="_xlnm.Print_Area" localSheetId="27">'Tabla 3.1'!$B$1:$I$146</definedName>
    <definedName name="_xlnm.Print_Area" localSheetId="28">'Tabla 3.2'!$B$1:$I$146</definedName>
    <definedName name="_xlnm.Print_Area" localSheetId="29">'Tabla 3.3'!$B$1:$I$146</definedName>
    <definedName name="_xlnm.Print_Area" localSheetId="30">'Tabla 3.4'!$B$1:$I$146</definedName>
    <definedName name="_xlnm.Print_Area" localSheetId="31">'Tabla 3.5'!$B$1:$I$146</definedName>
    <definedName name="_xlnm.Print_Area" localSheetId="58">'Tabla 30'!$B$1:$I$146</definedName>
    <definedName name="_xlnm.Print_Area" localSheetId="59">'Tabla 31'!$B$1:$I$146</definedName>
    <definedName name="_xlnm.Print_Area" localSheetId="60">'Tabla 32'!$B$1:$I$146</definedName>
    <definedName name="_xlnm.Print_Area" localSheetId="61">'Tabla 33'!$B$1:$I$146</definedName>
    <definedName name="_xlnm.Print_Area" localSheetId="62">'Tabla 34'!$B$1:$I$146</definedName>
    <definedName name="_xlnm.Print_Area" localSheetId="63">'Tabla 35'!$B$1:$I$146</definedName>
    <definedName name="_xlnm.Print_Area" localSheetId="64">'Tabla 36'!$B$1:$I$146</definedName>
    <definedName name="_xlnm.Print_Area" localSheetId="65">'Tabla 37'!$B$1:$I$146</definedName>
    <definedName name="_xlnm.Print_Area" localSheetId="66">'Tabla 38'!$B$1:$I$146</definedName>
    <definedName name="_xlnm.Print_Area" localSheetId="67">'Tabla 39'!$B$1:$I$146</definedName>
    <definedName name="_xlnm.Print_Area" localSheetId="32">'Tabla 4'!$B$1:$I$146</definedName>
    <definedName name="_xlnm.Print_Area" localSheetId="68">'Tabla 40'!$B$1:$I$146</definedName>
    <definedName name="_xlnm.Print_Area" localSheetId="69">'Tabla 41'!$B$1:$I$146</definedName>
    <definedName name="_xlnm.Print_Area" localSheetId="70">'Tabla 42'!$B$1:$I$146</definedName>
    <definedName name="_xlnm.Print_Area" localSheetId="71">'Tabla 43'!$B$1:$I$146</definedName>
    <definedName name="_xlnm.Print_Area" localSheetId="72">'Tabla 44'!$B$1:$I$146</definedName>
    <definedName name="_xlnm.Print_Area" localSheetId="73">'Tabla 45'!$B$1:$I$146</definedName>
    <definedName name="_xlnm.Print_Area" localSheetId="74">'Tabla 46'!$B$1:$I$146</definedName>
    <definedName name="_xlnm.Print_Area" localSheetId="75">'Tabla 47'!$B$1:$I$146</definedName>
    <definedName name="_xlnm.Print_Area" localSheetId="76">'Tabla 48'!$B$1:$I$146</definedName>
    <definedName name="_xlnm.Print_Area" localSheetId="77">'Tabla 49'!$B$1:$I$146</definedName>
    <definedName name="_xlnm.Print_Area" localSheetId="33">'Tabla 5'!$B$1:$I$146</definedName>
    <definedName name="_xlnm.Print_Area" localSheetId="78">'Tabla 50'!$B$1:$I$146</definedName>
    <definedName name="_xlnm.Print_Area" localSheetId="79">'Tabla 51'!$B$1:$I$146</definedName>
    <definedName name="_xlnm.Print_Area" localSheetId="80">'Tabla 52'!$B$1:$I$146</definedName>
    <definedName name="_xlnm.Print_Area" localSheetId="81">'Tabla 53'!$B$1:$I$146</definedName>
    <definedName name="_xlnm.Print_Area" localSheetId="82">'Tabla 54'!$B$1:$I$146</definedName>
    <definedName name="_xlnm.Print_Area" localSheetId="83">'Tabla 55'!$B$1:$I$146</definedName>
    <definedName name="_xlnm.Print_Area" localSheetId="84">'Tabla 56'!$B$1:$I$146</definedName>
    <definedName name="_xlnm.Print_Area" localSheetId="85">'Tabla 57'!$B$1:$I$146</definedName>
    <definedName name="_xlnm.Print_Area" localSheetId="86">'Tabla 58'!$B$1:$I$146</definedName>
    <definedName name="_xlnm.Print_Area" localSheetId="87">'Tabla 59'!$B$1:$I$146</definedName>
    <definedName name="_xlnm.Print_Area" localSheetId="34">'Tabla 6'!$B$1:$I$146</definedName>
    <definedName name="_xlnm.Print_Area" localSheetId="88">'Tabla 60'!$B$1:$I$146</definedName>
    <definedName name="_xlnm.Print_Area" localSheetId="89">'Tabla 61'!$B$1:$I$146</definedName>
    <definedName name="_xlnm.Print_Area" localSheetId="90">'Tabla 62'!$B$1:$M$144</definedName>
    <definedName name="_xlnm.Print_Area" localSheetId="35">'Tabla 7'!$B$1:$I$146</definedName>
    <definedName name="_xlnm.Print_Area" localSheetId="36">'Tabla 8'!$B$1:$I$146</definedName>
    <definedName name="_xlnm.Print_Area" localSheetId="37">'Tabla 9'!$B$1:$I$146</definedName>
    <definedName name="_xlnm.Print_Area" localSheetId="4">Tabla2!$B$1:$I$146</definedName>
    <definedName name="INDICE" localSheetId="1">#REF!</definedName>
    <definedName name="INDICE">#REF!</definedName>
    <definedName name="Tabla_28__Rama_25._Captación__depuración_y_distribución_de_agua">INDICE!$B$80</definedName>
    <definedName name="Tabla_33__Rama_30._Comercio_al_por_menor__excepto_de_vehículos_de_motor_y_motocicletas" localSheetId="1">INDICE!#REF!</definedName>
    <definedName name="Tabla_33__Rama_30._Comercio_al_por_menor__excepto_de_vehículos_de_motor_y_motocicletas">INDICE!#REF!</definedName>
  </definedNames>
  <calcPr calcId="152511"/>
  <customWorkbookViews>
    <customWorkbookView name="Díaz Vos, María - Vista personalizada" guid="{D22B6818-9012-41A6-BE24-281B384BB3F3}" mergeInterval="0" personalView="1" maximized="1" xWindow="-8" yWindow="-8" windowWidth="1936" windowHeight="1056" activeSheetId="61" showComments="commIndAndComment"/>
  </customWorkbookViews>
</workbook>
</file>

<file path=xl/calcChain.xml><?xml version="1.0" encoding="utf-8"?>
<calcChain xmlns="http://schemas.openxmlformats.org/spreadsheetml/2006/main">
  <c r="L144" i="201" l="1"/>
  <c r="K144" i="201"/>
  <c r="J144" i="201"/>
  <c r="I144" i="201"/>
  <c r="H144" i="201"/>
  <c r="G144" i="201"/>
  <c r="F144" i="201"/>
  <c r="E144" i="201"/>
  <c r="D144" i="201"/>
  <c r="C144" i="201"/>
  <c r="M143" i="201"/>
  <c r="M142" i="201"/>
  <c r="M141" i="201"/>
  <c r="M140" i="201"/>
  <c r="M139" i="201"/>
  <c r="M138" i="201"/>
  <c r="M137" i="201"/>
  <c r="M136" i="201"/>
  <c r="M135" i="201"/>
  <c r="M134" i="201"/>
  <c r="M133" i="201"/>
  <c r="M132" i="201"/>
  <c r="M131" i="201"/>
  <c r="M130" i="201"/>
  <c r="M129" i="201"/>
  <c r="M128" i="201"/>
  <c r="M127" i="201"/>
  <c r="L120" i="201"/>
  <c r="K120" i="201"/>
  <c r="J120" i="201"/>
  <c r="I120" i="201"/>
  <c r="H120" i="201"/>
  <c r="G120" i="201"/>
  <c r="F120" i="201"/>
  <c r="E120" i="201"/>
  <c r="D120" i="201"/>
  <c r="C120" i="201"/>
  <c r="M119" i="201"/>
  <c r="M118" i="201"/>
  <c r="M117" i="201"/>
  <c r="M116" i="201"/>
  <c r="M115" i="201"/>
  <c r="M114" i="201"/>
  <c r="M113" i="201"/>
  <c r="M112" i="201"/>
  <c r="M111" i="201"/>
  <c r="M110" i="201"/>
  <c r="M109" i="201"/>
  <c r="M108" i="201"/>
  <c r="M107" i="201"/>
  <c r="M106" i="201"/>
  <c r="M105" i="201"/>
  <c r="M104" i="201"/>
  <c r="M103" i="201"/>
  <c r="L96" i="201"/>
  <c r="K96" i="201"/>
  <c r="J96" i="201"/>
  <c r="I96" i="201"/>
  <c r="H96" i="201"/>
  <c r="G96" i="201"/>
  <c r="F96" i="201"/>
  <c r="E96" i="201"/>
  <c r="D96" i="201"/>
  <c r="C96" i="201"/>
  <c r="M95" i="201"/>
  <c r="M94" i="201"/>
  <c r="M93" i="201"/>
  <c r="M92" i="201"/>
  <c r="M91" i="201"/>
  <c r="M90" i="201"/>
  <c r="M89" i="201"/>
  <c r="M88" i="201"/>
  <c r="M87" i="201"/>
  <c r="M86" i="201"/>
  <c r="M85" i="201"/>
  <c r="M84" i="201"/>
  <c r="M83" i="201"/>
  <c r="M82" i="201"/>
  <c r="M81" i="201"/>
  <c r="M80" i="201"/>
  <c r="M79" i="201"/>
  <c r="L74" i="201"/>
  <c r="K74" i="201"/>
  <c r="J74" i="201"/>
  <c r="I74" i="201"/>
  <c r="H74" i="201"/>
  <c r="G74" i="201"/>
  <c r="F74" i="201"/>
  <c r="E74" i="201"/>
  <c r="D74" i="201"/>
  <c r="C74" i="201"/>
  <c r="M73" i="201"/>
  <c r="M72" i="201"/>
  <c r="M71" i="201"/>
  <c r="M70" i="201"/>
  <c r="M69" i="201"/>
  <c r="M68" i="201"/>
  <c r="M67" i="201"/>
  <c r="M66" i="201"/>
  <c r="M65" i="201"/>
  <c r="M64" i="201"/>
  <c r="M63" i="201"/>
  <c r="M62" i="201"/>
  <c r="M61" i="201"/>
  <c r="M60" i="201"/>
  <c r="M59" i="201"/>
  <c r="M58" i="201"/>
  <c r="M57" i="201"/>
  <c r="L51" i="201"/>
  <c r="K51" i="201"/>
  <c r="J51" i="201"/>
  <c r="I51" i="201"/>
  <c r="H51" i="201"/>
  <c r="G51" i="201"/>
  <c r="F51" i="201"/>
  <c r="E51" i="201"/>
  <c r="D51" i="201"/>
  <c r="C51" i="201"/>
  <c r="M50" i="201"/>
  <c r="M49" i="201"/>
  <c r="M48" i="201"/>
  <c r="M47" i="201"/>
  <c r="M46" i="201"/>
  <c r="M45" i="201"/>
  <c r="M44" i="201"/>
  <c r="M43" i="201"/>
  <c r="M42" i="201"/>
  <c r="M41" i="201"/>
  <c r="M40" i="201"/>
  <c r="M39" i="201"/>
  <c r="M38" i="201"/>
  <c r="M37" i="201"/>
  <c r="M36" i="201"/>
  <c r="M35" i="201"/>
  <c r="M34" i="201"/>
  <c r="L28" i="201"/>
  <c r="K28" i="201"/>
  <c r="J28" i="201"/>
  <c r="I28" i="201"/>
  <c r="H28" i="201"/>
  <c r="G28" i="201"/>
  <c r="F28" i="201"/>
  <c r="E28" i="201"/>
  <c r="D28" i="201"/>
  <c r="C28" i="201"/>
  <c r="M27" i="201"/>
  <c r="M26" i="201"/>
  <c r="M25" i="201"/>
  <c r="M24" i="201"/>
  <c r="M23" i="201"/>
  <c r="M22" i="201"/>
  <c r="M21" i="201"/>
  <c r="M20" i="201"/>
  <c r="M19" i="201"/>
  <c r="M18" i="201"/>
  <c r="M17" i="201"/>
  <c r="M16" i="201"/>
  <c r="M15" i="201"/>
  <c r="M14" i="201"/>
  <c r="M13" i="201"/>
  <c r="M12" i="201"/>
  <c r="M11" i="201"/>
  <c r="M28" i="201" l="1"/>
  <c r="M51" i="201"/>
  <c r="M74" i="201"/>
  <c r="M96" i="201"/>
  <c r="M120" i="201"/>
  <c r="M144" i="201"/>
  <c r="I11" i="200" l="1"/>
  <c r="J11" i="200" s="1"/>
  <c r="B28" i="200"/>
  <c r="B26" i="200" s="1"/>
  <c r="B42" i="200"/>
  <c r="I43" i="200"/>
  <c r="J43" i="200" s="1"/>
  <c r="B59" i="200"/>
  <c r="J59" i="200"/>
  <c r="I60" i="200"/>
  <c r="J61" i="200" s="1"/>
  <c r="I63" i="200"/>
  <c r="J62" i="200" s="1"/>
  <c r="B64" i="200"/>
  <c r="J60" i="200" s="1"/>
  <c r="I93" i="200"/>
  <c r="J92" i="200" s="1"/>
  <c r="I96" i="200"/>
  <c r="J93" i="200" s="1"/>
  <c r="B106" i="200"/>
  <c r="B108" i="200"/>
  <c r="B125" i="200"/>
  <c r="J122" i="200" s="1"/>
  <c r="B128" i="200"/>
  <c r="J125" i="200" s="1"/>
  <c r="I128" i="200"/>
  <c r="J132" i="200" s="1"/>
  <c r="B131" i="200"/>
  <c r="J126" i="200" s="1"/>
  <c r="I131" i="200"/>
  <c r="J133" i="200" s="1"/>
  <c r="B134" i="200"/>
  <c r="I134" i="200"/>
  <c r="J134" i="200" s="1"/>
  <c r="B138" i="200"/>
  <c r="B137" i="200" s="1"/>
  <c r="J127" i="200" s="1"/>
  <c r="I138" i="200"/>
  <c r="I137" i="200" s="1"/>
  <c r="J135" i="200" s="1"/>
  <c r="B144" i="200"/>
  <c r="J129" i="200" s="1"/>
  <c r="I144" i="200"/>
  <c r="J136" i="200" s="1"/>
  <c r="I11" i="199"/>
  <c r="J11" i="199" s="1"/>
  <c r="B28" i="199"/>
  <c r="B26" i="199" s="1"/>
  <c r="B42" i="199"/>
  <c r="J45" i="199" s="1"/>
  <c r="I43" i="199"/>
  <c r="J43" i="199" s="1"/>
  <c r="B59" i="199"/>
  <c r="I60" i="199"/>
  <c r="J61" i="199" s="1"/>
  <c r="I63" i="199"/>
  <c r="J62" i="199" s="1"/>
  <c r="B64" i="199"/>
  <c r="J60" i="199" s="1"/>
  <c r="I93" i="199"/>
  <c r="J92" i="199" s="1"/>
  <c r="I96" i="199"/>
  <c r="J93" i="199" s="1"/>
  <c r="B106" i="199"/>
  <c r="J111" i="199" s="1"/>
  <c r="B108" i="199"/>
  <c r="B125" i="199"/>
  <c r="J122" i="199" s="1"/>
  <c r="B128" i="199"/>
  <c r="J125" i="199" s="1"/>
  <c r="I128" i="199"/>
  <c r="J132" i="199" s="1"/>
  <c r="B131" i="199"/>
  <c r="J126" i="199" s="1"/>
  <c r="I131" i="199"/>
  <c r="J133" i="199" s="1"/>
  <c r="B134" i="199"/>
  <c r="I134" i="199"/>
  <c r="J134" i="199" s="1"/>
  <c r="B138" i="199"/>
  <c r="I138" i="199"/>
  <c r="I137" i="199" s="1"/>
  <c r="J135" i="199" s="1"/>
  <c r="B144" i="199"/>
  <c r="J129" i="199" s="1"/>
  <c r="I144" i="199"/>
  <c r="J136" i="199" s="1"/>
  <c r="I11" i="198"/>
  <c r="B12" i="198" s="1"/>
  <c r="B14" i="198" s="1"/>
  <c r="J15" i="198" s="1"/>
  <c r="B28" i="198"/>
  <c r="B26" i="198" s="1"/>
  <c r="B42" i="198"/>
  <c r="I43" i="198"/>
  <c r="J43" i="198" s="1"/>
  <c r="B59" i="198"/>
  <c r="J59" i="198" s="1"/>
  <c r="I60" i="198"/>
  <c r="J61" i="198" s="1"/>
  <c r="I63" i="198"/>
  <c r="J62" i="198" s="1"/>
  <c r="B64" i="198"/>
  <c r="I93" i="198"/>
  <c r="J92" i="198" s="1"/>
  <c r="I96" i="198"/>
  <c r="J93" i="198" s="1"/>
  <c r="B106" i="198"/>
  <c r="B108" i="198"/>
  <c r="B125" i="198"/>
  <c r="J122" i="198" s="1"/>
  <c r="B128" i="198"/>
  <c r="J125" i="198" s="1"/>
  <c r="I128" i="198"/>
  <c r="J132" i="198" s="1"/>
  <c r="B131" i="198"/>
  <c r="J126" i="198" s="1"/>
  <c r="I131" i="198"/>
  <c r="J133" i="198" s="1"/>
  <c r="B134" i="198"/>
  <c r="I134" i="198"/>
  <c r="J134" i="198" s="1"/>
  <c r="B138" i="198"/>
  <c r="B137" i="198" s="1"/>
  <c r="J127" i="198" s="1"/>
  <c r="I138" i="198"/>
  <c r="I137" i="198" s="1"/>
  <c r="J135" i="198" s="1"/>
  <c r="B144" i="198"/>
  <c r="J129" i="198" s="1"/>
  <c r="I144" i="198"/>
  <c r="J136" i="198" s="1"/>
  <c r="I11" i="197"/>
  <c r="J11" i="197" s="1"/>
  <c r="B28" i="197"/>
  <c r="J27" i="197" s="1"/>
  <c r="B42" i="197"/>
  <c r="I43" i="197"/>
  <c r="J43" i="197" s="1"/>
  <c r="J45" i="197"/>
  <c r="B59" i="197"/>
  <c r="I60" i="197"/>
  <c r="J61" i="197" s="1"/>
  <c r="I63" i="197"/>
  <c r="J62" i="197" s="1"/>
  <c r="B64" i="197"/>
  <c r="J60" i="197" s="1"/>
  <c r="I93" i="197"/>
  <c r="J92" i="197" s="1"/>
  <c r="I96" i="197"/>
  <c r="J93" i="197" s="1"/>
  <c r="B106" i="197"/>
  <c r="J111" i="197" s="1"/>
  <c r="B108" i="197"/>
  <c r="B125" i="197"/>
  <c r="J122" i="197" s="1"/>
  <c r="B128" i="197"/>
  <c r="J125" i="197" s="1"/>
  <c r="I128" i="197"/>
  <c r="J132" i="197" s="1"/>
  <c r="B131" i="197"/>
  <c r="J126" i="197" s="1"/>
  <c r="I131" i="197"/>
  <c r="J133" i="197" s="1"/>
  <c r="B134" i="197"/>
  <c r="I134" i="197"/>
  <c r="J134" i="197" s="1"/>
  <c r="B138" i="197"/>
  <c r="I138" i="197"/>
  <c r="I137" i="197" s="1"/>
  <c r="J135" i="197" s="1"/>
  <c r="B144" i="197"/>
  <c r="J129" i="197" s="1"/>
  <c r="I144" i="197"/>
  <c r="J136" i="197" s="1"/>
  <c r="I11" i="196"/>
  <c r="B12" i="196" s="1"/>
  <c r="B14" i="196" s="1"/>
  <c r="J15" i="196" s="1"/>
  <c r="J11" i="196"/>
  <c r="B28" i="196"/>
  <c r="B26" i="196" s="1"/>
  <c r="J26" i="196" s="1"/>
  <c r="B42" i="196"/>
  <c r="I43" i="196"/>
  <c r="J43" i="196" s="1"/>
  <c r="B59" i="196"/>
  <c r="J59" i="196" s="1"/>
  <c r="I60" i="196"/>
  <c r="J61" i="196" s="1"/>
  <c r="I63" i="196"/>
  <c r="J62" i="196" s="1"/>
  <c r="B64" i="196"/>
  <c r="J60" i="196" s="1"/>
  <c r="I93" i="196"/>
  <c r="J92" i="196" s="1"/>
  <c r="I96" i="196"/>
  <c r="J93" i="196" s="1"/>
  <c r="B106" i="196"/>
  <c r="B108" i="196"/>
  <c r="B125" i="196"/>
  <c r="J122" i="196" s="1"/>
  <c r="B128" i="196"/>
  <c r="J125" i="196" s="1"/>
  <c r="I128" i="196"/>
  <c r="J132" i="196" s="1"/>
  <c r="B131" i="196"/>
  <c r="J126" i="196" s="1"/>
  <c r="I131" i="196"/>
  <c r="J133" i="196" s="1"/>
  <c r="B134" i="196"/>
  <c r="I134" i="196"/>
  <c r="J134" i="196" s="1"/>
  <c r="B138" i="196"/>
  <c r="B137" i="196" s="1"/>
  <c r="J127" i="196" s="1"/>
  <c r="I138" i="196"/>
  <c r="I137" i="196" s="1"/>
  <c r="J135" i="196" s="1"/>
  <c r="B144" i="196"/>
  <c r="J129" i="196" s="1"/>
  <c r="I144" i="196"/>
  <c r="J136" i="196" s="1"/>
  <c r="I11" i="195"/>
  <c r="J11" i="195" s="1"/>
  <c r="B28" i="195"/>
  <c r="B26" i="195" s="1"/>
  <c r="B42" i="195"/>
  <c r="J45" i="195" s="1"/>
  <c r="I43" i="195"/>
  <c r="J43" i="195" s="1"/>
  <c r="B59" i="195"/>
  <c r="I60" i="195"/>
  <c r="J61" i="195" s="1"/>
  <c r="I63" i="195"/>
  <c r="J62" i="195" s="1"/>
  <c r="B64" i="195"/>
  <c r="J60" i="195" s="1"/>
  <c r="I93" i="195"/>
  <c r="J92" i="195" s="1"/>
  <c r="I96" i="195"/>
  <c r="J93" i="195" s="1"/>
  <c r="B106" i="195"/>
  <c r="J111" i="195" s="1"/>
  <c r="B108" i="195"/>
  <c r="B125" i="195"/>
  <c r="J122" i="195" s="1"/>
  <c r="B128" i="195"/>
  <c r="J125" i="195" s="1"/>
  <c r="I128" i="195"/>
  <c r="J132" i="195" s="1"/>
  <c r="B131" i="195"/>
  <c r="J126" i="195" s="1"/>
  <c r="I131" i="195"/>
  <c r="J133" i="195" s="1"/>
  <c r="B134" i="195"/>
  <c r="I134" i="195"/>
  <c r="J134" i="195" s="1"/>
  <c r="B138" i="195"/>
  <c r="I138" i="195"/>
  <c r="I137" i="195" s="1"/>
  <c r="J135" i="195" s="1"/>
  <c r="B144" i="195"/>
  <c r="J129" i="195" s="1"/>
  <c r="I144" i="195"/>
  <c r="J136" i="195" s="1"/>
  <c r="I11" i="194"/>
  <c r="J11" i="194" s="1"/>
  <c r="B28" i="194"/>
  <c r="J27" i="194" s="1"/>
  <c r="B42" i="194"/>
  <c r="I43" i="194"/>
  <c r="J43" i="194" s="1"/>
  <c r="B59" i="194"/>
  <c r="J59" i="194" s="1"/>
  <c r="I60" i="194"/>
  <c r="J61" i="194" s="1"/>
  <c r="I63" i="194"/>
  <c r="J62" i="194" s="1"/>
  <c r="B64" i="194"/>
  <c r="J60" i="194" s="1"/>
  <c r="I93" i="194"/>
  <c r="J92" i="194" s="1"/>
  <c r="I96" i="194"/>
  <c r="J93" i="194" s="1"/>
  <c r="B106" i="194"/>
  <c r="B108" i="194"/>
  <c r="B125" i="194"/>
  <c r="B128" i="194"/>
  <c r="J125" i="194" s="1"/>
  <c r="I128" i="194"/>
  <c r="J132" i="194" s="1"/>
  <c r="B131" i="194"/>
  <c r="J126" i="194" s="1"/>
  <c r="I131" i="194"/>
  <c r="J133" i="194" s="1"/>
  <c r="B134" i="194"/>
  <c r="I134" i="194"/>
  <c r="J134" i="194" s="1"/>
  <c r="B138" i="194"/>
  <c r="B137" i="194" s="1"/>
  <c r="J127" i="194" s="1"/>
  <c r="I138" i="194"/>
  <c r="I137" i="194" s="1"/>
  <c r="J135" i="194" s="1"/>
  <c r="B144" i="194"/>
  <c r="J129" i="194" s="1"/>
  <c r="I144" i="194"/>
  <c r="J136" i="194" s="1"/>
  <c r="I11" i="193"/>
  <c r="J11" i="193" s="1"/>
  <c r="B28" i="193"/>
  <c r="B26" i="193" s="1"/>
  <c r="B42" i="193"/>
  <c r="J45" i="193" s="1"/>
  <c r="I43" i="193"/>
  <c r="J43" i="193" s="1"/>
  <c r="B59" i="193"/>
  <c r="I60" i="193"/>
  <c r="J61" i="193" s="1"/>
  <c r="I63" i="193"/>
  <c r="J62" i="193" s="1"/>
  <c r="B64" i="193"/>
  <c r="J60" i="193" s="1"/>
  <c r="I93" i="193"/>
  <c r="J92" i="193" s="1"/>
  <c r="I96" i="193"/>
  <c r="J93" i="193" s="1"/>
  <c r="B106" i="193"/>
  <c r="J111" i="193" s="1"/>
  <c r="B108" i="193"/>
  <c r="B125" i="193"/>
  <c r="J122" i="193" s="1"/>
  <c r="B128" i="193"/>
  <c r="J125" i="193" s="1"/>
  <c r="I128" i="193"/>
  <c r="J132" i="193" s="1"/>
  <c r="B131" i="193"/>
  <c r="J126" i="193" s="1"/>
  <c r="I131" i="193"/>
  <c r="J133" i="193" s="1"/>
  <c r="B134" i="193"/>
  <c r="I134" i="193"/>
  <c r="J134" i="193" s="1"/>
  <c r="B138" i="193"/>
  <c r="I138" i="193"/>
  <c r="I137" i="193" s="1"/>
  <c r="J135" i="193" s="1"/>
  <c r="B144" i="193"/>
  <c r="J129" i="193" s="1"/>
  <c r="I144" i="193"/>
  <c r="J136" i="193" s="1"/>
  <c r="I11" i="192"/>
  <c r="J11" i="192" s="1"/>
  <c r="B26" i="192"/>
  <c r="J26" i="192" s="1"/>
  <c r="B28" i="192"/>
  <c r="J27" i="192" s="1"/>
  <c r="B42" i="192"/>
  <c r="I43" i="192"/>
  <c r="J43" i="192" s="1"/>
  <c r="B59" i="192"/>
  <c r="J59" i="192" s="1"/>
  <c r="I60" i="192"/>
  <c r="J61" i="192" s="1"/>
  <c r="I63" i="192"/>
  <c r="J62" i="192" s="1"/>
  <c r="B64" i="192"/>
  <c r="J60" i="192" s="1"/>
  <c r="I93" i="192"/>
  <c r="J92" i="192" s="1"/>
  <c r="I96" i="192"/>
  <c r="J93" i="192" s="1"/>
  <c r="B106" i="192"/>
  <c r="B108" i="192"/>
  <c r="B125" i="192"/>
  <c r="J122" i="192" s="1"/>
  <c r="B128" i="192"/>
  <c r="J125" i="192" s="1"/>
  <c r="I128" i="192"/>
  <c r="J132" i="192" s="1"/>
  <c r="B131" i="192"/>
  <c r="J126" i="192" s="1"/>
  <c r="I131" i="192"/>
  <c r="J133" i="192" s="1"/>
  <c r="B134" i="192"/>
  <c r="I134" i="192"/>
  <c r="J134" i="192" s="1"/>
  <c r="B138" i="192"/>
  <c r="B137" i="192" s="1"/>
  <c r="J127" i="192" s="1"/>
  <c r="I138" i="192"/>
  <c r="I137" i="192" s="1"/>
  <c r="J135" i="192" s="1"/>
  <c r="B144" i="192"/>
  <c r="J129" i="192" s="1"/>
  <c r="I144" i="192"/>
  <c r="J136" i="192" s="1"/>
  <c r="I11" i="191"/>
  <c r="J11" i="191" s="1"/>
  <c r="B28" i="191"/>
  <c r="B26" i="191" s="1"/>
  <c r="B42" i="191"/>
  <c r="J45" i="191" s="1"/>
  <c r="I43" i="191"/>
  <c r="J43" i="191" s="1"/>
  <c r="B59" i="191"/>
  <c r="I60" i="191"/>
  <c r="J61" i="191" s="1"/>
  <c r="I63" i="191"/>
  <c r="J62" i="191" s="1"/>
  <c r="B64" i="191"/>
  <c r="J60" i="191" s="1"/>
  <c r="I93" i="191"/>
  <c r="J92" i="191" s="1"/>
  <c r="I96" i="191"/>
  <c r="J93" i="191" s="1"/>
  <c r="B106" i="191"/>
  <c r="J111" i="191" s="1"/>
  <c r="B108" i="191"/>
  <c r="B125" i="191"/>
  <c r="B128" i="191"/>
  <c r="J125" i="191" s="1"/>
  <c r="I128" i="191"/>
  <c r="J132" i="191" s="1"/>
  <c r="B131" i="191"/>
  <c r="J126" i="191" s="1"/>
  <c r="I131" i="191"/>
  <c r="J133" i="191" s="1"/>
  <c r="B134" i="191"/>
  <c r="I134" i="191"/>
  <c r="J134" i="191" s="1"/>
  <c r="B138" i="191"/>
  <c r="I138" i="191"/>
  <c r="I137" i="191" s="1"/>
  <c r="B144" i="191"/>
  <c r="J129" i="191" s="1"/>
  <c r="I144" i="191"/>
  <c r="J136" i="191" s="1"/>
  <c r="I11" i="190"/>
  <c r="J11" i="190" s="1"/>
  <c r="B28" i="190"/>
  <c r="B26" i="190" s="1"/>
  <c r="J26" i="190" s="1"/>
  <c r="B42" i="190"/>
  <c r="I43" i="190"/>
  <c r="J43" i="190" s="1"/>
  <c r="B59" i="190"/>
  <c r="J59" i="190" s="1"/>
  <c r="I60" i="190"/>
  <c r="J61" i="190" s="1"/>
  <c r="I63" i="190"/>
  <c r="J62" i="190" s="1"/>
  <c r="B64" i="190"/>
  <c r="J60" i="190" s="1"/>
  <c r="I93" i="190"/>
  <c r="J92" i="190" s="1"/>
  <c r="I96" i="190"/>
  <c r="J93" i="190" s="1"/>
  <c r="B106" i="190"/>
  <c r="B108" i="190"/>
  <c r="B125" i="190"/>
  <c r="J122" i="190" s="1"/>
  <c r="B128" i="190"/>
  <c r="J125" i="190" s="1"/>
  <c r="I128" i="190"/>
  <c r="J132" i="190" s="1"/>
  <c r="B131" i="190"/>
  <c r="J126" i="190" s="1"/>
  <c r="I131" i="190"/>
  <c r="J133" i="190" s="1"/>
  <c r="B134" i="190"/>
  <c r="I134" i="190"/>
  <c r="J134" i="190" s="1"/>
  <c r="B138" i="190"/>
  <c r="B137" i="190" s="1"/>
  <c r="J127" i="190" s="1"/>
  <c r="I138" i="190"/>
  <c r="I137" i="190" s="1"/>
  <c r="J135" i="190" s="1"/>
  <c r="B144" i="190"/>
  <c r="J129" i="190" s="1"/>
  <c r="I144" i="190"/>
  <c r="J136" i="190" s="1"/>
  <c r="I11" i="189"/>
  <c r="J11" i="189" s="1"/>
  <c r="B28" i="189"/>
  <c r="B26" i="189" s="1"/>
  <c r="B42" i="189"/>
  <c r="J45" i="189" s="1"/>
  <c r="I43" i="189"/>
  <c r="J43" i="189" s="1"/>
  <c r="B59" i="189"/>
  <c r="I60" i="189"/>
  <c r="J61" i="189" s="1"/>
  <c r="I63" i="189"/>
  <c r="J62" i="189" s="1"/>
  <c r="B64" i="189"/>
  <c r="J60" i="189" s="1"/>
  <c r="I93" i="189"/>
  <c r="J92" i="189" s="1"/>
  <c r="I96" i="189"/>
  <c r="J93" i="189" s="1"/>
  <c r="B106" i="189"/>
  <c r="J111" i="189" s="1"/>
  <c r="B108" i="189"/>
  <c r="B125" i="189"/>
  <c r="J122" i="189" s="1"/>
  <c r="B128" i="189"/>
  <c r="J125" i="189" s="1"/>
  <c r="I128" i="189"/>
  <c r="B131" i="189"/>
  <c r="J126" i="189" s="1"/>
  <c r="I131" i="189"/>
  <c r="J133" i="189" s="1"/>
  <c r="B134" i="189"/>
  <c r="I134" i="189"/>
  <c r="J134" i="189" s="1"/>
  <c r="B138" i="189"/>
  <c r="I138" i="189"/>
  <c r="I137" i="189" s="1"/>
  <c r="J135" i="189" s="1"/>
  <c r="B144" i="189"/>
  <c r="J129" i="189" s="1"/>
  <c r="I144" i="189"/>
  <c r="J136" i="189" s="1"/>
  <c r="I11" i="188"/>
  <c r="J11" i="188" s="1"/>
  <c r="B28" i="188"/>
  <c r="B26" i="188" s="1"/>
  <c r="J26" i="188" s="1"/>
  <c r="B42" i="188"/>
  <c r="I43" i="188"/>
  <c r="J43" i="188" s="1"/>
  <c r="B59" i="188"/>
  <c r="J59" i="188" s="1"/>
  <c r="I60" i="188"/>
  <c r="J61" i="188" s="1"/>
  <c r="I63" i="188"/>
  <c r="J62" i="188" s="1"/>
  <c r="B64" i="188"/>
  <c r="J60" i="188" s="1"/>
  <c r="I93" i="188"/>
  <c r="J92" i="188" s="1"/>
  <c r="I96" i="188"/>
  <c r="J93" i="188" s="1"/>
  <c r="B106" i="188"/>
  <c r="B108" i="188"/>
  <c r="B125" i="188"/>
  <c r="J122" i="188" s="1"/>
  <c r="B128" i="188"/>
  <c r="J125" i="188" s="1"/>
  <c r="I128" i="188"/>
  <c r="J132" i="188" s="1"/>
  <c r="B131" i="188"/>
  <c r="J126" i="188" s="1"/>
  <c r="I131" i="188"/>
  <c r="J133" i="188" s="1"/>
  <c r="B134" i="188"/>
  <c r="I134" i="188"/>
  <c r="J134" i="188" s="1"/>
  <c r="B138" i="188"/>
  <c r="B137" i="188" s="1"/>
  <c r="J127" i="188" s="1"/>
  <c r="I138" i="188"/>
  <c r="I137" i="188" s="1"/>
  <c r="J135" i="188" s="1"/>
  <c r="B144" i="188"/>
  <c r="J129" i="188" s="1"/>
  <c r="I144" i="188"/>
  <c r="J136" i="188" s="1"/>
  <c r="I11" i="187"/>
  <c r="J11" i="187" s="1"/>
  <c r="B28" i="187"/>
  <c r="J27" i="187" s="1"/>
  <c r="B42" i="187"/>
  <c r="J45" i="187" s="1"/>
  <c r="I43" i="187"/>
  <c r="J43" i="187" s="1"/>
  <c r="B59" i="187"/>
  <c r="J59" i="187" s="1"/>
  <c r="I60" i="187"/>
  <c r="J61" i="187" s="1"/>
  <c r="I63" i="187"/>
  <c r="J62" i="187" s="1"/>
  <c r="B64" i="187"/>
  <c r="J60" i="187" s="1"/>
  <c r="I93" i="187"/>
  <c r="J92" i="187" s="1"/>
  <c r="I96" i="187"/>
  <c r="J93" i="187" s="1"/>
  <c r="B106" i="187"/>
  <c r="J111" i="187" s="1"/>
  <c r="B108" i="187"/>
  <c r="B125" i="187"/>
  <c r="J122" i="187" s="1"/>
  <c r="B128" i="187"/>
  <c r="J125" i="187" s="1"/>
  <c r="I128" i="187"/>
  <c r="J132" i="187" s="1"/>
  <c r="B131" i="187"/>
  <c r="J126" i="187" s="1"/>
  <c r="I131" i="187"/>
  <c r="J133" i="187" s="1"/>
  <c r="B134" i="187"/>
  <c r="I134" i="187"/>
  <c r="J134" i="187" s="1"/>
  <c r="B138" i="187"/>
  <c r="I138" i="187"/>
  <c r="I137" i="187" s="1"/>
  <c r="J135" i="187" s="1"/>
  <c r="B144" i="187"/>
  <c r="J129" i="187" s="1"/>
  <c r="I144" i="187"/>
  <c r="J136" i="187" s="1"/>
  <c r="I11" i="186"/>
  <c r="B12" i="186" s="1"/>
  <c r="B16" i="186" s="1"/>
  <c r="J13" i="186" s="1"/>
  <c r="B28" i="186"/>
  <c r="B26" i="186" s="1"/>
  <c r="J26" i="186" s="1"/>
  <c r="B42" i="186"/>
  <c r="J45" i="186" s="1"/>
  <c r="I43" i="186"/>
  <c r="J43" i="186" s="1"/>
  <c r="B59" i="186"/>
  <c r="J59" i="186" s="1"/>
  <c r="I60" i="186"/>
  <c r="J61" i="186" s="1"/>
  <c r="I63" i="186"/>
  <c r="J62" i="186" s="1"/>
  <c r="B64" i="186"/>
  <c r="J60" i="186" s="1"/>
  <c r="I93" i="186"/>
  <c r="J92" i="186" s="1"/>
  <c r="I96" i="186"/>
  <c r="J93" i="186" s="1"/>
  <c r="B106" i="186"/>
  <c r="J111" i="186" s="1"/>
  <c r="B108" i="186"/>
  <c r="B125" i="186"/>
  <c r="J122" i="186" s="1"/>
  <c r="B128" i="186"/>
  <c r="J125" i="186" s="1"/>
  <c r="I128" i="186"/>
  <c r="J132" i="186" s="1"/>
  <c r="B131" i="186"/>
  <c r="I131" i="186"/>
  <c r="J133" i="186" s="1"/>
  <c r="B134" i="186"/>
  <c r="I134" i="186"/>
  <c r="J134" i="186" s="1"/>
  <c r="B138" i="186"/>
  <c r="B137" i="186" s="1"/>
  <c r="J127" i="186" s="1"/>
  <c r="I138" i="186"/>
  <c r="I137" i="186" s="1"/>
  <c r="J135" i="186" s="1"/>
  <c r="B144" i="186"/>
  <c r="J129" i="186" s="1"/>
  <c r="I144" i="186"/>
  <c r="J136" i="186" s="1"/>
  <c r="I11" i="185"/>
  <c r="B12" i="185" s="1"/>
  <c r="B28" i="185"/>
  <c r="B26" i="185" s="1"/>
  <c r="J26" i="185" s="1"/>
  <c r="B42" i="185"/>
  <c r="J45" i="185" s="1"/>
  <c r="I43" i="185"/>
  <c r="J43" i="185" s="1"/>
  <c r="B59" i="185"/>
  <c r="J59" i="185" s="1"/>
  <c r="I60" i="185"/>
  <c r="J61" i="185" s="1"/>
  <c r="I63" i="185"/>
  <c r="J62" i="185" s="1"/>
  <c r="B64" i="185"/>
  <c r="J60" i="185" s="1"/>
  <c r="I93" i="185"/>
  <c r="J92" i="185" s="1"/>
  <c r="I96" i="185"/>
  <c r="J93" i="185" s="1"/>
  <c r="B106" i="185"/>
  <c r="J111" i="185" s="1"/>
  <c r="B108" i="185"/>
  <c r="B125" i="185"/>
  <c r="J122" i="185" s="1"/>
  <c r="B128" i="185"/>
  <c r="J125" i="185" s="1"/>
  <c r="I128" i="185"/>
  <c r="J132" i="185" s="1"/>
  <c r="B131" i="185"/>
  <c r="J126" i="185" s="1"/>
  <c r="I131" i="185"/>
  <c r="J133" i="185" s="1"/>
  <c r="B134" i="185"/>
  <c r="I134" i="185"/>
  <c r="B138" i="185"/>
  <c r="I138" i="185"/>
  <c r="I137" i="185" s="1"/>
  <c r="J135" i="185" s="1"/>
  <c r="B144" i="185"/>
  <c r="J129" i="185" s="1"/>
  <c r="I144" i="185"/>
  <c r="J136" i="185" s="1"/>
  <c r="I11" i="184"/>
  <c r="J11" i="184" s="1"/>
  <c r="B28" i="184"/>
  <c r="B26" i="184" s="1"/>
  <c r="J26" i="184" s="1"/>
  <c r="B42" i="184"/>
  <c r="J45" i="184" s="1"/>
  <c r="I43" i="184"/>
  <c r="J43" i="184" s="1"/>
  <c r="B59" i="184"/>
  <c r="J59" i="184" s="1"/>
  <c r="I60" i="184"/>
  <c r="J61" i="184" s="1"/>
  <c r="I63" i="184"/>
  <c r="J62" i="184" s="1"/>
  <c r="B64" i="184"/>
  <c r="J60" i="184" s="1"/>
  <c r="I93" i="184"/>
  <c r="J92" i="184" s="1"/>
  <c r="I96" i="184"/>
  <c r="J93" i="184" s="1"/>
  <c r="B106" i="184"/>
  <c r="J111" i="184" s="1"/>
  <c r="B108" i="184"/>
  <c r="B125" i="184"/>
  <c r="B128" i="184"/>
  <c r="J125" i="184" s="1"/>
  <c r="I128" i="184"/>
  <c r="J132" i="184" s="1"/>
  <c r="B131" i="184"/>
  <c r="J126" i="184" s="1"/>
  <c r="I131" i="184"/>
  <c r="J133" i="184" s="1"/>
  <c r="B134" i="184"/>
  <c r="I134" i="184"/>
  <c r="J134" i="184" s="1"/>
  <c r="B138" i="184"/>
  <c r="B137" i="184" s="1"/>
  <c r="J127" i="184" s="1"/>
  <c r="I138" i="184"/>
  <c r="I137" i="184" s="1"/>
  <c r="J135" i="184" s="1"/>
  <c r="B144" i="184"/>
  <c r="J129" i="184" s="1"/>
  <c r="I144" i="184"/>
  <c r="J136" i="184" s="1"/>
  <c r="I11" i="183"/>
  <c r="J11" i="183" s="1"/>
  <c r="B28" i="183"/>
  <c r="J27" i="183" s="1"/>
  <c r="B42" i="183"/>
  <c r="J45" i="183" s="1"/>
  <c r="I43" i="183"/>
  <c r="J43" i="183" s="1"/>
  <c r="B59" i="183"/>
  <c r="J59" i="183" s="1"/>
  <c r="I60" i="183"/>
  <c r="J61" i="183" s="1"/>
  <c r="I63" i="183"/>
  <c r="J62" i="183" s="1"/>
  <c r="B64" i="183"/>
  <c r="J60" i="183" s="1"/>
  <c r="I93" i="183"/>
  <c r="J92" i="183" s="1"/>
  <c r="I96" i="183"/>
  <c r="J93" i="183" s="1"/>
  <c r="B106" i="183"/>
  <c r="J111" i="183" s="1"/>
  <c r="B108" i="183"/>
  <c r="B125" i="183"/>
  <c r="J122" i="183" s="1"/>
  <c r="B128" i="183"/>
  <c r="J125" i="183" s="1"/>
  <c r="I128" i="183"/>
  <c r="J132" i="183" s="1"/>
  <c r="B131" i="183"/>
  <c r="J126" i="183" s="1"/>
  <c r="I131" i="183"/>
  <c r="J133" i="183" s="1"/>
  <c r="B134" i="183"/>
  <c r="I134" i="183"/>
  <c r="J134" i="183" s="1"/>
  <c r="B138" i="183"/>
  <c r="J128" i="183" s="1"/>
  <c r="I138" i="183"/>
  <c r="I137" i="183" s="1"/>
  <c r="J135" i="183" s="1"/>
  <c r="B144" i="183"/>
  <c r="J129" i="183" s="1"/>
  <c r="I144" i="183"/>
  <c r="J136" i="183" s="1"/>
  <c r="I11" i="182"/>
  <c r="B12" i="182" s="1"/>
  <c r="B28" i="182"/>
  <c r="B26" i="182" s="1"/>
  <c r="J26" i="182" s="1"/>
  <c r="B42" i="182"/>
  <c r="J45" i="182" s="1"/>
  <c r="I43" i="182"/>
  <c r="J43" i="182" s="1"/>
  <c r="B59" i="182"/>
  <c r="J59" i="182" s="1"/>
  <c r="I60" i="182"/>
  <c r="J61" i="182" s="1"/>
  <c r="I63" i="182"/>
  <c r="J62" i="182" s="1"/>
  <c r="B64" i="182"/>
  <c r="J60" i="182" s="1"/>
  <c r="I93" i="182"/>
  <c r="J92" i="182" s="1"/>
  <c r="I96" i="182"/>
  <c r="J93" i="182" s="1"/>
  <c r="B106" i="182"/>
  <c r="J111" i="182" s="1"/>
  <c r="B108" i="182"/>
  <c r="B125" i="182"/>
  <c r="J122" i="182" s="1"/>
  <c r="B128" i="182"/>
  <c r="J125" i="182" s="1"/>
  <c r="I128" i="182"/>
  <c r="J132" i="182" s="1"/>
  <c r="B131" i="182"/>
  <c r="J126" i="182" s="1"/>
  <c r="I131" i="182"/>
  <c r="J133" i="182" s="1"/>
  <c r="B134" i="182"/>
  <c r="I134" i="182"/>
  <c r="J134" i="182" s="1"/>
  <c r="B138" i="182"/>
  <c r="B137" i="182" s="1"/>
  <c r="J127" i="182" s="1"/>
  <c r="I138" i="182"/>
  <c r="I137" i="182" s="1"/>
  <c r="J135" i="182" s="1"/>
  <c r="B144" i="182"/>
  <c r="J129" i="182" s="1"/>
  <c r="I144" i="182"/>
  <c r="J136" i="182" s="1"/>
  <c r="I11" i="181"/>
  <c r="B12" i="181" s="1"/>
  <c r="B28" i="181"/>
  <c r="B26" i="181" s="1"/>
  <c r="J26" i="181" s="1"/>
  <c r="B42" i="181"/>
  <c r="J45" i="181" s="1"/>
  <c r="I43" i="181"/>
  <c r="J43" i="181" s="1"/>
  <c r="B59" i="181"/>
  <c r="J59" i="181" s="1"/>
  <c r="I60" i="181"/>
  <c r="J61" i="181" s="1"/>
  <c r="I63" i="181"/>
  <c r="J62" i="181" s="1"/>
  <c r="B64" i="181"/>
  <c r="J60" i="181" s="1"/>
  <c r="I93" i="181"/>
  <c r="J92" i="181" s="1"/>
  <c r="I96" i="181"/>
  <c r="J93" i="181" s="1"/>
  <c r="B106" i="181"/>
  <c r="B108" i="181"/>
  <c r="B125" i="181"/>
  <c r="J122" i="181" s="1"/>
  <c r="B128" i="181"/>
  <c r="J125" i="181" s="1"/>
  <c r="I128" i="181"/>
  <c r="J132" i="181" s="1"/>
  <c r="B131" i="181"/>
  <c r="J126" i="181" s="1"/>
  <c r="I131" i="181"/>
  <c r="J133" i="181" s="1"/>
  <c r="B134" i="181"/>
  <c r="I134" i="181"/>
  <c r="J134" i="181" s="1"/>
  <c r="B138" i="181"/>
  <c r="I138" i="181"/>
  <c r="I137" i="181" s="1"/>
  <c r="J135" i="181" s="1"/>
  <c r="B144" i="181"/>
  <c r="J129" i="181" s="1"/>
  <c r="I144" i="181"/>
  <c r="J136" i="181" s="1"/>
  <c r="I11" i="180"/>
  <c r="J11" i="180" s="1"/>
  <c r="B28" i="180"/>
  <c r="B26" i="180" s="1"/>
  <c r="J26" i="180" s="1"/>
  <c r="B42" i="180"/>
  <c r="I43" i="180"/>
  <c r="J43" i="180" s="1"/>
  <c r="B59" i="180"/>
  <c r="J59" i="180" s="1"/>
  <c r="I60" i="180"/>
  <c r="J61" i="180" s="1"/>
  <c r="I63" i="180"/>
  <c r="J62" i="180" s="1"/>
  <c r="B64" i="180"/>
  <c r="I93" i="180"/>
  <c r="J92" i="180" s="1"/>
  <c r="I96" i="180"/>
  <c r="J93" i="180" s="1"/>
  <c r="B106" i="180"/>
  <c r="J111" i="180" s="1"/>
  <c r="B108" i="180"/>
  <c r="B125" i="180"/>
  <c r="J122" i="180" s="1"/>
  <c r="B128" i="180"/>
  <c r="J125" i="180" s="1"/>
  <c r="I128" i="180"/>
  <c r="J132" i="180" s="1"/>
  <c r="B131" i="180"/>
  <c r="J126" i="180" s="1"/>
  <c r="I131" i="180"/>
  <c r="B134" i="180"/>
  <c r="I134" i="180"/>
  <c r="J134" i="180" s="1"/>
  <c r="B138" i="180"/>
  <c r="J128" i="180" s="1"/>
  <c r="I138" i="180"/>
  <c r="I137" i="180" s="1"/>
  <c r="J135" i="180" s="1"/>
  <c r="B144" i="180"/>
  <c r="J129" i="180" s="1"/>
  <c r="I144" i="180"/>
  <c r="J136" i="180" s="1"/>
  <c r="I11" i="179"/>
  <c r="J11" i="179" s="1"/>
  <c r="B28" i="179"/>
  <c r="B26" i="179" s="1"/>
  <c r="J26" i="179" s="1"/>
  <c r="B42" i="179"/>
  <c r="J45" i="179" s="1"/>
  <c r="I43" i="179"/>
  <c r="J43" i="179" s="1"/>
  <c r="B59" i="179"/>
  <c r="I60" i="179"/>
  <c r="J61" i="179" s="1"/>
  <c r="I63" i="179"/>
  <c r="J62" i="179" s="1"/>
  <c r="B64" i="179"/>
  <c r="J60" i="179" s="1"/>
  <c r="I93" i="179"/>
  <c r="J92" i="179" s="1"/>
  <c r="I96" i="179"/>
  <c r="J93" i="179" s="1"/>
  <c r="B106" i="179"/>
  <c r="B108" i="179"/>
  <c r="B125" i="179"/>
  <c r="J122" i="179" s="1"/>
  <c r="B128" i="179"/>
  <c r="J125" i="179" s="1"/>
  <c r="I128" i="179"/>
  <c r="J132" i="179" s="1"/>
  <c r="B131" i="179"/>
  <c r="J126" i="179" s="1"/>
  <c r="I131" i="179"/>
  <c r="J133" i="179" s="1"/>
  <c r="B134" i="179"/>
  <c r="I134" i="179"/>
  <c r="J134" i="179" s="1"/>
  <c r="B138" i="179"/>
  <c r="I138" i="179"/>
  <c r="I137" i="179" s="1"/>
  <c r="J135" i="179" s="1"/>
  <c r="B144" i="179"/>
  <c r="J129" i="179" s="1"/>
  <c r="I144" i="179"/>
  <c r="J136" i="179" s="1"/>
  <c r="I11" i="178"/>
  <c r="J11" i="178" s="1"/>
  <c r="B28" i="178"/>
  <c r="B26" i="178" s="1"/>
  <c r="B42" i="178"/>
  <c r="I43" i="178"/>
  <c r="J43" i="178" s="1"/>
  <c r="B59" i="178"/>
  <c r="J59" i="178" s="1"/>
  <c r="I60" i="178"/>
  <c r="J61" i="178" s="1"/>
  <c r="I63" i="178"/>
  <c r="J62" i="178" s="1"/>
  <c r="B64" i="178"/>
  <c r="J60" i="178" s="1"/>
  <c r="I93" i="178"/>
  <c r="J92" i="178" s="1"/>
  <c r="I96" i="178"/>
  <c r="J93" i="178" s="1"/>
  <c r="B106" i="178"/>
  <c r="J111" i="178" s="1"/>
  <c r="B108" i="178"/>
  <c r="B125" i="178"/>
  <c r="J122" i="178" s="1"/>
  <c r="B128" i="178"/>
  <c r="J125" i="178" s="1"/>
  <c r="I128" i="178"/>
  <c r="B131" i="178"/>
  <c r="J126" i="178" s="1"/>
  <c r="I131" i="178"/>
  <c r="J133" i="178" s="1"/>
  <c r="J132" i="178"/>
  <c r="B134" i="178"/>
  <c r="I134" i="178"/>
  <c r="J134" i="178" s="1"/>
  <c r="B138" i="178"/>
  <c r="J128" i="178" s="1"/>
  <c r="I138" i="178"/>
  <c r="I137" i="178" s="1"/>
  <c r="J135" i="178" s="1"/>
  <c r="B144" i="178"/>
  <c r="J129" i="178" s="1"/>
  <c r="I144" i="178"/>
  <c r="J136" i="178" s="1"/>
  <c r="I11" i="177"/>
  <c r="B12" i="177" s="1"/>
  <c r="B16" i="177" s="1"/>
  <c r="J13" i="177" s="1"/>
  <c r="B28" i="177"/>
  <c r="B26" i="177" s="1"/>
  <c r="B42" i="177"/>
  <c r="J45" i="177" s="1"/>
  <c r="I43" i="177"/>
  <c r="J43" i="177" s="1"/>
  <c r="B59" i="177"/>
  <c r="J59" i="177" s="1"/>
  <c r="I60" i="177"/>
  <c r="J61" i="177" s="1"/>
  <c r="I63" i="177"/>
  <c r="J62" i="177" s="1"/>
  <c r="B64" i="177"/>
  <c r="J60" i="177" s="1"/>
  <c r="I93" i="177"/>
  <c r="J92" i="177" s="1"/>
  <c r="I96" i="177"/>
  <c r="J93" i="177" s="1"/>
  <c r="B106" i="177"/>
  <c r="J111" i="177" s="1"/>
  <c r="B108" i="177"/>
  <c r="B125" i="177"/>
  <c r="J122" i="177" s="1"/>
  <c r="B128" i="177"/>
  <c r="J125" i="177" s="1"/>
  <c r="I128" i="177"/>
  <c r="J132" i="177" s="1"/>
  <c r="B131" i="177"/>
  <c r="J126" i="177" s="1"/>
  <c r="I131" i="177"/>
  <c r="J133" i="177" s="1"/>
  <c r="B134" i="177"/>
  <c r="I134" i="177"/>
  <c r="J134" i="177" s="1"/>
  <c r="B138" i="177"/>
  <c r="I138" i="177"/>
  <c r="I137" i="177" s="1"/>
  <c r="J135" i="177" s="1"/>
  <c r="B144" i="177"/>
  <c r="J129" i="177" s="1"/>
  <c r="I144" i="177"/>
  <c r="J136" i="177" s="1"/>
  <c r="I11" i="176"/>
  <c r="J11" i="176" s="1"/>
  <c r="B28" i="176"/>
  <c r="B26" i="176" s="1"/>
  <c r="J26" i="176" s="1"/>
  <c r="B42" i="176"/>
  <c r="I43" i="176"/>
  <c r="J43" i="176" s="1"/>
  <c r="B59" i="176"/>
  <c r="J59" i="176" s="1"/>
  <c r="I60" i="176"/>
  <c r="J61" i="176" s="1"/>
  <c r="I63" i="176"/>
  <c r="J62" i="176" s="1"/>
  <c r="B64" i="176"/>
  <c r="I93" i="176"/>
  <c r="J92" i="176" s="1"/>
  <c r="I96" i="176"/>
  <c r="J93" i="176" s="1"/>
  <c r="B106" i="176"/>
  <c r="J111" i="176" s="1"/>
  <c r="B108" i="176"/>
  <c r="B125" i="176"/>
  <c r="J122" i="176" s="1"/>
  <c r="B128" i="176"/>
  <c r="J125" i="176" s="1"/>
  <c r="I128" i="176"/>
  <c r="J132" i="176" s="1"/>
  <c r="B131" i="176"/>
  <c r="J126" i="176" s="1"/>
  <c r="I131" i="176"/>
  <c r="B134" i="176"/>
  <c r="I134" i="176"/>
  <c r="J134" i="176" s="1"/>
  <c r="B138" i="176"/>
  <c r="J128" i="176" s="1"/>
  <c r="I138" i="176"/>
  <c r="I137" i="176" s="1"/>
  <c r="J135" i="176" s="1"/>
  <c r="B144" i="176"/>
  <c r="J129" i="176" s="1"/>
  <c r="I144" i="176"/>
  <c r="J136" i="176" s="1"/>
  <c r="I11" i="175"/>
  <c r="B12" i="175" s="1"/>
  <c r="B16" i="175" s="1"/>
  <c r="J13" i="175" s="1"/>
  <c r="B28" i="175"/>
  <c r="J27" i="175" s="1"/>
  <c r="B42" i="175"/>
  <c r="J45" i="175" s="1"/>
  <c r="I43" i="175"/>
  <c r="J43" i="175" s="1"/>
  <c r="B59" i="175"/>
  <c r="J59" i="175" s="1"/>
  <c r="I60" i="175"/>
  <c r="J61" i="175" s="1"/>
  <c r="I63" i="175"/>
  <c r="J62" i="175" s="1"/>
  <c r="B64" i="175"/>
  <c r="J60" i="175" s="1"/>
  <c r="I93" i="175"/>
  <c r="J92" i="175" s="1"/>
  <c r="I96" i="175"/>
  <c r="J93" i="175" s="1"/>
  <c r="B106" i="175"/>
  <c r="J111" i="175" s="1"/>
  <c r="B108" i="175"/>
  <c r="J122" i="175"/>
  <c r="B125" i="175"/>
  <c r="B128" i="175"/>
  <c r="J125" i="175" s="1"/>
  <c r="I128" i="175"/>
  <c r="J132" i="175" s="1"/>
  <c r="B131" i="175"/>
  <c r="J126" i="175" s="1"/>
  <c r="I131" i="175"/>
  <c r="J133" i="175" s="1"/>
  <c r="B134" i="175"/>
  <c r="I134" i="175"/>
  <c r="J134" i="175" s="1"/>
  <c r="B138" i="175"/>
  <c r="I138" i="175"/>
  <c r="I137" i="175" s="1"/>
  <c r="J135" i="175" s="1"/>
  <c r="B144" i="175"/>
  <c r="J129" i="175" s="1"/>
  <c r="I144" i="175"/>
  <c r="J136" i="175" s="1"/>
  <c r="I11" i="174"/>
  <c r="J11" i="174" s="1"/>
  <c r="B28" i="174"/>
  <c r="B26" i="174" s="1"/>
  <c r="J26" i="174" s="1"/>
  <c r="B42" i="174"/>
  <c r="J45" i="174" s="1"/>
  <c r="I43" i="174"/>
  <c r="J43" i="174" s="1"/>
  <c r="B59" i="174"/>
  <c r="J59" i="174"/>
  <c r="I60" i="174"/>
  <c r="J61" i="174" s="1"/>
  <c r="I63" i="174"/>
  <c r="J62" i="174" s="1"/>
  <c r="B64" i="174"/>
  <c r="J60" i="174" s="1"/>
  <c r="I93" i="174"/>
  <c r="J92" i="174" s="1"/>
  <c r="I96" i="174"/>
  <c r="J93" i="174" s="1"/>
  <c r="B106" i="174"/>
  <c r="J111" i="174" s="1"/>
  <c r="B108" i="174"/>
  <c r="B125" i="174"/>
  <c r="J122" i="174" s="1"/>
  <c r="B128" i="174"/>
  <c r="J125" i="174" s="1"/>
  <c r="I128" i="174"/>
  <c r="J132" i="174" s="1"/>
  <c r="B131" i="174"/>
  <c r="J126" i="174" s="1"/>
  <c r="I131" i="174"/>
  <c r="J133" i="174" s="1"/>
  <c r="B134" i="174"/>
  <c r="I134" i="174"/>
  <c r="B138" i="174"/>
  <c r="J128" i="174" s="1"/>
  <c r="I138" i="174"/>
  <c r="I137" i="174" s="1"/>
  <c r="J135" i="174" s="1"/>
  <c r="B144" i="174"/>
  <c r="J129" i="174" s="1"/>
  <c r="I144" i="174"/>
  <c r="J136" i="174" s="1"/>
  <c r="I11" i="173"/>
  <c r="B12" i="173" s="1"/>
  <c r="B16" i="173" s="1"/>
  <c r="J13" i="173" s="1"/>
  <c r="B28" i="173"/>
  <c r="J27" i="173" s="1"/>
  <c r="B42" i="173"/>
  <c r="J45" i="173" s="1"/>
  <c r="I43" i="173"/>
  <c r="J43" i="173" s="1"/>
  <c r="B59" i="173"/>
  <c r="I60" i="173"/>
  <c r="J61" i="173" s="1"/>
  <c r="I63" i="173"/>
  <c r="J62" i="173" s="1"/>
  <c r="B64" i="173"/>
  <c r="J60" i="173" s="1"/>
  <c r="I93" i="173"/>
  <c r="J92" i="173" s="1"/>
  <c r="I96" i="173"/>
  <c r="J93" i="173" s="1"/>
  <c r="B106" i="173"/>
  <c r="J111" i="173" s="1"/>
  <c r="B108" i="173"/>
  <c r="B125" i="173"/>
  <c r="J122" i="173" s="1"/>
  <c r="B128" i="173"/>
  <c r="J125" i="173" s="1"/>
  <c r="I128" i="173"/>
  <c r="B131" i="173"/>
  <c r="J126" i="173" s="1"/>
  <c r="I131" i="173"/>
  <c r="J133" i="173" s="1"/>
  <c r="B134" i="173"/>
  <c r="I134" i="173"/>
  <c r="J134" i="173" s="1"/>
  <c r="B138" i="173"/>
  <c r="B137" i="173" s="1"/>
  <c r="J127" i="173" s="1"/>
  <c r="I138" i="173"/>
  <c r="I137" i="173" s="1"/>
  <c r="J135" i="173" s="1"/>
  <c r="B144" i="173"/>
  <c r="J129" i="173" s="1"/>
  <c r="I144" i="173"/>
  <c r="J136" i="173" s="1"/>
  <c r="I11" i="172"/>
  <c r="J11" i="172" s="1"/>
  <c r="B28" i="172"/>
  <c r="B42" i="172"/>
  <c r="J45" i="172" s="1"/>
  <c r="I43" i="172"/>
  <c r="J43" i="172" s="1"/>
  <c r="B59" i="172"/>
  <c r="J59" i="172" s="1"/>
  <c r="I60" i="172"/>
  <c r="J61" i="172" s="1"/>
  <c r="I63" i="172"/>
  <c r="J62" i="172" s="1"/>
  <c r="B64" i="172"/>
  <c r="J60" i="172" s="1"/>
  <c r="I93" i="172"/>
  <c r="J92" i="172" s="1"/>
  <c r="I96" i="172"/>
  <c r="J93" i="172" s="1"/>
  <c r="B106" i="172"/>
  <c r="J111" i="172" s="1"/>
  <c r="B108" i="172"/>
  <c r="B125" i="172"/>
  <c r="J122" i="172" s="1"/>
  <c r="B128" i="172"/>
  <c r="J125" i="172" s="1"/>
  <c r="I128" i="172"/>
  <c r="J132" i="172" s="1"/>
  <c r="B131" i="172"/>
  <c r="J126" i="172" s="1"/>
  <c r="I131" i="172"/>
  <c r="J133" i="172" s="1"/>
  <c r="B134" i="172"/>
  <c r="I134" i="172"/>
  <c r="J134" i="172" s="1"/>
  <c r="B138" i="172"/>
  <c r="J128" i="172" s="1"/>
  <c r="I138" i="172"/>
  <c r="I137" i="172" s="1"/>
  <c r="J135" i="172" s="1"/>
  <c r="B144" i="172"/>
  <c r="J129" i="172" s="1"/>
  <c r="I144" i="172"/>
  <c r="J136" i="172" s="1"/>
  <c r="I11" i="171"/>
  <c r="B28" i="171"/>
  <c r="B26" i="171" s="1"/>
  <c r="J26" i="171" s="1"/>
  <c r="B42" i="171"/>
  <c r="J45" i="171" s="1"/>
  <c r="I43" i="171"/>
  <c r="J43" i="171" s="1"/>
  <c r="B59" i="171"/>
  <c r="J59" i="171" s="1"/>
  <c r="I60" i="171"/>
  <c r="J61" i="171" s="1"/>
  <c r="I63" i="171"/>
  <c r="J62" i="171" s="1"/>
  <c r="B64" i="171"/>
  <c r="J60" i="171" s="1"/>
  <c r="I93" i="171"/>
  <c r="J92" i="171" s="1"/>
  <c r="I96" i="171"/>
  <c r="J93" i="171" s="1"/>
  <c r="B106" i="171"/>
  <c r="J111" i="171" s="1"/>
  <c r="B108" i="171"/>
  <c r="B125" i="171"/>
  <c r="J122" i="171" s="1"/>
  <c r="B128" i="171"/>
  <c r="J125" i="171" s="1"/>
  <c r="I128" i="171"/>
  <c r="B131" i="171"/>
  <c r="J126" i="171" s="1"/>
  <c r="I131" i="171"/>
  <c r="J133" i="171" s="1"/>
  <c r="B134" i="171"/>
  <c r="I134" i="171"/>
  <c r="J134" i="171" s="1"/>
  <c r="B138" i="171"/>
  <c r="I138" i="171"/>
  <c r="I137" i="171" s="1"/>
  <c r="J135" i="171" s="1"/>
  <c r="B144" i="171"/>
  <c r="J129" i="171" s="1"/>
  <c r="I144" i="171"/>
  <c r="J136" i="171" s="1"/>
  <c r="I11" i="170"/>
  <c r="J11" i="170" s="1"/>
  <c r="B28" i="170"/>
  <c r="B42" i="170"/>
  <c r="J45" i="170" s="1"/>
  <c r="I43" i="170"/>
  <c r="J43" i="170" s="1"/>
  <c r="B59" i="170"/>
  <c r="J59" i="170" s="1"/>
  <c r="I60" i="170"/>
  <c r="J61" i="170" s="1"/>
  <c r="I63" i="170"/>
  <c r="J62" i="170" s="1"/>
  <c r="B64" i="170"/>
  <c r="J60" i="170" s="1"/>
  <c r="I93" i="170"/>
  <c r="J92" i="170" s="1"/>
  <c r="I96" i="170"/>
  <c r="J93" i="170" s="1"/>
  <c r="B106" i="170"/>
  <c r="J111" i="170" s="1"/>
  <c r="B108" i="170"/>
  <c r="B125" i="170"/>
  <c r="J122" i="170" s="1"/>
  <c r="B128" i="170"/>
  <c r="J125" i="170" s="1"/>
  <c r="I128" i="170"/>
  <c r="B131" i="170"/>
  <c r="J126" i="170" s="1"/>
  <c r="I131" i="170"/>
  <c r="J133" i="170" s="1"/>
  <c r="J132" i="170"/>
  <c r="B134" i="170"/>
  <c r="I134" i="170"/>
  <c r="J134" i="170" s="1"/>
  <c r="B138" i="170"/>
  <c r="J128" i="170" s="1"/>
  <c r="I138" i="170"/>
  <c r="I137" i="170" s="1"/>
  <c r="J135" i="170" s="1"/>
  <c r="B144" i="170"/>
  <c r="J129" i="170" s="1"/>
  <c r="I144" i="170"/>
  <c r="J136" i="170" s="1"/>
  <c r="I11" i="169"/>
  <c r="B12" i="169" s="1"/>
  <c r="B28" i="169"/>
  <c r="B26" i="169" s="1"/>
  <c r="J26" i="169" s="1"/>
  <c r="B42" i="169"/>
  <c r="J45" i="169" s="1"/>
  <c r="I43" i="169"/>
  <c r="J43" i="169" s="1"/>
  <c r="B59" i="169"/>
  <c r="J59" i="169" s="1"/>
  <c r="I60" i="169"/>
  <c r="J61" i="169" s="1"/>
  <c r="I63" i="169"/>
  <c r="J62" i="169" s="1"/>
  <c r="B64" i="169"/>
  <c r="J60" i="169" s="1"/>
  <c r="I93" i="169"/>
  <c r="J92" i="169" s="1"/>
  <c r="I96" i="169"/>
  <c r="J93" i="169" s="1"/>
  <c r="B106" i="169"/>
  <c r="B108" i="169"/>
  <c r="B125" i="169"/>
  <c r="B128" i="169"/>
  <c r="J125" i="169" s="1"/>
  <c r="I128" i="169"/>
  <c r="B131" i="169"/>
  <c r="J126" i="169" s="1"/>
  <c r="I131" i="169"/>
  <c r="J133" i="169" s="1"/>
  <c r="B134" i="169"/>
  <c r="I134" i="169"/>
  <c r="J134" i="169" s="1"/>
  <c r="B138" i="169"/>
  <c r="B137" i="169" s="1"/>
  <c r="J127" i="169" s="1"/>
  <c r="I138" i="169"/>
  <c r="I137" i="169" s="1"/>
  <c r="J135" i="169" s="1"/>
  <c r="B144" i="169"/>
  <c r="J129" i="169" s="1"/>
  <c r="I144" i="169"/>
  <c r="J136" i="169" s="1"/>
  <c r="I11" i="168"/>
  <c r="J11" i="168" s="1"/>
  <c r="B28" i="168"/>
  <c r="B26" i="168" s="1"/>
  <c r="J26" i="168" s="1"/>
  <c r="B42" i="168"/>
  <c r="J45" i="168" s="1"/>
  <c r="I43" i="168"/>
  <c r="J43" i="168" s="1"/>
  <c r="B59" i="168"/>
  <c r="I60" i="168"/>
  <c r="J61" i="168" s="1"/>
  <c r="I63" i="168"/>
  <c r="J62" i="168" s="1"/>
  <c r="B64" i="168"/>
  <c r="J60" i="168" s="1"/>
  <c r="I93" i="168"/>
  <c r="J92" i="168" s="1"/>
  <c r="I96" i="168"/>
  <c r="J93" i="168" s="1"/>
  <c r="B106" i="168"/>
  <c r="J111" i="168" s="1"/>
  <c r="B108" i="168"/>
  <c r="B125" i="168"/>
  <c r="B128" i="168"/>
  <c r="J125" i="168" s="1"/>
  <c r="I128" i="168"/>
  <c r="J132" i="168" s="1"/>
  <c r="B131" i="168"/>
  <c r="J126" i="168" s="1"/>
  <c r="I131" i="168"/>
  <c r="J133" i="168" s="1"/>
  <c r="B134" i="168"/>
  <c r="I134" i="168"/>
  <c r="J134" i="168" s="1"/>
  <c r="B138" i="168"/>
  <c r="J128" i="168" s="1"/>
  <c r="I138" i="168"/>
  <c r="I137" i="168" s="1"/>
  <c r="J135" i="168" s="1"/>
  <c r="B144" i="168"/>
  <c r="J129" i="168" s="1"/>
  <c r="I144" i="168"/>
  <c r="J136" i="168" s="1"/>
  <c r="I11" i="167"/>
  <c r="B12" i="167" s="1"/>
  <c r="B28" i="167"/>
  <c r="B26" i="167" s="1"/>
  <c r="J26" i="167" s="1"/>
  <c r="B42" i="167"/>
  <c r="I43" i="167"/>
  <c r="J43" i="167" s="1"/>
  <c r="B59" i="167"/>
  <c r="J59" i="167" s="1"/>
  <c r="I60" i="167"/>
  <c r="J61" i="167" s="1"/>
  <c r="I63" i="167"/>
  <c r="J62" i="167" s="1"/>
  <c r="B64" i="167"/>
  <c r="J60" i="167" s="1"/>
  <c r="I93" i="167"/>
  <c r="J92" i="167" s="1"/>
  <c r="I96" i="167"/>
  <c r="J93" i="167" s="1"/>
  <c r="B106" i="167"/>
  <c r="J111" i="167" s="1"/>
  <c r="B108" i="167"/>
  <c r="B125" i="167"/>
  <c r="J122" i="167" s="1"/>
  <c r="B128" i="167"/>
  <c r="J125" i="167" s="1"/>
  <c r="I128" i="167"/>
  <c r="B131" i="167"/>
  <c r="J126" i="167" s="1"/>
  <c r="I131" i="167"/>
  <c r="J133" i="167" s="1"/>
  <c r="B134" i="167"/>
  <c r="I134" i="167"/>
  <c r="J134" i="167" s="1"/>
  <c r="B138" i="167"/>
  <c r="J128" i="167" s="1"/>
  <c r="I138" i="167"/>
  <c r="I137" i="167" s="1"/>
  <c r="J135" i="167" s="1"/>
  <c r="B144" i="167"/>
  <c r="J129" i="167" s="1"/>
  <c r="I144" i="167"/>
  <c r="J136" i="167" s="1"/>
  <c r="I11" i="166"/>
  <c r="B12" i="166" s="1"/>
  <c r="B28" i="166"/>
  <c r="B42" i="166"/>
  <c r="J45" i="166" s="1"/>
  <c r="I43" i="166"/>
  <c r="J43" i="166" s="1"/>
  <c r="B59" i="166"/>
  <c r="I60" i="166"/>
  <c r="J61" i="166" s="1"/>
  <c r="I63" i="166"/>
  <c r="J62" i="166" s="1"/>
  <c r="B64" i="166"/>
  <c r="J60" i="166" s="1"/>
  <c r="I93" i="166"/>
  <c r="J92" i="166" s="1"/>
  <c r="I96" i="166"/>
  <c r="J93" i="166" s="1"/>
  <c r="B106" i="166"/>
  <c r="J111" i="166" s="1"/>
  <c r="B108" i="166"/>
  <c r="B125" i="166"/>
  <c r="J122" i="166" s="1"/>
  <c r="B128" i="166"/>
  <c r="I128" i="166"/>
  <c r="J132" i="166" s="1"/>
  <c r="B131" i="166"/>
  <c r="J126" i="166" s="1"/>
  <c r="I131" i="166"/>
  <c r="J133" i="166" s="1"/>
  <c r="B134" i="166"/>
  <c r="I134" i="166"/>
  <c r="J134" i="166" s="1"/>
  <c r="B138" i="166"/>
  <c r="B137" i="166" s="1"/>
  <c r="J127" i="166" s="1"/>
  <c r="I138" i="166"/>
  <c r="I137" i="166" s="1"/>
  <c r="J135" i="166" s="1"/>
  <c r="B144" i="166"/>
  <c r="J129" i="166" s="1"/>
  <c r="I144" i="166"/>
  <c r="J136" i="166" s="1"/>
  <c r="I11" i="165"/>
  <c r="B12" i="165" s="1"/>
  <c r="B28" i="165"/>
  <c r="B26" i="165" s="1"/>
  <c r="J26" i="165" s="1"/>
  <c r="B42" i="165"/>
  <c r="J45" i="165" s="1"/>
  <c r="I43" i="165"/>
  <c r="J43" i="165" s="1"/>
  <c r="B59" i="165"/>
  <c r="J59" i="165" s="1"/>
  <c r="I60" i="165"/>
  <c r="J61" i="165" s="1"/>
  <c r="I63" i="165"/>
  <c r="J62" i="165" s="1"/>
  <c r="B64" i="165"/>
  <c r="J60" i="165" s="1"/>
  <c r="I93" i="165"/>
  <c r="J92" i="165" s="1"/>
  <c r="I96" i="165"/>
  <c r="J93" i="165" s="1"/>
  <c r="B106" i="165"/>
  <c r="J111" i="165" s="1"/>
  <c r="B108" i="165"/>
  <c r="B125" i="165"/>
  <c r="J122" i="165" s="1"/>
  <c r="B128" i="165"/>
  <c r="J125" i="165" s="1"/>
  <c r="I128" i="165"/>
  <c r="J132" i="165" s="1"/>
  <c r="B131" i="165"/>
  <c r="J126" i="165" s="1"/>
  <c r="I131" i="165"/>
  <c r="J133" i="165" s="1"/>
  <c r="B134" i="165"/>
  <c r="I134" i="165"/>
  <c r="J134" i="165" s="1"/>
  <c r="B138" i="165"/>
  <c r="J128" i="165" s="1"/>
  <c r="I138" i="165"/>
  <c r="I137" i="165" s="1"/>
  <c r="J135" i="165" s="1"/>
  <c r="B144" i="165"/>
  <c r="J129" i="165" s="1"/>
  <c r="I144" i="165"/>
  <c r="J136" i="165" s="1"/>
  <c r="I11" i="164"/>
  <c r="J11" i="164" s="1"/>
  <c r="B28" i="164"/>
  <c r="B42" i="164"/>
  <c r="J45" i="164" s="1"/>
  <c r="I43" i="164"/>
  <c r="J43" i="164" s="1"/>
  <c r="B59" i="164"/>
  <c r="I60" i="164"/>
  <c r="J61" i="164" s="1"/>
  <c r="I63" i="164"/>
  <c r="J62" i="164" s="1"/>
  <c r="B64" i="164"/>
  <c r="J60" i="164" s="1"/>
  <c r="I93" i="164"/>
  <c r="J92" i="164" s="1"/>
  <c r="I96" i="164"/>
  <c r="J93" i="164" s="1"/>
  <c r="B106" i="164"/>
  <c r="J111" i="164" s="1"/>
  <c r="B108" i="164"/>
  <c r="B125" i="164"/>
  <c r="J122" i="164" s="1"/>
  <c r="B128" i="164"/>
  <c r="I128" i="164"/>
  <c r="J132" i="164" s="1"/>
  <c r="B131" i="164"/>
  <c r="J126" i="164" s="1"/>
  <c r="I131" i="164"/>
  <c r="J133" i="164" s="1"/>
  <c r="B134" i="164"/>
  <c r="I134" i="164"/>
  <c r="J134" i="164" s="1"/>
  <c r="B138" i="164"/>
  <c r="B137" i="164" s="1"/>
  <c r="J127" i="164" s="1"/>
  <c r="I138" i="164"/>
  <c r="I137" i="164" s="1"/>
  <c r="J135" i="164" s="1"/>
  <c r="B144" i="164"/>
  <c r="J129" i="164" s="1"/>
  <c r="I144" i="164"/>
  <c r="J136" i="164" s="1"/>
  <c r="I11" i="163"/>
  <c r="B12" i="163" s="1"/>
  <c r="B14" i="163" s="1"/>
  <c r="J15" i="163" s="1"/>
  <c r="B28" i="163"/>
  <c r="B26" i="163" s="1"/>
  <c r="J26" i="163" s="1"/>
  <c r="B42" i="163"/>
  <c r="J45" i="163" s="1"/>
  <c r="I43" i="163"/>
  <c r="J43" i="163" s="1"/>
  <c r="B59" i="163"/>
  <c r="J59" i="163" s="1"/>
  <c r="I60" i="163"/>
  <c r="J61" i="163" s="1"/>
  <c r="I63" i="163"/>
  <c r="J62" i="163" s="1"/>
  <c r="B64" i="163"/>
  <c r="J60" i="163" s="1"/>
  <c r="I93" i="163"/>
  <c r="J92" i="163" s="1"/>
  <c r="I96" i="163"/>
  <c r="J93" i="163" s="1"/>
  <c r="B106" i="163"/>
  <c r="J111" i="163" s="1"/>
  <c r="B108" i="163"/>
  <c r="B125" i="163"/>
  <c r="J122" i="163" s="1"/>
  <c r="B128" i="163"/>
  <c r="J125" i="163" s="1"/>
  <c r="I128" i="163"/>
  <c r="J132" i="163" s="1"/>
  <c r="B131" i="163"/>
  <c r="J126" i="163" s="1"/>
  <c r="I131" i="163"/>
  <c r="J133" i="163" s="1"/>
  <c r="B134" i="163"/>
  <c r="I134" i="163"/>
  <c r="J134" i="163" s="1"/>
  <c r="B138" i="163"/>
  <c r="J128" i="163" s="1"/>
  <c r="I138" i="163"/>
  <c r="I137" i="163" s="1"/>
  <c r="J135" i="163" s="1"/>
  <c r="B144" i="163"/>
  <c r="J129" i="163" s="1"/>
  <c r="I144" i="163"/>
  <c r="J136" i="163" s="1"/>
  <c r="I11" i="162"/>
  <c r="B12" i="162" s="1"/>
  <c r="B28" i="162"/>
  <c r="B42" i="162"/>
  <c r="J45" i="162" s="1"/>
  <c r="I43" i="162"/>
  <c r="J43" i="162" s="1"/>
  <c r="B59" i="162"/>
  <c r="I60" i="162"/>
  <c r="J61" i="162" s="1"/>
  <c r="I63" i="162"/>
  <c r="J62" i="162" s="1"/>
  <c r="B64" i="162"/>
  <c r="J60" i="162" s="1"/>
  <c r="I93" i="162"/>
  <c r="J92" i="162" s="1"/>
  <c r="I96" i="162"/>
  <c r="J93" i="162" s="1"/>
  <c r="B106" i="162"/>
  <c r="J111" i="162" s="1"/>
  <c r="B108" i="162"/>
  <c r="B125" i="162"/>
  <c r="J122" i="162" s="1"/>
  <c r="B128" i="162"/>
  <c r="J125" i="162" s="1"/>
  <c r="I128" i="162"/>
  <c r="J132" i="162" s="1"/>
  <c r="B131" i="162"/>
  <c r="J126" i="162" s="1"/>
  <c r="I131" i="162"/>
  <c r="J133" i="162" s="1"/>
  <c r="B134" i="162"/>
  <c r="I134" i="162"/>
  <c r="J134" i="162" s="1"/>
  <c r="B138" i="162"/>
  <c r="B137" i="162" s="1"/>
  <c r="J127" i="162" s="1"/>
  <c r="I138" i="162"/>
  <c r="I137" i="162" s="1"/>
  <c r="J135" i="162" s="1"/>
  <c r="B144" i="162"/>
  <c r="J129" i="162" s="1"/>
  <c r="I144" i="162"/>
  <c r="J136" i="162" s="1"/>
  <c r="I11" i="161"/>
  <c r="B12" i="161" s="1"/>
  <c r="B14" i="161" s="1"/>
  <c r="J15" i="161" s="1"/>
  <c r="B28" i="161"/>
  <c r="B26" i="161" s="1"/>
  <c r="J26" i="161" s="1"/>
  <c r="B42" i="161"/>
  <c r="J45" i="161" s="1"/>
  <c r="I43" i="161"/>
  <c r="J43" i="161" s="1"/>
  <c r="B59" i="161"/>
  <c r="J59" i="161" s="1"/>
  <c r="I60" i="161"/>
  <c r="J61" i="161" s="1"/>
  <c r="I63" i="161"/>
  <c r="J62" i="161" s="1"/>
  <c r="B64" i="161"/>
  <c r="J60" i="161" s="1"/>
  <c r="I93" i="161"/>
  <c r="J92" i="161" s="1"/>
  <c r="I96" i="161"/>
  <c r="J93" i="161" s="1"/>
  <c r="B106" i="161"/>
  <c r="J111" i="161" s="1"/>
  <c r="B108" i="161"/>
  <c r="B125" i="161"/>
  <c r="J122" i="161" s="1"/>
  <c r="B128" i="161"/>
  <c r="J125" i="161" s="1"/>
  <c r="I128" i="161"/>
  <c r="J132" i="161" s="1"/>
  <c r="B131" i="161"/>
  <c r="J126" i="161" s="1"/>
  <c r="I131" i="161"/>
  <c r="J133" i="161" s="1"/>
  <c r="B134" i="161"/>
  <c r="I134" i="161"/>
  <c r="J134" i="161" s="1"/>
  <c r="B138" i="161"/>
  <c r="J128" i="161" s="1"/>
  <c r="I138" i="161"/>
  <c r="I137" i="161" s="1"/>
  <c r="J135" i="161" s="1"/>
  <c r="B144" i="161"/>
  <c r="J129" i="161" s="1"/>
  <c r="I144" i="161"/>
  <c r="J136" i="161" s="1"/>
  <c r="I11" i="160"/>
  <c r="I16" i="160" s="1"/>
  <c r="B28" i="160"/>
  <c r="J27" i="160" s="1"/>
  <c r="B42" i="160"/>
  <c r="J45" i="160" s="1"/>
  <c r="I43" i="160"/>
  <c r="J43" i="160" s="1"/>
  <c r="B59" i="160"/>
  <c r="J59" i="160" s="1"/>
  <c r="I60" i="160"/>
  <c r="J61" i="160" s="1"/>
  <c r="I63" i="160"/>
  <c r="J62" i="160" s="1"/>
  <c r="B64" i="160"/>
  <c r="J60" i="160" s="1"/>
  <c r="I93" i="160"/>
  <c r="J92" i="160" s="1"/>
  <c r="I96" i="160"/>
  <c r="J93" i="160" s="1"/>
  <c r="B106" i="160"/>
  <c r="J111" i="160" s="1"/>
  <c r="B108" i="160"/>
  <c r="B125" i="160"/>
  <c r="J122" i="160" s="1"/>
  <c r="B128" i="160"/>
  <c r="J125" i="160" s="1"/>
  <c r="I128" i="160"/>
  <c r="J132" i="160" s="1"/>
  <c r="B131" i="160"/>
  <c r="J126" i="160" s="1"/>
  <c r="I131" i="160"/>
  <c r="J133" i="160" s="1"/>
  <c r="B134" i="160"/>
  <c r="I134" i="160"/>
  <c r="J134" i="160" s="1"/>
  <c r="B138" i="160"/>
  <c r="B137" i="160" s="1"/>
  <c r="J127" i="160" s="1"/>
  <c r="I138" i="160"/>
  <c r="I137" i="160" s="1"/>
  <c r="J135" i="160" s="1"/>
  <c r="B144" i="160"/>
  <c r="J129" i="160" s="1"/>
  <c r="I144" i="160"/>
  <c r="J136" i="160" s="1"/>
  <c r="I11" i="159"/>
  <c r="B12" i="159" s="1"/>
  <c r="B14" i="159" s="1"/>
  <c r="J15" i="159" s="1"/>
  <c r="B28" i="159"/>
  <c r="B26" i="159" s="1"/>
  <c r="J26" i="159" s="1"/>
  <c r="B42" i="159"/>
  <c r="J45" i="159" s="1"/>
  <c r="I43" i="159"/>
  <c r="J43" i="159" s="1"/>
  <c r="B59" i="159"/>
  <c r="J59" i="159" s="1"/>
  <c r="I60" i="159"/>
  <c r="J61" i="159" s="1"/>
  <c r="I63" i="159"/>
  <c r="J62" i="159" s="1"/>
  <c r="B64" i="159"/>
  <c r="J60" i="159" s="1"/>
  <c r="I93" i="159"/>
  <c r="J92" i="159" s="1"/>
  <c r="I96" i="159"/>
  <c r="J93" i="159" s="1"/>
  <c r="B106" i="159"/>
  <c r="J111" i="159" s="1"/>
  <c r="B108" i="159"/>
  <c r="B125" i="159"/>
  <c r="J122" i="159" s="1"/>
  <c r="B128" i="159"/>
  <c r="J125" i="159" s="1"/>
  <c r="I128" i="159"/>
  <c r="J132" i="159" s="1"/>
  <c r="B131" i="159"/>
  <c r="J126" i="159" s="1"/>
  <c r="I131" i="159"/>
  <c r="J133" i="159" s="1"/>
  <c r="B134" i="159"/>
  <c r="I134" i="159"/>
  <c r="J134" i="159" s="1"/>
  <c r="B138" i="159"/>
  <c r="J128" i="159" s="1"/>
  <c r="I138" i="159"/>
  <c r="I137" i="159" s="1"/>
  <c r="J135" i="159" s="1"/>
  <c r="B144" i="159"/>
  <c r="J129" i="159" s="1"/>
  <c r="I144" i="159"/>
  <c r="J136" i="159" s="1"/>
  <c r="I11" i="158"/>
  <c r="J11" i="158" s="1"/>
  <c r="B28" i="158"/>
  <c r="J27" i="158" s="1"/>
  <c r="B42" i="158"/>
  <c r="J45" i="158" s="1"/>
  <c r="I43" i="158"/>
  <c r="J43" i="158"/>
  <c r="B59" i="158"/>
  <c r="J59" i="158" s="1"/>
  <c r="I60" i="158"/>
  <c r="J61" i="158" s="1"/>
  <c r="I63" i="158"/>
  <c r="J62" i="158" s="1"/>
  <c r="B64" i="158"/>
  <c r="J60" i="158" s="1"/>
  <c r="I93" i="158"/>
  <c r="J92" i="158" s="1"/>
  <c r="I96" i="158"/>
  <c r="J93" i="158" s="1"/>
  <c r="B106" i="158"/>
  <c r="J111" i="158" s="1"/>
  <c r="B108" i="158"/>
  <c r="B125" i="158"/>
  <c r="B128" i="158"/>
  <c r="J125" i="158" s="1"/>
  <c r="I128" i="158"/>
  <c r="B131" i="158"/>
  <c r="J126" i="158" s="1"/>
  <c r="I131" i="158"/>
  <c r="J133" i="158" s="1"/>
  <c r="B134" i="158"/>
  <c r="I134" i="158"/>
  <c r="J134" i="158" s="1"/>
  <c r="B138" i="158"/>
  <c r="B137" i="158" s="1"/>
  <c r="J127" i="158" s="1"/>
  <c r="I138" i="158"/>
  <c r="I137" i="158" s="1"/>
  <c r="J135" i="158" s="1"/>
  <c r="B144" i="158"/>
  <c r="J129" i="158" s="1"/>
  <c r="I144" i="158"/>
  <c r="J136" i="158" s="1"/>
  <c r="I11" i="157"/>
  <c r="B12" i="157" s="1"/>
  <c r="B14" i="157" s="1"/>
  <c r="J15" i="157" s="1"/>
  <c r="B28" i="157"/>
  <c r="B26" i="157" s="1"/>
  <c r="J26" i="157" s="1"/>
  <c r="B42" i="157"/>
  <c r="J45" i="157" s="1"/>
  <c r="I43" i="157"/>
  <c r="J43" i="157" s="1"/>
  <c r="B59" i="157"/>
  <c r="J59" i="157" s="1"/>
  <c r="I60" i="157"/>
  <c r="J61" i="157" s="1"/>
  <c r="I63" i="157"/>
  <c r="J62" i="157" s="1"/>
  <c r="B64" i="157"/>
  <c r="I93" i="157"/>
  <c r="J92" i="157" s="1"/>
  <c r="I96" i="157"/>
  <c r="J93" i="157" s="1"/>
  <c r="B106" i="157"/>
  <c r="J111" i="157" s="1"/>
  <c r="B108" i="157"/>
  <c r="B125" i="157"/>
  <c r="J122" i="157" s="1"/>
  <c r="B128" i="157"/>
  <c r="J125" i="157" s="1"/>
  <c r="I128" i="157"/>
  <c r="J132" i="157" s="1"/>
  <c r="B131" i="157"/>
  <c r="J126" i="157" s="1"/>
  <c r="I131" i="157"/>
  <c r="J133" i="157" s="1"/>
  <c r="B134" i="157"/>
  <c r="I134" i="157"/>
  <c r="J134" i="157" s="1"/>
  <c r="B138" i="157"/>
  <c r="J128" i="157" s="1"/>
  <c r="I138" i="157"/>
  <c r="I137" i="157" s="1"/>
  <c r="J135" i="157" s="1"/>
  <c r="B144" i="157"/>
  <c r="J129" i="157" s="1"/>
  <c r="I144" i="157"/>
  <c r="J136" i="157" s="1"/>
  <c r="I11" i="156"/>
  <c r="B12" i="156" s="1"/>
  <c r="B28" i="156"/>
  <c r="J27" i="156" s="1"/>
  <c r="B42" i="156"/>
  <c r="J45" i="156" s="1"/>
  <c r="I43" i="156"/>
  <c r="J43" i="156" s="1"/>
  <c r="B59" i="156"/>
  <c r="J59" i="156" s="1"/>
  <c r="I60" i="156"/>
  <c r="J61" i="156" s="1"/>
  <c r="I63" i="156"/>
  <c r="J62" i="156" s="1"/>
  <c r="B64" i="156"/>
  <c r="J60" i="156" s="1"/>
  <c r="I93" i="156"/>
  <c r="J92" i="156" s="1"/>
  <c r="I96" i="156"/>
  <c r="J93" i="156" s="1"/>
  <c r="B106" i="156"/>
  <c r="J111" i="156" s="1"/>
  <c r="B108" i="156"/>
  <c r="B125" i="156"/>
  <c r="J122" i="156" s="1"/>
  <c r="B128" i="156"/>
  <c r="J125" i="156" s="1"/>
  <c r="I128" i="156"/>
  <c r="J132" i="156" s="1"/>
  <c r="B131" i="156"/>
  <c r="I131" i="156"/>
  <c r="J133" i="156" s="1"/>
  <c r="B134" i="156"/>
  <c r="I134" i="156"/>
  <c r="J134" i="156" s="1"/>
  <c r="B138" i="156"/>
  <c r="B137" i="156" s="1"/>
  <c r="J127" i="156" s="1"/>
  <c r="I138" i="156"/>
  <c r="I137" i="156" s="1"/>
  <c r="J135" i="156" s="1"/>
  <c r="B144" i="156"/>
  <c r="J129" i="156" s="1"/>
  <c r="I144" i="156"/>
  <c r="J136" i="156" s="1"/>
  <c r="I11" i="155"/>
  <c r="B12" i="155" s="1"/>
  <c r="B14" i="155" s="1"/>
  <c r="J15" i="155" s="1"/>
  <c r="B28" i="155"/>
  <c r="J27" i="155" s="1"/>
  <c r="B42" i="155"/>
  <c r="J45" i="155" s="1"/>
  <c r="I43" i="155"/>
  <c r="J43" i="155" s="1"/>
  <c r="B59" i="155"/>
  <c r="J59" i="155"/>
  <c r="I60" i="155"/>
  <c r="J61" i="155" s="1"/>
  <c r="I63" i="155"/>
  <c r="J62" i="155" s="1"/>
  <c r="B64" i="155"/>
  <c r="J60" i="155" s="1"/>
  <c r="I93" i="155"/>
  <c r="J92" i="155" s="1"/>
  <c r="I96" i="155"/>
  <c r="J93" i="155" s="1"/>
  <c r="B106" i="155"/>
  <c r="J111" i="155" s="1"/>
  <c r="B108" i="155"/>
  <c r="B125" i="155"/>
  <c r="J122" i="155" s="1"/>
  <c r="B128" i="155"/>
  <c r="J125" i="155" s="1"/>
  <c r="I128" i="155"/>
  <c r="J132" i="155" s="1"/>
  <c r="B131" i="155"/>
  <c r="I131" i="155"/>
  <c r="J133" i="155" s="1"/>
  <c r="B134" i="155"/>
  <c r="I134" i="155"/>
  <c r="J134" i="155" s="1"/>
  <c r="B138" i="155"/>
  <c r="J128" i="155" s="1"/>
  <c r="I138" i="155"/>
  <c r="I137" i="155" s="1"/>
  <c r="J135" i="155" s="1"/>
  <c r="B144" i="155"/>
  <c r="J129" i="155" s="1"/>
  <c r="I144" i="155"/>
  <c r="J136" i="155" s="1"/>
  <c r="I11" i="154"/>
  <c r="J11" i="154" s="1"/>
  <c r="B28" i="154"/>
  <c r="J27" i="154" s="1"/>
  <c r="B42" i="154"/>
  <c r="J45" i="154" s="1"/>
  <c r="I43" i="154"/>
  <c r="J43" i="154" s="1"/>
  <c r="B59" i="154"/>
  <c r="J59" i="154" s="1"/>
  <c r="I60" i="154"/>
  <c r="J61" i="154" s="1"/>
  <c r="I63" i="154"/>
  <c r="J62" i="154" s="1"/>
  <c r="B64" i="154"/>
  <c r="J60" i="154" s="1"/>
  <c r="I93" i="154"/>
  <c r="J92" i="154" s="1"/>
  <c r="I96" i="154"/>
  <c r="J93" i="154" s="1"/>
  <c r="B106" i="154"/>
  <c r="J111" i="154" s="1"/>
  <c r="B108" i="154"/>
  <c r="B125" i="154"/>
  <c r="J122" i="154" s="1"/>
  <c r="B128" i="154"/>
  <c r="J125" i="154" s="1"/>
  <c r="I128" i="154"/>
  <c r="J132" i="154" s="1"/>
  <c r="B131" i="154"/>
  <c r="J126" i="154" s="1"/>
  <c r="I131" i="154"/>
  <c r="J133" i="154" s="1"/>
  <c r="B134" i="154"/>
  <c r="I134" i="154"/>
  <c r="J134" i="154" s="1"/>
  <c r="B138" i="154"/>
  <c r="B137" i="154" s="1"/>
  <c r="J127" i="154" s="1"/>
  <c r="I138" i="154"/>
  <c r="I137" i="154" s="1"/>
  <c r="J135" i="154" s="1"/>
  <c r="B144" i="154"/>
  <c r="J129" i="154" s="1"/>
  <c r="I144" i="154"/>
  <c r="J136" i="154" s="1"/>
  <c r="I11" i="153"/>
  <c r="B12" i="153" s="1"/>
  <c r="B14" i="153" s="1"/>
  <c r="J15" i="153" s="1"/>
  <c r="B28" i="153"/>
  <c r="B26" i="153" s="1"/>
  <c r="J26" i="153" s="1"/>
  <c r="B42" i="153"/>
  <c r="J45" i="153" s="1"/>
  <c r="I43" i="153"/>
  <c r="J43" i="153" s="1"/>
  <c r="B59" i="153"/>
  <c r="J59" i="153" s="1"/>
  <c r="I60" i="153"/>
  <c r="J61" i="153" s="1"/>
  <c r="I63" i="153"/>
  <c r="J62" i="153" s="1"/>
  <c r="B64" i="153"/>
  <c r="J60" i="153" s="1"/>
  <c r="I93" i="153"/>
  <c r="J92" i="153" s="1"/>
  <c r="I96" i="153"/>
  <c r="J93" i="153" s="1"/>
  <c r="B106" i="153"/>
  <c r="J111" i="153" s="1"/>
  <c r="B108" i="153"/>
  <c r="B125" i="153"/>
  <c r="J122" i="153" s="1"/>
  <c r="B128" i="153"/>
  <c r="J125" i="153" s="1"/>
  <c r="I128" i="153"/>
  <c r="J132" i="153" s="1"/>
  <c r="B131" i="153"/>
  <c r="J126" i="153" s="1"/>
  <c r="I131" i="153"/>
  <c r="J133" i="153" s="1"/>
  <c r="B134" i="153"/>
  <c r="I134" i="153"/>
  <c r="J134" i="153" s="1"/>
  <c r="B138" i="153"/>
  <c r="J128" i="153" s="1"/>
  <c r="I138" i="153"/>
  <c r="I137" i="153" s="1"/>
  <c r="J135" i="153" s="1"/>
  <c r="B144" i="153"/>
  <c r="J129" i="153" s="1"/>
  <c r="I144" i="153"/>
  <c r="J136" i="153" s="1"/>
  <c r="I16" i="159" l="1"/>
  <c r="B137" i="180"/>
  <c r="J127" i="180" s="1"/>
  <c r="J11" i="198"/>
  <c r="J128" i="166"/>
  <c r="J11" i="185"/>
  <c r="I16" i="189"/>
  <c r="I16" i="184"/>
  <c r="J12" i="184" s="1"/>
  <c r="B26" i="155"/>
  <c r="J26" i="155" s="1"/>
  <c r="B12" i="184"/>
  <c r="B16" i="184" s="1"/>
  <c r="J13" i="184" s="1"/>
  <c r="J11" i="175"/>
  <c r="I16" i="188"/>
  <c r="B137" i="168"/>
  <c r="J127" i="168" s="1"/>
  <c r="B26" i="197"/>
  <c r="B137" i="157"/>
  <c r="J127" i="157" s="1"/>
  <c r="J27" i="196"/>
  <c r="J27" i="157"/>
  <c r="J27" i="191"/>
  <c r="I16" i="191"/>
  <c r="J12" i="191" s="1"/>
  <c r="J128" i="158"/>
  <c r="J27" i="161"/>
  <c r="B12" i="191"/>
  <c r="I26" i="191" s="1"/>
  <c r="J11" i="161"/>
  <c r="I26" i="173"/>
  <c r="I35" i="173" s="1"/>
  <c r="I16" i="182"/>
  <c r="J12" i="182" s="1"/>
  <c r="I16" i="186"/>
  <c r="J12" i="186" s="1"/>
  <c r="B137" i="161"/>
  <c r="J127" i="161" s="1"/>
  <c r="J11" i="167"/>
  <c r="J11" i="186"/>
  <c r="B137" i="174"/>
  <c r="J127" i="174" s="1"/>
  <c r="J27" i="179"/>
  <c r="J27" i="184"/>
  <c r="B26" i="158"/>
  <c r="J26" i="158" s="1"/>
  <c r="J11" i="162"/>
  <c r="I16" i="156"/>
  <c r="J14" i="156" s="1"/>
  <c r="J27" i="153"/>
  <c r="J11" i="156"/>
  <c r="B26" i="183"/>
  <c r="I16" i="155"/>
  <c r="B12" i="189"/>
  <c r="B14" i="189" s="1"/>
  <c r="J15" i="189" s="1"/>
  <c r="B16" i="155"/>
  <c r="J13" i="155" s="1"/>
  <c r="J128" i="173"/>
  <c r="J11" i="177"/>
  <c r="I16" i="154"/>
  <c r="J12" i="154" s="1"/>
  <c r="B26" i="160"/>
  <c r="J26" i="160" s="1"/>
  <c r="B12" i="154"/>
  <c r="B14" i="154" s="1"/>
  <c r="J15" i="154" s="1"/>
  <c r="J11" i="160"/>
  <c r="B26" i="175"/>
  <c r="J26" i="175" s="1"/>
  <c r="I16" i="175"/>
  <c r="J16" i="175" s="1"/>
  <c r="B137" i="178"/>
  <c r="J127" i="178" s="1"/>
  <c r="B14" i="167"/>
  <c r="J15" i="167" s="1"/>
  <c r="B16" i="167"/>
  <c r="J13" i="167" s="1"/>
  <c r="B137" i="172"/>
  <c r="J127" i="172" s="1"/>
  <c r="B12" i="188"/>
  <c r="I26" i="188" s="1"/>
  <c r="I16" i="196"/>
  <c r="J12" i="196" s="1"/>
  <c r="J11" i="155"/>
  <c r="I16" i="192"/>
  <c r="J12" i="192" s="1"/>
  <c r="I16" i="169"/>
  <c r="J14" i="169" s="1"/>
  <c r="J27" i="185"/>
  <c r="B12" i="192"/>
  <c r="B14" i="192" s="1"/>
  <c r="J15" i="192" s="1"/>
  <c r="B12" i="160"/>
  <c r="I16" i="197"/>
  <c r="J12" i="197" s="1"/>
  <c r="J27" i="165"/>
  <c r="B26" i="173"/>
  <c r="J26" i="173" s="1"/>
  <c r="I16" i="193"/>
  <c r="I16" i="165"/>
  <c r="J12" i="165" s="1"/>
  <c r="B137" i="170"/>
  <c r="J127" i="170" s="1"/>
  <c r="J11" i="173"/>
  <c r="B12" i="190"/>
  <c r="I26" i="190" s="1"/>
  <c r="B12" i="193"/>
  <c r="I26" i="193" s="1"/>
  <c r="I35" i="193" s="1"/>
  <c r="B123" i="156"/>
  <c r="I122" i="156" s="1"/>
  <c r="J137" i="156" s="1"/>
  <c r="I16" i="161"/>
  <c r="B26" i="154"/>
  <c r="J26" i="154" s="1"/>
  <c r="B16" i="161"/>
  <c r="J13" i="161" s="1"/>
  <c r="J11" i="166"/>
  <c r="J11" i="182"/>
  <c r="I123" i="189"/>
  <c r="B26" i="194"/>
  <c r="J26" i="194" s="1"/>
  <c r="B123" i="158"/>
  <c r="I122" i="158" s="1"/>
  <c r="J137" i="158" s="1"/>
  <c r="I16" i="157"/>
  <c r="J12" i="157" s="1"/>
  <c r="B16" i="157"/>
  <c r="J13" i="157" s="1"/>
  <c r="J27" i="167"/>
  <c r="J27" i="171"/>
  <c r="B26" i="187"/>
  <c r="J26" i="187" s="1"/>
  <c r="J128" i="186"/>
  <c r="J128" i="154"/>
  <c r="J11" i="157"/>
  <c r="I16" i="162"/>
  <c r="J12" i="162" s="1"/>
  <c r="B12" i="187"/>
  <c r="B14" i="187" s="1"/>
  <c r="J15" i="187" s="1"/>
  <c r="B12" i="200"/>
  <c r="B14" i="200" s="1"/>
  <c r="J15" i="200" s="1"/>
  <c r="J128" i="198"/>
  <c r="J27" i="188"/>
  <c r="B137" i="153"/>
  <c r="J127" i="153" s="1"/>
  <c r="I16" i="153"/>
  <c r="J12" i="153" s="1"/>
  <c r="B16" i="153"/>
  <c r="J13" i="153" s="1"/>
  <c r="J11" i="153"/>
  <c r="B14" i="185"/>
  <c r="J15" i="185" s="1"/>
  <c r="B14" i="156"/>
  <c r="J15" i="156" s="1"/>
  <c r="B16" i="156"/>
  <c r="J13" i="156" s="1"/>
  <c r="I26" i="156"/>
  <c r="B14" i="166"/>
  <c r="J15" i="166" s="1"/>
  <c r="B16" i="166"/>
  <c r="J13" i="166" s="1"/>
  <c r="I26" i="166"/>
  <c r="I35" i="166" s="1"/>
  <c r="B16" i="182"/>
  <c r="J13" i="182" s="1"/>
  <c r="I26" i="182"/>
  <c r="I35" i="182" s="1"/>
  <c r="I123" i="191"/>
  <c r="J135" i="191"/>
  <c r="B14" i="162"/>
  <c r="J15" i="162" s="1"/>
  <c r="B16" i="162"/>
  <c r="J13" i="162" s="1"/>
  <c r="I26" i="162"/>
  <c r="I35" i="162" s="1"/>
  <c r="B137" i="176"/>
  <c r="J127" i="176" s="1"/>
  <c r="J27" i="195"/>
  <c r="J128" i="200"/>
  <c r="I16" i="195"/>
  <c r="J12" i="195" s="1"/>
  <c r="B137" i="167"/>
  <c r="J127" i="167" s="1"/>
  <c r="J27" i="181"/>
  <c r="I123" i="186"/>
  <c r="J27" i="186"/>
  <c r="I123" i="187"/>
  <c r="J128" i="184"/>
  <c r="J27" i="189"/>
  <c r="J11" i="165"/>
  <c r="B137" i="183"/>
  <c r="J127" i="183" s="1"/>
  <c r="J132" i="189"/>
  <c r="I123" i="192"/>
  <c r="J27" i="199"/>
  <c r="J27" i="159"/>
  <c r="J128" i="162"/>
  <c r="I16" i="181"/>
  <c r="J14" i="181" s="1"/>
  <c r="B12" i="195"/>
  <c r="I123" i="165"/>
  <c r="J11" i="181"/>
  <c r="I16" i="199"/>
  <c r="J12" i="199" s="1"/>
  <c r="J128" i="192"/>
  <c r="I16" i="164"/>
  <c r="J12" i="164" s="1"/>
  <c r="I26" i="167"/>
  <c r="I16" i="183"/>
  <c r="J12" i="183" s="1"/>
  <c r="B12" i="197"/>
  <c r="B16" i="197" s="1"/>
  <c r="J13" i="197" s="1"/>
  <c r="B137" i="155"/>
  <c r="J127" i="155" s="1"/>
  <c r="J12" i="159"/>
  <c r="J128" i="164"/>
  <c r="J27" i="169"/>
  <c r="I16" i="179"/>
  <c r="J12" i="179" s="1"/>
  <c r="B12" i="199"/>
  <c r="B16" i="199" s="1"/>
  <c r="J126" i="156"/>
  <c r="J11" i="159"/>
  <c r="I16" i="167"/>
  <c r="I123" i="172"/>
  <c r="I123" i="194"/>
  <c r="I123" i="188"/>
  <c r="J11" i="169"/>
  <c r="J27" i="177"/>
  <c r="I16" i="185"/>
  <c r="J14" i="185" s="1"/>
  <c r="I16" i="194"/>
  <c r="B12" i="164"/>
  <c r="I16" i="166"/>
  <c r="J12" i="166" s="1"/>
  <c r="B12" i="183"/>
  <c r="J128" i="194"/>
  <c r="B12" i="194"/>
  <c r="B14" i="194" s="1"/>
  <c r="J15" i="194" s="1"/>
  <c r="I16" i="177"/>
  <c r="J16" i="177" s="1"/>
  <c r="J128" i="188"/>
  <c r="B123" i="169"/>
  <c r="I122" i="169" s="1"/>
  <c r="J137" i="169" s="1"/>
  <c r="I123" i="158"/>
  <c r="I16" i="158"/>
  <c r="J27" i="163"/>
  <c r="J122" i="169"/>
  <c r="J27" i="182"/>
  <c r="J27" i="193"/>
  <c r="B123" i="194"/>
  <c r="I122" i="194" s="1"/>
  <c r="J137" i="194" s="1"/>
  <c r="J27" i="198"/>
  <c r="I16" i="163"/>
  <c r="J12" i="163" s="1"/>
  <c r="I16" i="173"/>
  <c r="J14" i="173" s="1"/>
  <c r="J128" i="182"/>
  <c r="J12" i="188"/>
  <c r="J27" i="190"/>
  <c r="J122" i="194"/>
  <c r="J27" i="200"/>
  <c r="B12" i="158"/>
  <c r="I16" i="187"/>
  <c r="J12" i="187" s="1"/>
  <c r="J128" i="196"/>
  <c r="I123" i="198"/>
  <c r="J11" i="163"/>
  <c r="J128" i="190"/>
  <c r="I16" i="190"/>
  <c r="J14" i="190" s="1"/>
  <c r="B14" i="193"/>
  <c r="J15" i="193" s="1"/>
  <c r="B137" i="171"/>
  <c r="J128" i="171"/>
  <c r="B123" i="162"/>
  <c r="I122" i="162" s="1"/>
  <c r="B26" i="164"/>
  <c r="J27" i="164"/>
  <c r="I123" i="156"/>
  <c r="J45" i="167"/>
  <c r="B14" i="177"/>
  <c r="J15" i="177" s="1"/>
  <c r="I26" i="177"/>
  <c r="I123" i="154"/>
  <c r="I26" i="155"/>
  <c r="J14" i="155"/>
  <c r="B26" i="156"/>
  <c r="I123" i="163"/>
  <c r="I26" i="159"/>
  <c r="J14" i="159"/>
  <c r="J122" i="158"/>
  <c r="J59" i="168"/>
  <c r="B123" i="154"/>
  <c r="I122" i="154" s="1"/>
  <c r="J12" i="156"/>
  <c r="J16" i="156"/>
  <c r="B123" i="157"/>
  <c r="I122" i="157" s="1"/>
  <c r="J60" i="157"/>
  <c r="J60" i="180"/>
  <c r="I123" i="161"/>
  <c r="B26" i="162"/>
  <c r="J27" i="162"/>
  <c r="I26" i="161"/>
  <c r="I26" i="181"/>
  <c r="B14" i="181"/>
  <c r="J15" i="181" s="1"/>
  <c r="B16" i="181"/>
  <c r="I26" i="153"/>
  <c r="I26" i="157"/>
  <c r="J45" i="178"/>
  <c r="J111" i="179"/>
  <c r="I123" i="166"/>
  <c r="B12" i="172"/>
  <c r="I16" i="172"/>
  <c r="I123" i="155"/>
  <c r="B137" i="159"/>
  <c r="B123" i="166"/>
  <c r="I122" i="166" s="1"/>
  <c r="J125" i="166"/>
  <c r="J26" i="178"/>
  <c r="I26" i="165"/>
  <c r="J126" i="155"/>
  <c r="J128" i="160"/>
  <c r="I123" i="164"/>
  <c r="B137" i="165"/>
  <c r="B12" i="168"/>
  <c r="J111" i="169"/>
  <c r="J122" i="191"/>
  <c r="J59" i="195"/>
  <c r="I123" i="157"/>
  <c r="I123" i="153"/>
  <c r="I123" i="160"/>
  <c r="J12" i="160"/>
  <c r="B123" i="164"/>
  <c r="I122" i="164" s="1"/>
  <c r="J125" i="164"/>
  <c r="B16" i="165"/>
  <c r="J13" i="165" s="1"/>
  <c r="B26" i="170"/>
  <c r="J27" i="170"/>
  <c r="I123" i="174"/>
  <c r="J134" i="174"/>
  <c r="J133" i="180"/>
  <c r="I123" i="180"/>
  <c r="J12" i="155"/>
  <c r="J133" i="176"/>
  <c r="I123" i="176"/>
  <c r="I16" i="168"/>
  <c r="J59" i="189"/>
  <c r="B14" i="165"/>
  <c r="J15" i="165" s="1"/>
  <c r="J132" i="167"/>
  <c r="I123" i="167"/>
  <c r="B12" i="171"/>
  <c r="I16" i="171"/>
  <c r="J11" i="171"/>
  <c r="J60" i="176"/>
  <c r="J128" i="156"/>
  <c r="J132" i="158"/>
  <c r="J28" i="166"/>
  <c r="I26" i="163"/>
  <c r="B16" i="159"/>
  <c r="J13" i="159" s="1"/>
  <c r="B123" i="160"/>
  <c r="I122" i="160" s="1"/>
  <c r="B137" i="163"/>
  <c r="B16" i="163"/>
  <c r="J13" i="163" s="1"/>
  <c r="B26" i="166"/>
  <c r="J27" i="166"/>
  <c r="J59" i="173"/>
  <c r="I123" i="159"/>
  <c r="I123" i="162"/>
  <c r="B14" i="169"/>
  <c r="J15" i="169" s="1"/>
  <c r="B16" i="169"/>
  <c r="J13" i="169" s="1"/>
  <c r="I26" i="169"/>
  <c r="J26" i="177"/>
  <c r="J59" i="179"/>
  <c r="B12" i="174"/>
  <c r="I16" i="174"/>
  <c r="J59" i="162"/>
  <c r="J59" i="164"/>
  <c r="J59" i="166"/>
  <c r="J128" i="175"/>
  <c r="B137" i="175"/>
  <c r="I26" i="175"/>
  <c r="B12" i="178"/>
  <c r="I16" i="178"/>
  <c r="B123" i="180"/>
  <c r="I122" i="180" s="1"/>
  <c r="J134" i="185"/>
  <c r="I123" i="185"/>
  <c r="J45" i="176"/>
  <c r="J45" i="180"/>
  <c r="B123" i="186"/>
  <c r="I122" i="186" s="1"/>
  <c r="J126" i="186"/>
  <c r="J45" i="194"/>
  <c r="J128" i="179"/>
  <c r="B137" i="179"/>
  <c r="J127" i="179" s="1"/>
  <c r="J128" i="193"/>
  <c r="B137" i="193"/>
  <c r="J132" i="171"/>
  <c r="I123" i="171"/>
  <c r="B14" i="175"/>
  <c r="J15" i="175" s="1"/>
  <c r="J111" i="181"/>
  <c r="I123" i="182"/>
  <c r="B123" i="168"/>
  <c r="I122" i="168" s="1"/>
  <c r="J132" i="173"/>
  <c r="I123" i="173"/>
  <c r="I123" i="183"/>
  <c r="I123" i="168"/>
  <c r="J12" i="169"/>
  <c r="B12" i="180"/>
  <c r="I16" i="180"/>
  <c r="J12" i="180" s="1"/>
  <c r="J28" i="182"/>
  <c r="B33" i="182"/>
  <c r="B35" i="182" s="1"/>
  <c r="J122" i="168"/>
  <c r="I123" i="170"/>
  <c r="B26" i="172"/>
  <c r="J27" i="172"/>
  <c r="B12" i="176"/>
  <c r="I16" i="176"/>
  <c r="B123" i="182"/>
  <c r="I122" i="182" s="1"/>
  <c r="B123" i="198"/>
  <c r="I122" i="198" s="1"/>
  <c r="J59" i="199"/>
  <c r="J27" i="168"/>
  <c r="J26" i="183"/>
  <c r="J59" i="191"/>
  <c r="B123" i="173"/>
  <c r="I122" i="173" s="1"/>
  <c r="B14" i="173"/>
  <c r="J15" i="173" s="1"/>
  <c r="J128" i="169"/>
  <c r="J128" i="181"/>
  <c r="B137" i="181"/>
  <c r="J26" i="197"/>
  <c r="J132" i="169"/>
  <c r="I123" i="169"/>
  <c r="B12" i="170"/>
  <c r="I16" i="170"/>
  <c r="J128" i="177"/>
  <c r="B137" i="177"/>
  <c r="I123" i="178"/>
  <c r="J122" i="184"/>
  <c r="B123" i="184"/>
  <c r="I122" i="184" s="1"/>
  <c r="I123" i="175"/>
  <c r="I123" i="177"/>
  <c r="I123" i="179"/>
  <c r="I123" i="181"/>
  <c r="B14" i="186"/>
  <c r="J15" i="186" s="1"/>
  <c r="I26" i="186"/>
  <c r="J26" i="193"/>
  <c r="J45" i="198"/>
  <c r="I123" i="184"/>
  <c r="I26" i="184"/>
  <c r="J111" i="194"/>
  <c r="I123" i="190"/>
  <c r="J128" i="197"/>
  <c r="B137" i="197"/>
  <c r="J127" i="197" s="1"/>
  <c r="I123" i="199"/>
  <c r="J16" i="184"/>
  <c r="I123" i="195"/>
  <c r="J111" i="198"/>
  <c r="J26" i="198"/>
  <c r="J12" i="173"/>
  <c r="J12" i="177"/>
  <c r="J128" i="187"/>
  <c r="B137" i="187"/>
  <c r="J127" i="187" s="1"/>
  <c r="J128" i="191"/>
  <c r="B137" i="191"/>
  <c r="J127" i="191" s="1"/>
  <c r="I123" i="200"/>
  <c r="J27" i="174"/>
  <c r="J27" i="176"/>
  <c r="J27" i="178"/>
  <c r="B12" i="179"/>
  <c r="J27" i="180"/>
  <c r="J45" i="192"/>
  <c r="J12" i="193"/>
  <c r="I123" i="196"/>
  <c r="B14" i="184"/>
  <c r="J15" i="184" s="1"/>
  <c r="J14" i="184"/>
  <c r="I26" i="185"/>
  <c r="B16" i="185"/>
  <c r="J128" i="189"/>
  <c r="B137" i="189"/>
  <c r="J127" i="189" s="1"/>
  <c r="J26" i="191"/>
  <c r="J45" i="200"/>
  <c r="J26" i="189"/>
  <c r="B123" i="192"/>
  <c r="I122" i="192" s="1"/>
  <c r="J45" i="196"/>
  <c r="J45" i="190"/>
  <c r="J59" i="193"/>
  <c r="J26" i="199"/>
  <c r="B123" i="200"/>
  <c r="I122" i="200" s="1"/>
  <c r="J45" i="188"/>
  <c r="B123" i="190"/>
  <c r="I122" i="190" s="1"/>
  <c r="J111" i="192"/>
  <c r="J26" i="195"/>
  <c r="B123" i="196"/>
  <c r="I122" i="196" s="1"/>
  <c r="J14" i="189"/>
  <c r="J59" i="197"/>
  <c r="J128" i="199"/>
  <c r="B137" i="199"/>
  <c r="B14" i="182"/>
  <c r="J15" i="182" s="1"/>
  <c r="J128" i="185"/>
  <c r="B137" i="185"/>
  <c r="B123" i="188"/>
  <c r="I122" i="188" s="1"/>
  <c r="I123" i="193"/>
  <c r="J128" i="195"/>
  <c r="B137" i="195"/>
  <c r="J111" i="200"/>
  <c r="J26" i="200"/>
  <c r="I26" i="189"/>
  <c r="B16" i="189"/>
  <c r="J111" i="190"/>
  <c r="J111" i="196"/>
  <c r="I26" i="187"/>
  <c r="B16" i="187"/>
  <c r="J111" i="188"/>
  <c r="J12" i="189"/>
  <c r="I123" i="197"/>
  <c r="B16" i="193"/>
  <c r="J60" i="198"/>
  <c r="I26" i="192"/>
  <c r="I26" i="196"/>
  <c r="I26" i="198"/>
  <c r="I16" i="198"/>
  <c r="J12" i="198" s="1"/>
  <c r="I16" i="200"/>
  <c r="J12" i="200" s="1"/>
  <c r="B16" i="192"/>
  <c r="B16" i="194"/>
  <c r="B16" i="196"/>
  <c r="B16" i="198"/>
  <c r="J13" i="198" s="1"/>
  <c r="J14" i="188"/>
  <c r="J14" i="192"/>
  <c r="J14" i="196"/>
  <c r="J14" i="182" l="1"/>
  <c r="J12" i="175"/>
  <c r="B14" i="191"/>
  <c r="J15" i="191" s="1"/>
  <c r="B16" i="191"/>
  <c r="B123" i="178"/>
  <c r="I122" i="178" s="1"/>
  <c r="B123" i="161"/>
  <c r="I122" i="161" s="1"/>
  <c r="J137" i="161" s="1"/>
  <c r="J14" i="154"/>
  <c r="J14" i="177"/>
  <c r="J14" i="191"/>
  <c r="B16" i="154"/>
  <c r="J13" i="154" s="1"/>
  <c r="J16" i="186"/>
  <c r="J14" i="186"/>
  <c r="J14" i="175"/>
  <c r="J16" i="182"/>
  <c r="I26" i="194"/>
  <c r="I35" i="194" s="1"/>
  <c r="B16" i="200"/>
  <c r="J13" i="200" s="1"/>
  <c r="B123" i="167"/>
  <c r="I122" i="167" s="1"/>
  <c r="B33" i="162"/>
  <c r="I42" i="162" s="1"/>
  <c r="I52" i="162" s="1"/>
  <c r="B123" i="170"/>
  <c r="I122" i="170" s="1"/>
  <c r="J137" i="170" s="1"/>
  <c r="J14" i="162"/>
  <c r="B123" i="183"/>
  <c r="I122" i="183" s="1"/>
  <c r="J137" i="183" s="1"/>
  <c r="I26" i="200"/>
  <c r="I35" i="200" s="1"/>
  <c r="J28" i="200" s="1"/>
  <c r="J14" i="157"/>
  <c r="B123" i="197"/>
  <c r="I122" i="197" s="1"/>
  <c r="J137" i="197" s="1"/>
  <c r="B123" i="174"/>
  <c r="I122" i="174" s="1"/>
  <c r="J137" i="174" s="1"/>
  <c r="J16" i="157"/>
  <c r="B123" i="155"/>
  <c r="I122" i="155" s="1"/>
  <c r="J16" i="161"/>
  <c r="I26" i="154"/>
  <c r="I35" i="154" s="1"/>
  <c r="J16" i="155"/>
  <c r="J14" i="163"/>
  <c r="J14" i="194"/>
  <c r="J28" i="162"/>
  <c r="J14" i="197"/>
  <c r="J16" i="167"/>
  <c r="B123" i="172"/>
  <c r="I122" i="172" s="1"/>
  <c r="J137" i="172" s="1"/>
  <c r="B33" i="154"/>
  <c r="J29" i="154" s="1"/>
  <c r="J28" i="154"/>
  <c r="B14" i="190"/>
  <c r="J15" i="190" s="1"/>
  <c r="B16" i="190"/>
  <c r="J13" i="190" s="1"/>
  <c r="J16" i="190"/>
  <c r="J12" i="185"/>
  <c r="J14" i="153"/>
  <c r="J12" i="161"/>
  <c r="B14" i="160"/>
  <c r="J15" i="160" s="1"/>
  <c r="B16" i="160"/>
  <c r="I26" i="160"/>
  <c r="I35" i="160" s="1"/>
  <c r="J12" i="194"/>
  <c r="J14" i="161"/>
  <c r="J16" i="173"/>
  <c r="J14" i="160"/>
  <c r="J14" i="165"/>
  <c r="J14" i="193"/>
  <c r="B14" i="188"/>
  <c r="J15" i="188" s="1"/>
  <c r="B16" i="188"/>
  <c r="B123" i="153"/>
  <c r="I122" i="153" s="1"/>
  <c r="J137" i="153" s="1"/>
  <c r="J16" i="166"/>
  <c r="J16" i="153"/>
  <c r="J12" i="167"/>
  <c r="I26" i="199"/>
  <c r="I35" i="199" s="1"/>
  <c r="J28" i="199" s="1"/>
  <c r="B14" i="199"/>
  <c r="J15" i="199" s="1"/>
  <c r="J14" i="199"/>
  <c r="J14" i="187"/>
  <c r="I26" i="195"/>
  <c r="I35" i="195" s="1"/>
  <c r="J28" i="195" s="1"/>
  <c r="B14" i="195"/>
  <c r="J15" i="195" s="1"/>
  <c r="J14" i="195"/>
  <c r="B14" i="158"/>
  <c r="J15" i="158" s="1"/>
  <c r="J14" i="158"/>
  <c r="B16" i="158"/>
  <c r="J13" i="158" s="1"/>
  <c r="I26" i="158"/>
  <c r="J16" i="162"/>
  <c r="I26" i="197"/>
  <c r="B14" i="197"/>
  <c r="J15" i="197" s="1"/>
  <c r="J12" i="158"/>
  <c r="J14" i="166"/>
  <c r="I26" i="183"/>
  <c r="I35" i="183" s="1"/>
  <c r="J28" i="183" s="1"/>
  <c r="B14" i="183"/>
  <c r="J15" i="183" s="1"/>
  <c r="J14" i="183"/>
  <c r="B16" i="183"/>
  <c r="J13" i="183" s="1"/>
  <c r="I35" i="167"/>
  <c r="B33" i="167" s="1"/>
  <c r="I42" i="167" s="1"/>
  <c r="I52" i="167" s="1"/>
  <c r="I35" i="156"/>
  <c r="J28" i="156" s="1"/>
  <c r="B16" i="195"/>
  <c r="J13" i="195" s="1"/>
  <c r="B123" i="189"/>
  <c r="I122" i="189" s="1"/>
  <c r="J137" i="189" s="1"/>
  <c r="B14" i="164"/>
  <c r="J15" i="164" s="1"/>
  <c r="J14" i="164"/>
  <c r="B16" i="164"/>
  <c r="J13" i="164" s="1"/>
  <c r="I26" i="164"/>
  <c r="B123" i="176"/>
  <c r="I122" i="176" s="1"/>
  <c r="J137" i="176" s="1"/>
  <c r="J12" i="190"/>
  <c r="J12" i="181"/>
  <c r="J16" i="169"/>
  <c r="J16" i="197"/>
  <c r="J14" i="167"/>
  <c r="J137" i="154"/>
  <c r="J26" i="164"/>
  <c r="J137" i="166"/>
  <c r="I35" i="181"/>
  <c r="J137" i="162"/>
  <c r="J137" i="160"/>
  <c r="J137" i="180"/>
  <c r="B123" i="191"/>
  <c r="I122" i="191" s="1"/>
  <c r="J137" i="190"/>
  <c r="B123" i="187"/>
  <c r="I122" i="187" s="1"/>
  <c r="I35" i="169"/>
  <c r="J28" i="169" s="1"/>
  <c r="B123" i="179"/>
  <c r="I122" i="179" s="1"/>
  <c r="J137" i="200"/>
  <c r="J12" i="170"/>
  <c r="J137" i="198"/>
  <c r="J12" i="178"/>
  <c r="J12" i="172"/>
  <c r="I35" i="159"/>
  <c r="J28" i="159" s="1"/>
  <c r="J127" i="159"/>
  <c r="B123" i="159"/>
  <c r="I122" i="159" s="1"/>
  <c r="J127" i="177"/>
  <c r="B123" i="177"/>
  <c r="I122" i="177" s="1"/>
  <c r="J14" i="170"/>
  <c r="B14" i="170"/>
  <c r="J15" i="170" s="1"/>
  <c r="B16" i="170"/>
  <c r="J13" i="170" s="1"/>
  <c r="I26" i="170"/>
  <c r="J137" i="182"/>
  <c r="B14" i="178"/>
  <c r="J15" i="178" s="1"/>
  <c r="J14" i="178"/>
  <c r="B16" i="178"/>
  <c r="J13" i="178" s="1"/>
  <c r="I26" i="178"/>
  <c r="J16" i="163"/>
  <c r="J14" i="172"/>
  <c r="B14" i="172"/>
  <c r="J15" i="172" s="1"/>
  <c r="B16" i="172"/>
  <c r="J13" i="172" s="1"/>
  <c r="I26" i="172"/>
  <c r="J26" i="162"/>
  <c r="B35" i="162"/>
  <c r="B33" i="195"/>
  <c r="J127" i="171"/>
  <c r="B123" i="171"/>
  <c r="I122" i="171" s="1"/>
  <c r="J13" i="187"/>
  <c r="J16" i="187"/>
  <c r="J127" i="199"/>
  <c r="B123" i="199"/>
  <c r="I122" i="199" s="1"/>
  <c r="J13" i="185"/>
  <c r="J16" i="185"/>
  <c r="I35" i="184"/>
  <c r="I35" i="175"/>
  <c r="J28" i="175" s="1"/>
  <c r="J16" i="159"/>
  <c r="J14" i="168"/>
  <c r="I26" i="168"/>
  <c r="B14" i="168"/>
  <c r="J15" i="168" s="1"/>
  <c r="B16" i="168"/>
  <c r="J13" i="168" s="1"/>
  <c r="I35" i="161"/>
  <c r="J28" i="161" s="1"/>
  <c r="J13" i="194"/>
  <c r="J16" i="194"/>
  <c r="J137" i="168"/>
  <c r="J127" i="175"/>
  <c r="B123" i="175"/>
  <c r="I122" i="175" s="1"/>
  <c r="J137" i="167"/>
  <c r="J26" i="156"/>
  <c r="J137" i="188"/>
  <c r="J13" i="192"/>
  <c r="J16" i="192"/>
  <c r="J30" i="182"/>
  <c r="J35" i="182"/>
  <c r="I35" i="196"/>
  <c r="J28" i="196" s="1"/>
  <c r="B33" i="173"/>
  <c r="J137" i="186"/>
  <c r="J16" i="165"/>
  <c r="I35" i="155"/>
  <c r="J137" i="184"/>
  <c r="I35" i="163"/>
  <c r="J13" i="191"/>
  <c r="J16" i="191"/>
  <c r="J127" i="181"/>
  <c r="B123" i="181"/>
  <c r="I122" i="181" s="1"/>
  <c r="J12" i="176"/>
  <c r="J28" i="173"/>
  <c r="J127" i="165"/>
  <c r="B123" i="165"/>
  <c r="I122" i="165" s="1"/>
  <c r="J137" i="155"/>
  <c r="B14" i="176"/>
  <c r="J15" i="176" s="1"/>
  <c r="J14" i="176"/>
  <c r="B16" i="176"/>
  <c r="J13" i="176" s="1"/>
  <c r="I26" i="176"/>
  <c r="J127" i="195"/>
  <c r="B123" i="195"/>
  <c r="I122" i="195" s="1"/>
  <c r="I35" i="190"/>
  <c r="J28" i="190" s="1"/>
  <c r="J137" i="178"/>
  <c r="J26" i="170"/>
  <c r="I35" i="192"/>
  <c r="I35" i="191"/>
  <c r="J28" i="191" s="1"/>
  <c r="I35" i="188"/>
  <c r="J13" i="189"/>
  <c r="J16" i="189"/>
  <c r="J26" i="172"/>
  <c r="I35" i="177"/>
  <c r="J28" i="177" s="1"/>
  <c r="I35" i="186"/>
  <c r="J28" i="186" s="1"/>
  <c r="J12" i="171"/>
  <c r="I35" i="157"/>
  <c r="J16" i="198"/>
  <c r="I35" i="187"/>
  <c r="J14" i="171"/>
  <c r="B16" i="171"/>
  <c r="J13" i="171" s="1"/>
  <c r="I26" i="171"/>
  <c r="B14" i="171"/>
  <c r="J15" i="171" s="1"/>
  <c r="J127" i="163"/>
  <c r="B123" i="163"/>
  <c r="I122" i="163" s="1"/>
  <c r="J12" i="168"/>
  <c r="I35" i="198"/>
  <c r="I35" i="189"/>
  <c r="J14" i="198"/>
  <c r="B33" i="193"/>
  <c r="J26" i="166"/>
  <c r="B33" i="166"/>
  <c r="B35" i="166" s="1"/>
  <c r="J137" i="164"/>
  <c r="B14" i="180"/>
  <c r="J15" i="180" s="1"/>
  <c r="J14" i="180"/>
  <c r="B16" i="180"/>
  <c r="J13" i="180" s="1"/>
  <c r="I26" i="180"/>
  <c r="J13" i="196"/>
  <c r="J16" i="196"/>
  <c r="I35" i="185"/>
  <c r="J137" i="196"/>
  <c r="J14" i="200"/>
  <c r="J28" i="193"/>
  <c r="J137" i="173"/>
  <c r="I42" i="182"/>
  <c r="I52" i="182" s="1"/>
  <c r="J29" i="182"/>
  <c r="J12" i="174"/>
  <c r="I35" i="165"/>
  <c r="B14" i="179"/>
  <c r="J15" i="179" s="1"/>
  <c r="J14" i="179"/>
  <c r="B16" i="179"/>
  <c r="I26" i="179"/>
  <c r="J13" i="181"/>
  <c r="J16" i="181"/>
  <c r="B123" i="185"/>
  <c r="I122" i="185" s="1"/>
  <c r="J127" i="185"/>
  <c r="J137" i="192"/>
  <c r="J13" i="199"/>
  <c r="J16" i="199"/>
  <c r="J13" i="193"/>
  <c r="J16" i="193"/>
  <c r="J127" i="193"/>
  <c r="B123" i="193"/>
  <c r="I122" i="193" s="1"/>
  <c r="B14" i="174"/>
  <c r="J15" i="174" s="1"/>
  <c r="J14" i="174"/>
  <c r="B16" i="174"/>
  <c r="J13" i="174" s="1"/>
  <c r="I26" i="174"/>
  <c r="I35" i="153"/>
  <c r="J28" i="153" s="1"/>
  <c r="J137" i="157"/>
  <c r="J16" i="200" l="1"/>
  <c r="J29" i="162"/>
  <c r="J16" i="154"/>
  <c r="B35" i="154"/>
  <c r="I42" i="154"/>
  <c r="I52" i="154" s="1"/>
  <c r="J16" i="195"/>
  <c r="B33" i="199"/>
  <c r="J13" i="188"/>
  <c r="J16" i="188"/>
  <c r="B33" i="156"/>
  <c r="B35" i="156" s="1"/>
  <c r="J30" i="156" s="1"/>
  <c r="J28" i="160"/>
  <c r="B33" i="160"/>
  <c r="J13" i="160"/>
  <c r="J16" i="160"/>
  <c r="J16" i="170"/>
  <c r="J16" i="183"/>
  <c r="I35" i="197"/>
  <c r="B33" i="197" s="1"/>
  <c r="B35" i="167"/>
  <c r="J35" i="167" s="1"/>
  <c r="J29" i="167"/>
  <c r="I35" i="158"/>
  <c r="J28" i="158"/>
  <c r="I35" i="164"/>
  <c r="B33" i="164" s="1"/>
  <c r="B35" i="164" s="1"/>
  <c r="J30" i="164" s="1"/>
  <c r="J16" i="176"/>
  <c r="B33" i="183"/>
  <c r="J29" i="183" s="1"/>
  <c r="J16" i="158"/>
  <c r="J16" i="164"/>
  <c r="J28" i="167"/>
  <c r="J30" i="166"/>
  <c r="J35" i="166"/>
  <c r="J29" i="195"/>
  <c r="I42" i="195"/>
  <c r="I52" i="195" s="1"/>
  <c r="B35" i="195"/>
  <c r="J30" i="154"/>
  <c r="J35" i="154"/>
  <c r="B33" i="161"/>
  <c r="J30" i="162"/>
  <c r="J35" i="162"/>
  <c r="I35" i="180"/>
  <c r="J28" i="180" s="1"/>
  <c r="B33" i="196"/>
  <c r="J44" i="162"/>
  <c r="B49" i="162"/>
  <c r="B33" i="192"/>
  <c r="I35" i="171"/>
  <c r="J28" i="171" s="1"/>
  <c r="J13" i="179"/>
  <c r="J16" i="179"/>
  <c r="B33" i="187"/>
  <c r="J28" i="192"/>
  <c r="J137" i="179"/>
  <c r="B33" i="185"/>
  <c r="B33" i="153"/>
  <c r="J28" i="187"/>
  <c r="J16" i="180"/>
  <c r="J137" i="181"/>
  <c r="I35" i="168"/>
  <c r="I35" i="178"/>
  <c r="J28" i="178" s="1"/>
  <c r="J16" i="172"/>
  <c r="I35" i="174"/>
  <c r="B33" i="165"/>
  <c r="B33" i="157"/>
  <c r="B33" i="169"/>
  <c r="B33" i="181"/>
  <c r="B33" i="188"/>
  <c r="J28" i="165"/>
  <c r="J28" i="157"/>
  <c r="B33" i="175"/>
  <c r="J16" i="178"/>
  <c r="J28" i="181"/>
  <c r="I35" i="172"/>
  <c r="J28" i="172" s="1"/>
  <c r="B33" i="194"/>
  <c r="J137" i="187"/>
  <c r="J16" i="171"/>
  <c r="B33" i="190"/>
  <c r="J28" i="194"/>
  <c r="B33" i="184"/>
  <c r="J28" i="185"/>
  <c r="J29" i="173"/>
  <c r="B35" i="173"/>
  <c r="I42" i="173"/>
  <c r="I52" i="173" s="1"/>
  <c r="J44" i="182"/>
  <c r="B49" i="182"/>
  <c r="J16" i="174"/>
  <c r="B33" i="163"/>
  <c r="J28" i="184"/>
  <c r="I35" i="170"/>
  <c r="J28" i="170" s="1"/>
  <c r="J44" i="154"/>
  <c r="B49" i="154"/>
  <c r="B33" i="191"/>
  <c r="J28" i="163"/>
  <c r="I42" i="156"/>
  <c r="I52" i="156" s="1"/>
  <c r="J29" i="156"/>
  <c r="J29" i="197"/>
  <c r="I42" i="197"/>
  <c r="I52" i="197" s="1"/>
  <c r="B35" i="197"/>
  <c r="B33" i="200"/>
  <c r="J137" i="185"/>
  <c r="J137" i="193"/>
  <c r="J29" i="193"/>
  <c r="I42" i="193"/>
  <c r="I52" i="193" s="1"/>
  <c r="B35" i="193"/>
  <c r="B33" i="186"/>
  <c r="J29" i="199"/>
  <c r="I42" i="199"/>
  <c r="I52" i="199" s="1"/>
  <c r="B35" i="199"/>
  <c r="J44" i="167"/>
  <c r="B49" i="167"/>
  <c r="J28" i="188"/>
  <c r="I35" i="179"/>
  <c r="J137" i="195"/>
  <c r="J137" i="199"/>
  <c r="J137" i="165"/>
  <c r="I42" i="166"/>
  <c r="I52" i="166" s="1"/>
  <c r="J29" i="166"/>
  <c r="B33" i="189"/>
  <c r="J16" i="168"/>
  <c r="B33" i="155"/>
  <c r="J137" i="177"/>
  <c r="J137" i="163"/>
  <c r="J28" i="189"/>
  <c r="B33" i="177"/>
  <c r="I35" i="176"/>
  <c r="J28" i="155"/>
  <c r="J137" i="175"/>
  <c r="B33" i="198"/>
  <c r="J137" i="159"/>
  <c r="B33" i="159"/>
  <c r="J28" i="198"/>
  <c r="J137" i="171"/>
  <c r="J137" i="191"/>
  <c r="J35" i="156" l="1"/>
  <c r="J35" i="164"/>
  <c r="J30" i="167"/>
  <c r="B35" i="183"/>
  <c r="I42" i="183"/>
  <c r="I52" i="183" s="1"/>
  <c r="I42" i="160"/>
  <c r="I52" i="160" s="1"/>
  <c r="B35" i="160"/>
  <c r="J29" i="160"/>
  <c r="J29" i="164"/>
  <c r="I42" i="164"/>
  <c r="I52" i="164" s="1"/>
  <c r="J28" i="164"/>
  <c r="B33" i="158"/>
  <c r="J28" i="197"/>
  <c r="J29" i="175"/>
  <c r="I42" i="175"/>
  <c r="I52" i="175" s="1"/>
  <c r="B35" i="175"/>
  <c r="J29" i="153"/>
  <c r="I42" i="153"/>
  <c r="I52" i="153" s="1"/>
  <c r="B35" i="153"/>
  <c r="J44" i="193"/>
  <c r="B49" i="193"/>
  <c r="J44" i="166"/>
  <c r="B49" i="166"/>
  <c r="J29" i="155"/>
  <c r="B35" i="155"/>
  <c r="I42" i="155"/>
  <c r="I52" i="155" s="1"/>
  <c r="J29" i="163"/>
  <c r="B35" i="163"/>
  <c r="I42" i="163"/>
  <c r="I52" i="163" s="1"/>
  <c r="J44" i="173"/>
  <c r="B49" i="173"/>
  <c r="J29" i="185"/>
  <c r="B35" i="185"/>
  <c r="I42" i="185"/>
  <c r="I52" i="185" s="1"/>
  <c r="J30" i="173"/>
  <c r="J35" i="173"/>
  <c r="I42" i="188"/>
  <c r="I52" i="188" s="1"/>
  <c r="B35" i="188"/>
  <c r="J29" i="188"/>
  <c r="B33" i="170"/>
  <c r="J30" i="193"/>
  <c r="J35" i="193"/>
  <c r="B33" i="180"/>
  <c r="I42" i="198"/>
  <c r="I52" i="198" s="1"/>
  <c r="J29" i="198"/>
  <c r="B35" i="198"/>
  <c r="J29" i="181"/>
  <c r="I42" i="181"/>
  <c r="I52" i="181" s="1"/>
  <c r="B35" i="181"/>
  <c r="J30" i="197"/>
  <c r="J35" i="197"/>
  <c r="I42" i="184"/>
  <c r="I52" i="184" s="1"/>
  <c r="J29" i="184"/>
  <c r="B35" i="184"/>
  <c r="J29" i="161"/>
  <c r="B35" i="161"/>
  <c r="I42" i="161"/>
  <c r="I52" i="161" s="1"/>
  <c r="J44" i="197"/>
  <c r="B49" i="197"/>
  <c r="J29" i="169"/>
  <c r="B35" i="169"/>
  <c r="I42" i="169"/>
  <c r="I52" i="169" s="1"/>
  <c r="J29" i="187"/>
  <c r="I42" i="187"/>
  <c r="I52" i="187" s="1"/>
  <c r="B35" i="187"/>
  <c r="J29" i="189"/>
  <c r="I42" i="189"/>
  <c r="I52" i="189" s="1"/>
  <c r="B35" i="189"/>
  <c r="J29" i="157"/>
  <c r="I42" i="157"/>
  <c r="I52" i="157" s="1"/>
  <c r="B35" i="157"/>
  <c r="I42" i="194"/>
  <c r="I52" i="194" s="1"/>
  <c r="B35" i="194"/>
  <c r="J29" i="194"/>
  <c r="B33" i="176"/>
  <c r="J29" i="177"/>
  <c r="I42" i="177"/>
  <c r="I52" i="177" s="1"/>
  <c r="B35" i="177"/>
  <c r="J30" i="195"/>
  <c r="J35" i="195"/>
  <c r="B33" i="168"/>
  <c r="B33" i="179"/>
  <c r="J44" i="156"/>
  <c r="B49" i="156"/>
  <c r="J44" i="195"/>
  <c r="B49" i="195"/>
  <c r="J28" i="176"/>
  <c r="J29" i="165"/>
  <c r="B35" i="165"/>
  <c r="I42" i="165"/>
  <c r="I52" i="165" s="1"/>
  <c r="B33" i="171"/>
  <c r="J46" i="167"/>
  <c r="I59" i="167"/>
  <c r="I70" i="167" s="1"/>
  <c r="B52" i="167"/>
  <c r="I42" i="190"/>
  <c r="I52" i="190" s="1"/>
  <c r="B35" i="190"/>
  <c r="J29" i="190"/>
  <c r="B33" i="174"/>
  <c r="B33" i="172"/>
  <c r="I42" i="200"/>
  <c r="I52" i="200" s="1"/>
  <c r="J29" i="200"/>
  <c r="B35" i="200"/>
  <c r="J29" i="191"/>
  <c r="I42" i="191"/>
  <c r="I52" i="191" s="1"/>
  <c r="B35" i="191"/>
  <c r="J28" i="174"/>
  <c r="I42" i="192"/>
  <c r="I52" i="192" s="1"/>
  <c r="B35" i="192"/>
  <c r="J29" i="192"/>
  <c r="I42" i="186"/>
  <c r="I52" i="186" s="1"/>
  <c r="B35" i="186"/>
  <c r="J29" i="186"/>
  <c r="I42" i="196"/>
  <c r="I52" i="196" s="1"/>
  <c r="B35" i="196"/>
  <c r="J29" i="196"/>
  <c r="J46" i="182"/>
  <c r="I59" i="182"/>
  <c r="I70" i="182" s="1"/>
  <c r="B52" i="182"/>
  <c r="J28" i="179"/>
  <c r="J30" i="183"/>
  <c r="J35" i="183"/>
  <c r="J30" i="199"/>
  <c r="J35" i="199"/>
  <c r="J46" i="154"/>
  <c r="I59" i="154"/>
  <c r="I70" i="154" s="1"/>
  <c r="B52" i="154"/>
  <c r="J28" i="168"/>
  <c r="J29" i="159"/>
  <c r="B35" i="159"/>
  <c r="I42" i="159"/>
  <c r="I52" i="159" s="1"/>
  <c r="J44" i="183"/>
  <c r="B49" i="183"/>
  <c r="J44" i="164"/>
  <c r="B49" i="164"/>
  <c r="J44" i="199"/>
  <c r="B49" i="199"/>
  <c r="B33" i="178"/>
  <c r="J46" i="162"/>
  <c r="B52" i="162"/>
  <c r="I59" i="162"/>
  <c r="I70" i="162" s="1"/>
  <c r="J30" i="160" l="1"/>
  <c r="J35" i="160"/>
  <c r="B49" i="160"/>
  <c r="J44" i="160"/>
  <c r="B35" i="158"/>
  <c r="I42" i="158"/>
  <c r="I52" i="158" s="1"/>
  <c r="J29" i="158"/>
  <c r="J29" i="176"/>
  <c r="B35" i="176"/>
  <c r="I42" i="176"/>
  <c r="I52" i="176" s="1"/>
  <c r="J46" i="164"/>
  <c r="B52" i="164"/>
  <c r="I59" i="164"/>
  <c r="I70" i="164" s="1"/>
  <c r="J30" i="194"/>
  <c r="J35" i="194"/>
  <c r="J30" i="198"/>
  <c r="J35" i="198"/>
  <c r="J30" i="155"/>
  <c r="J35" i="155"/>
  <c r="J44" i="189"/>
  <c r="B49" i="189"/>
  <c r="J44" i="198"/>
  <c r="B49" i="198"/>
  <c r="J44" i="163"/>
  <c r="B49" i="163"/>
  <c r="B49" i="157"/>
  <c r="J44" i="157"/>
  <c r="J29" i="180"/>
  <c r="B35" i="180"/>
  <c r="I42" i="180"/>
  <c r="I52" i="180" s="1"/>
  <c r="J46" i="166"/>
  <c r="B52" i="166"/>
  <c r="I59" i="166"/>
  <c r="I70" i="166" s="1"/>
  <c r="J30" i="157"/>
  <c r="J35" i="157"/>
  <c r="J30" i="186"/>
  <c r="J35" i="186"/>
  <c r="J30" i="165"/>
  <c r="J35" i="165"/>
  <c r="J30" i="159"/>
  <c r="J35" i="159"/>
  <c r="I59" i="193"/>
  <c r="I70" i="193" s="1"/>
  <c r="B52" i="193"/>
  <c r="J46" i="193"/>
  <c r="J46" i="173"/>
  <c r="I59" i="173"/>
  <c r="I70" i="173" s="1"/>
  <c r="B52" i="173"/>
  <c r="J44" i="194"/>
  <c r="B49" i="194"/>
  <c r="J29" i="170"/>
  <c r="I42" i="170"/>
  <c r="I52" i="170" s="1"/>
  <c r="B35" i="170"/>
  <c r="J44" i="184"/>
  <c r="B49" i="184"/>
  <c r="J30" i="181"/>
  <c r="J35" i="181"/>
  <c r="J30" i="169"/>
  <c r="J35" i="169"/>
  <c r="J44" i="192"/>
  <c r="B49" i="192"/>
  <c r="J30" i="191"/>
  <c r="J35" i="191"/>
  <c r="J30" i="187"/>
  <c r="J35" i="187"/>
  <c r="J29" i="171"/>
  <c r="B35" i="171"/>
  <c r="I42" i="171"/>
  <c r="I52" i="171" s="1"/>
  <c r="I59" i="183"/>
  <c r="I70" i="183" s="1"/>
  <c r="J46" i="183"/>
  <c r="B52" i="183"/>
  <c r="J63" i="154"/>
  <c r="B68" i="154"/>
  <c r="J29" i="168"/>
  <c r="I42" i="168"/>
  <c r="I52" i="168" s="1"/>
  <c r="B35" i="168"/>
  <c r="J30" i="188"/>
  <c r="J35" i="188"/>
  <c r="J44" i="196"/>
  <c r="B49" i="196"/>
  <c r="J44" i="165"/>
  <c r="B49" i="165"/>
  <c r="J44" i="155"/>
  <c r="B49" i="155"/>
  <c r="J48" i="154"/>
  <c r="J52" i="154"/>
  <c r="J29" i="174"/>
  <c r="B35" i="174"/>
  <c r="I42" i="174"/>
  <c r="I52" i="174" s="1"/>
  <c r="I59" i="197"/>
  <c r="I70" i="197" s="1"/>
  <c r="B52" i="197"/>
  <c r="J46" i="197"/>
  <c r="J44" i="188"/>
  <c r="B49" i="188"/>
  <c r="J30" i="153"/>
  <c r="J35" i="153"/>
  <c r="J44" i="186"/>
  <c r="B49" i="186"/>
  <c r="J46" i="156"/>
  <c r="B52" i="156"/>
  <c r="I59" i="156"/>
  <c r="I70" i="156" s="1"/>
  <c r="B49" i="153"/>
  <c r="J44" i="153"/>
  <c r="J30" i="163"/>
  <c r="J35" i="163"/>
  <c r="J30" i="189"/>
  <c r="J35" i="189"/>
  <c r="I59" i="195"/>
  <c r="I70" i="195" s="1"/>
  <c r="B52" i="195"/>
  <c r="J46" i="195"/>
  <c r="J44" i="200"/>
  <c r="B49" i="200"/>
  <c r="J44" i="161"/>
  <c r="B49" i="161"/>
  <c r="J30" i="192"/>
  <c r="J35" i="192"/>
  <c r="J44" i="169"/>
  <c r="B49" i="169"/>
  <c r="J30" i="190"/>
  <c r="J35" i="190"/>
  <c r="J29" i="178"/>
  <c r="I42" i="178"/>
  <c r="I52" i="178" s="1"/>
  <c r="B35" i="178"/>
  <c r="J48" i="167"/>
  <c r="J52" i="167"/>
  <c r="J30" i="177"/>
  <c r="J35" i="177"/>
  <c r="J30" i="161"/>
  <c r="J35" i="161"/>
  <c r="J44" i="185"/>
  <c r="B49" i="185"/>
  <c r="J30" i="175"/>
  <c r="J35" i="175"/>
  <c r="J30" i="200"/>
  <c r="J35" i="200"/>
  <c r="B68" i="162"/>
  <c r="J63" i="162"/>
  <c r="J48" i="182"/>
  <c r="J52" i="182"/>
  <c r="J63" i="182"/>
  <c r="B68" i="182"/>
  <c r="J63" i="167"/>
  <c r="B68" i="167"/>
  <c r="J44" i="177"/>
  <c r="B49" i="177"/>
  <c r="J30" i="185"/>
  <c r="J35" i="185"/>
  <c r="J44" i="175"/>
  <c r="B49" i="175"/>
  <c r="J44" i="181"/>
  <c r="B49" i="181"/>
  <c r="J44" i="159"/>
  <c r="B49" i="159"/>
  <c r="J44" i="191"/>
  <c r="B49" i="191"/>
  <c r="J44" i="187"/>
  <c r="B49" i="187"/>
  <c r="J29" i="172"/>
  <c r="I42" i="172"/>
  <c r="I52" i="172" s="1"/>
  <c r="B35" i="172"/>
  <c r="J29" i="179"/>
  <c r="I42" i="179"/>
  <c r="I52" i="179" s="1"/>
  <c r="B35" i="179"/>
  <c r="J48" i="162"/>
  <c r="J52" i="162"/>
  <c r="J44" i="190"/>
  <c r="B49" i="190"/>
  <c r="I59" i="199"/>
  <c r="I70" i="199" s="1"/>
  <c r="B52" i="199"/>
  <c r="J46" i="199"/>
  <c r="J30" i="196"/>
  <c r="J35" i="196"/>
  <c r="J30" i="184"/>
  <c r="J35" i="184"/>
  <c r="B52" i="160" l="1"/>
  <c r="J46" i="160"/>
  <c r="I59" i="160"/>
  <c r="I70" i="160" s="1"/>
  <c r="J44" i="158"/>
  <c r="B49" i="158"/>
  <c r="J30" i="158"/>
  <c r="J35" i="158"/>
  <c r="J46" i="194"/>
  <c r="I59" i="194"/>
  <c r="I70" i="194" s="1"/>
  <c r="B52" i="194"/>
  <c r="J63" i="195"/>
  <c r="B68" i="195"/>
  <c r="J44" i="172"/>
  <c r="B49" i="172"/>
  <c r="J30" i="178"/>
  <c r="J35" i="178"/>
  <c r="I59" i="165"/>
  <c r="I70" i="165" s="1"/>
  <c r="J46" i="165"/>
  <c r="B52" i="165"/>
  <c r="J46" i="198"/>
  <c r="I59" i="198"/>
  <c r="I70" i="198" s="1"/>
  <c r="B52" i="198"/>
  <c r="J30" i="179"/>
  <c r="J35" i="179"/>
  <c r="J48" i="193"/>
  <c r="J52" i="193"/>
  <c r="J44" i="171"/>
  <c r="B49" i="171"/>
  <c r="J63" i="173"/>
  <c r="B68" i="173"/>
  <c r="B68" i="156"/>
  <c r="J63" i="156"/>
  <c r="J63" i="193"/>
  <c r="B68" i="193"/>
  <c r="I59" i="189"/>
  <c r="I70" i="189" s="1"/>
  <c r="B52" i="189"/>
  <c r="J46" i="189"/>
  <c r="I59" i="157"/>
  <c r="I70" i="157" s="1"/>
  <c r="J46" i="157"/>
  <c r="B52" i="157"/>
  <c r="I59" i="153"/>
  <c r="I70" i="153" s="1"/>
  <c r="J46" i="153"/>
  <c r="B52" i="153"/>
  <c r="J46" i="169"/>
  <c r="I59" i="169"/>
  <c r="I70" i="169" s="1"/>
  <c r="B52" i="169"/>
  <c r="J48" i="156"/>
  <c r="J52" i="156"/>
  <c r="J46" i="192"/>
  <c r="I59" i="192"/>
  <c r="I70" i="192" s="1"/>
  <c r="B52" i="192"/>
  <c r="J48" i="173"/>
  <c r="J52" i="173"/>
  <c r="I77" i="182"/>
  <c r="J64" i="182"/>
  <c r="B70" i="182"/>
  <c r="I59" i="159"/>
  <c r="I70" i="159" s="1"/>
  <c r="J46" i="159"/>
  <c r="B52" i="159"/>
  <c r="J46" i="186"/>
  <c r="I59" i="186"/>
  <c r="I70" i="186" s="1"/>
  <c r="B52" i="186"/>
  <c r="J30" i="168"/>
  <c r="J35" i="168"/>
  <c r="J48" i="195"/>
  <c r="J52" i="195"/>
  <c r="I59" i="163"/>
  <c r="I70" i="163" s="1"/>
  <c r="J46" i="163"/>
  <c r="B52" i="163"/>
  <c r="I59" i="161"/>
  <c r="I70" i="161" s="1"/>
  <c r="B52" i="161"/>
  <c r="J46" i="161"/>
  <c r="J46" i="188"/>
  <c r="I59" i="188"/>
  <c r="I70" i="188" s="1"/>
  <c r="B52" i="188"/>
  <c r="B68" i="166"/>
  <c r="J63" i="166"/>
  <c r="B68" i="164"/>
  <c r="J63" i="164"/>
  <c r="J44" i="168"/>
  <c r="B49" i="168"/>
  <c r="I77" i="154"/>
  <c r="J64" i="154"/>
  <c r="B70" i="154"/>
  <c r="J48" i="166"/>
  <c r="J52" i="166"/>
  <c r="J48" i="164"/>
  <c r="J52" i="164"/>
  <c r="J44" i="179"/>
  <c r="B49" i="179"/>
  <c r="J64" i="167"/>
  <c r="I77" i="167"/>
  <c r="B70" i="167"/>
  <c r="J46" i="196"/>
  <c r="I59" i="196"/>
  <c r="I70" i="196" s="1"/>
  <c r="B52" i="196"/>
  <c r="J46" i="184"/>
  <c r="I59" i="184"/>
  <c r="I70" i="184" s="1"/>
  <c r="B52" i="184"/>
  <c r="J30" i="174"/>
  <c r="J35" i="174"/>
  <c r="I59" i="191"/>
  <c r="I70" i="191" s="1"/>
  <c r="B52" i="191"/>
  <c r="J46" i="191"/>
  <c r="I77" i="162"/>
  <c r="J64" i="162"/>
  <c r="B70" i="162"/>
  <c r="J48" i="199"/>
  <c r="J52" i="199"/>
  <c r="J46" i="175"/>
  <c r="I59" i="175"/>
  <c r="I70" i="175" s="1"/>
  <c r="B52" i="175"/>
  <c r="I59" i="185"/>
  <c r="I70" i="185" s="1"/>
  <c r="B52" i="185"/>
  <c r="J46" i="185"/>
  <c r="J46" i="200"/>
  <c r="I59" i="200"/>
  <c r="I70" i="200" s="1"/>
  <c r="B52" i="200"/>
  <c r="J48" i="197"/>
  <c r="J52" i="197"/>
  <c r="J48" i="183"/>
  <c r="J52" i="183"/>
  <c r="J44" i="180"/>
  <c r="B49" i="180"/>
  <c r="J44" i="176"/>
  <c r="B49" i="176"/>
  <c r="J30" i="171"/>
  <c r="J35" i="171"/>
  <c r="J30" i="172"/>
  <c r="J35" i="172"/>
  <c r="I59" i="155"/>
  <c r="I70" i="155" s="1"/>
  <c r="J46" i="155"/>
  <c r="B52" i="155"/>
  <c r="J44" i="178"/>
  <c r="B49" i="178"/>
  <c r="I59" i="187"/>
  <c r="I70" i="187" s="1"/>
  <c r="B52" i="187"/>
  <c r="J46" i="187"/>
  <c r="J46" i="181"/>
  <c r="B52" i="181"/>
  <c r="I59" i="181"/>
  <c r="I70" i="181" s="1"/>
  <c r="J63" i="197"/>
  <c r="B68" i="197"/>
  <c r="J30" i="170"/>
  <c r="J35" i="170"/>
  <c r="J30" i="180"/>
  <c r="J35" i="180"/>
  <c r="J30" i="176"/>
  <c r="J35" i="176"/>
  <c r="J63" i="199"/>
  <c r="B68" i="199"/>
  <c r="J46" i="190"/>
  <c r="I59" i="190"/>
  <c r="I70" i="190" s="1"/>
  <c r="B52" i="190"/>
  <c r="J46" i="177"/>
  <c r="B52" i="177"/>
  <c r="I59" i="177"/>
  <c r="I70" i="177" s="1"/>
  <c r="J44" i="174"/>
  <c r="B49" i="174"/>
  <c r="J63" i="183"/>
  <c r="B68" i="183"/>
  <c r="J44" i="170"/>
  <c r="B49" i="170"/>
  <c r="B68" i="160" l="1"/>
  <c r="J63" i="160"/>
  <c r="J48" i="160"/>
  <c r="J52" i="160"/>
  <c r="J46" i="158"/>
  <c r="B52" i="158"/>
  <c r="I59" i="158"/>
  <c r="I70" i="158" s="1"/>
  <c r="J63" i="161"/>
  <c r="B68" i="161"/>
  <c r="J48" i="198"/>
  <c r="J52" i="198"/>
  <c r="J48" i="169"/>
  <c r="J52" i="169"/>
  <c r="J63" i="155"/>
  <c r="B68" i="155"/>
  <c r="J48" i="186"/>
  <c r="J52" i="186"/>
  <c r="B68" i="153"/>
  <c r="J63" i="153"/>
  <c r="J63" i="198"/>
  <c r="B68" i="198"/>
  <c r="J48" i="185"/>
  <c r="J52" i="185"/>
  <c r="J64" i="199"/>
  <c r="I77" i="199"/>
  <c r="B70" i="199"/>
  <c r="I82" i="162"/>
  <c r="J77" i="162" s="1"/>
  <c r="I82" i="154"/>
  <c r="J63" i="186"/>
  <c r="B68" i="186"/>
  <c r="J48" i="157"/>
  <c r="J52" i="157"/>
  <c r="J63" i="190"/>
  <c r="B68" i="190"/>
  <c r="J48" i="175"/>
  <c r="J52" i="175"/>
  <c r="J48" i="165"/>
  <c r="J52" i="165"/>
  <c r="J63" i="185"/>
  <c r="B68" i="185"/>
  <c r="J63" i="175"/>
  <c r="B68" i="175"/>
  <c r="J48" i="191"/>
  <c r="J52" i="191"/>
  <c r="J46" i="168"/>
  <c r="I59" i="168"/>
  <c r="I70" i="168" s="1"/>
  <c r="B52" i="168"/>
  <c r="J48" i="159"/>
  <c r="J52" i="159"/>
  <c r="J63" i="157"/>
  <c r="B68" i="157"/>
  <c r="J63" i="163"/>
  <c r="B68" i="163"/>
  <c r="J63" i="165"/>
  <c r="B68" i="165"/>
  <c r="J48" i="153"/>
  <c r="J52" i="153"/>
  <c r="B68" i="159"/>
  <c r="J63" i="159"/>
  <c r="J48" i="189"/>
  <c r="J52" i="189"/>
  <c r="J48" i="163"/>
  <c r="J52" i="163"/>
  <c r="J63" i="189"/>
  <c r="B68" i="189"/>
  <c r="J46" i="171"/>
  <c r="I59" i="171"/>
  <c r="I70" i="171" s="1"/>
  <c r="B52" i="171"/>
  <c r="J46" i="170"/>
  <c r="B52" i="170"/>
  <c r="I59" i="170"/>
  <c r="I70" i="170" s="1"/>
  <c r="J48" i="184"/>
  <c r="J52" i="184"/>
  <c r="I77" i="164"/>
  <c r="J64" i="164"/>
  <c r="B70" i="164"/>
  <c r="J46" i="178"/>
  <c r="I59" i="178"/>
  <c r="I70" i="178" s="1"/>
  <c r="B52" i="178"/>
  <c r="J63" i="169"/>
  <c r="B68" i="169"/>
  <c r="J46" i="176"/>
  <c r="I59" i="176"/>
  <c r="I70" i="176" s="1"/>
  <c r="B52" i="176"/>
  <c r="J64" i="193"/>
  <c r="I77" i="193"/>
  <c r="B70" i="193"/>
  <c r="J46" i="172"/>
  <c r="I59" i="172"/>
  <c r="I70" i="172" s="1"/>
  <c r="B52" i="172"/>
  <c r="J46" i="179"/>
  <c r="B52" i="179"/>
  <c r="I59" i="179"/>
  <c r="I70" i="179" s="1"/>
  <c r="J65" i="182"/>
  <c r="J70" i="182"/>
  <c r="J48" i="155"/>
  <c r="J52" i="155"/>
  <c r="J65" i="162"/>
  <c r="J70" i="162"/>
  <c r="I77" i="183"/>
  <c r="B70" i="183"/>
  <c r="J64" i="183"/>
  <c r="J63" i="181"/>
  <c r="B68" i="181"/>
  <c r="J48" i="196"/>
  <c r="J52" i="196"/>
  <c r="I77" i="166"/>
  <c r="J64" i="166"/>
  <c r="B70" i="166"/>
  <c r="J65" i="154"/>
  <c r="J70" i="154"/>
  <c r="J63" i="191"/>
  <c r="B68" i="191"/>
  <c r="J46" i="174"/>
  <c r="I59" i="174"/>
  <c r="I70" i="174" s="1"/>
  <c r="B52" i="174"/>
  <c r="J48" i="181"/>
  <c r="J52" i="181"/>
  <c r="J63" i="196"/>
  <c r="B68" i="196"/>
  <c r="J48" i="188"/>
  <c r="J52" i="188"/>
  <c r="I82" i="182"/>
  <c r="J77" i="182" s="1"/>
  <c r="J64" i="195"/>
  <c r="I77" i="195"/>
  <c r="B70" i="195"/>
  <c r="J48" i="190"/>
  <c r="J52" i="190"/>
  <c r="J48" i="200"/>
  <c r="J52" i="200"/>
  <c r="J63" i="188"/>
  <c r="B68" i="188"/>
  <c r="I77" i="156"/>
  <c r="J64" i="156"/>
  <c r="B70" i="156"/>
  <c r="J63" i="177"/>
  <c r="B68" i="177"/>
  <c r="J63" i="200"/>
  <c r="B68" i="200"/>
  <c r="J65" i="167"/>
  <c r="J70" i="167"/>
  <c r="J48" i="194"/>
  <c r="J52" i="194"/>
  <c r="J63" i="184"/>
  <c r="B68" i="184"/>
  <c r="J48" i="177"/>
  <c r="J52" i="177"/>
  <c r="J48" i="187"/>
  <c r="J52" i="187"/>
  <c r="I82" i="167"/>
  <c r="J48" i="192"/>
  <c r="J52" i="192"/>
  <c r="J64" i="173"/>
  <c r="I77" i="173"/>
  <c r="B70" i="173"/>
  <c r="J63" i="194"/>
  <c r="B68" i="194"/>
  <c r="J64" i="197"/>
  <c r="I77" i="197"/>
  <c r="B70" i="197"/>
  <c r="J46" i="180"/>
  <c r="I59" i="180"/>
  <c r="I70" i="180" s="1"/>
  <c r="B52" i="180"/>
  <c r="J63" i="187"/>
  <c r="B68" i="187"/>
  <c r="J48" i="161"/>
  <c r="J52" i="161"/>
  <c r="J63" i="192"/>
  <c r="B68" i="192"/>
  <c r="B70" i="160" l="1"/>
  <c r="J64" i="160"/>
  <c r="I77" i="160"/>
  <c r="I82" i="160" s="1"/>
  <c r="J52" i="158"/>
  <c r="J48" i="158"/>
  <c r="B68" i="158"/>
  <c r="J63" i="158"/>
  <c r="B68" i="176"/>
  <c r="J63" i="176"/>
  <c r="I77" i="159"/>
  <c r="J64" i="159"/>
  <c r="B70" i="159"/>
  <c r="J64" i="185"/>
  <c r="I77" i="185"/>
  <c r="B70" i="185"/>
  <c r="B79" i="160"/>
  <c r="J63" i="178"/>
  <c r="B68" i="178"/>
  <c r="J64" i="175"/>
  <c r="I77" i="175"/>
  <c r="B70" i="175"/>
  <c r="I77" i="153"/>
  <c r="B70" i="153"/>
  <c r="J64" i="153"/>
  <c r="J48" i="176"/>
  <c r="J52" i="176"/>
  <c r="J48" i="178"/>
  <c r="J52" i="178"/>
  <c r="I77" i="194"/>
  <c r="J64" i="194"/>
  <c r="B70" i="194"/>
  <c r="J65" i="183"/>
  <c r="J70" i="183"/>
  <c r="I82" i="164"/>
  <c r="J64" i="165"/>
  <c r="B70" i="165"/>
  <c r="I77" i="165"/>
  <c r="J65" i="173"/>
  <c r="J70" i="173"/>
  <c r="I77" i="190"/>
  <c r="J64" i="190"/>
  <c r="B70" i="190"/>
  <c r="J65" i="199"/>
  <c r="J70" i="199"/>
  <c r="I82" i="173"/>
  <c r="J77" i="173" s="1"/>
  <c r="J64" i="155"/>
  <c r="I77" i="155"/>
  <c r="B70" i="155"/>
  <c r="I82" i="156"/>
  <c r="J77" i="156" s="1"/>
  <c r="J63" i="170"/>
  <c r="B68" i="170"/>
  <c r="J64" i="163"/>
  <c r="I77" i="163"/>
  <c r="B70" i="163"/>
  <c r="J48" i="170"/>
  <c r="J52" i="170"/>
  <c r="I77" i="184"/>
  <c r="J64" i="184"/>
  <c r="B70" i="184"/>
  <c r="J48" i="180"/>
  <c r="J52" i="180"/>
  <c r="J63" i="179"/>
  <c r="B68" i="179"/>
  <c r="J64" i="191"/>
  <c r="I77" i="191"/>
  <c r="B70" i="191"/>
  <c r="J48" i="172"/>
  <c r="J52" i="172"/>
  <c r="I77" i="157"/>
  <c r="J64" i="157"/>
  <c r="B70" i="157"/>
  <c r="I82" i="183"/>
  <c r="I77" i="188"/>
  <c r="J64" i="188"/>
  <c r="B70" i="188"/>
  <c r="I77" i="192"/>
  <c r="J64" i="192"/>
  <c r="B70" i="192"/>
  <c r="B79" i="167"/>
  <c r="B68" i="172"/>
  <c r="J63" i="172"/>
  <c r="J48" i="171"/>
  <c r="J52" i="171"/>
  <c r="J65" i="195"/>
  <c r="J70" i="195"/>
  <c r="I82" i="195"/>
  <c r="J77" i="160"/>
  <c r="I77" i="200"/>
  <c r="J64" i="200"/>
  <c r="B70" i="200"/>
  <c r="J65" i="164"/>
  <c r="J70" i="164"/>
  <c r="J65" i="156"/>
  <c r="J70" i="156"/>
  <c r="J77" i="167"/>
  <c r="J63" i="171"/>
  <c r="B68" i="171"/>
  <c r="I77" i="186"/>
  <c r="J64" i="186"/>
  <c r="B70" i="186"/>
  <c r="J64" i="187"/>
  <c r="I77" i="187"/>
  <c r="B70" i="187"/>
  <c r="I82" i="199"/>
  <c r="B79" i="182"/>
  <c r="I77" i="196"/>
  <c r="J64" i="196"/>
  <c r="B70" i="196"/>
  <c r="J63" i="174"/>
  <c r="B68" i="174"/>
  <c r="J65" i="193"/>
  <c r="J70" i="193"/>
  <c r="B68" i="180"/>
  <c r="J63" i="180"/>
  <c r="J64" i="177"/>
  <c r="I77" i="177"/>
  <c r="B70" i="177"/>
  <c r="J48" i="174"/>
  <c r="J52" i="174"/>
  <c r="J65" i="166"/>
  <c r="J70" i="166"/>
  <c r="I82" i="193"/>
  <c r="B79" i="154"/>
  <c r="J64" i="161"/>
  <c r="I77" i="161"/>
  <c r="B70" i="161"/>
  <c r="I77" i="198"/>
  <c r="J64" i="198"/>
  <c r="B70" i="198"/>
  <c r="I82" i="197"/>
  <c r="J64" i="189"/>
  <c r="I77" i="189"/>
  <c r="B70" i="189"/>
  <c r="J48" i="168"/>
  <c r="J52" i="168"/>
  <c r="J77" i="154"/>
  <c r="J64" i="181"/>
  <c r="I77" i="181"/>
  <c r="B70" i="181"/>
  <c r="J64" i="169"/>
  <c r="B70" i="169"/>
  <c r="I77" i="169"/>
  <c r="J65" i="197"/>
  <c r="J70" i="197"/>
  <c r="J48" i="179"/>
  <c r="J52" i="179"/>
  <c r="I82" i="166"/>
  <c r="J77" i="166" s="1"/>
  <c r="J63" i="168"/>
  <c r="B68" i="168"/>
  <c r="B79" i="162"/>
  <c r="J70" i="160" l="1"/>
  <c r="J65" i="160"/>
  <c r="I77" i="158"/>
  <c r="J64" i="158"/>
  <c r="B70" i="158"/>
  <c r="B79" i="197"/>
  <c r="I82" i="153"/>
  <c r="J77" i="153"/>
  <c r="I77" i="174"/>
  <c r="J64" i="174"/>
  <c r="B70" i="174"/>
  <c r="J65" i="175"/>
  <c r="J70" i="175"/>
  <c r="I82" i="155"/>
  <c r="J77" i="155"/>
  <c r="I82" i="198"/>
  <c r="J79" i="182"/>
  <c r="B80" i="182"/>
  <c r="I92" i="182" s="1"/>
  <c r="I99" i="182" s="1"/>
  <c r="B82" i="182"/>
  <c r="I82" i="175"/>
  <c r="J77" i="175" s="1"/>
  <c r="J65" i="198"/>
  <c r="J70" i="198"/>
  <c r="J65" i="191"/>
  <c r="J70" i="191"/>
  <c r="I82" i="161"/>
  <c r="J77" i="161"/>
  <c r="J64" i="179"/>
  <c r="I77" i="179"/>
  <c r="B70" i="179"/>
  <c r="J65" i="190"/>
  <c r="J70" i="190"/>
  <c r="I77" i="178"/>
  <c r="J64" i="178"/>
  <c r="B70" i="178"/>
  <c r="B79" i="193"/>
  <c r="I82" i="190"/>
  <c r="I82" i="200"/>
  <c r="B79" i="195"/>
  <c r="B79" i="166"/>
  <c r="B80" i="162"/>
  <c r="I92" i="162" s="1"/>
  <c r="I99" i="162" s="1"/>
  <c r="B82" i="162"/>
  <c r="J79" i="162"/>
  <c r="J65" i="153"/>
  <c r="J70" i="153"/>
  <c r="I82" i="169"/>
  <c r="B79" i="199"/>
  <c r="I82" i="165"/>
  <c r="J77" i="165" s="1"/>
  <c r="B80" i="160"/>
  <c r="I92" i="160" s="1"/>
  <c r="I99" i="160" s="1"/>
  <c r="J79" i="160"/>
  <c r="B82" i="160"/>
  <c r="J65" i="200"/>
  <c r="J70" i="200"/>
  <c r="I82" i="191"/>
  <c r="J79" i="167"/>
  <c r="B80" i="167"/>
  <c r="I92" i="167" s="1"/>
  <c r="I99" i="167" s="1"/>
  <c r="B82" i="167"/>
  <c r="I82" i="184"/>
  <c r="J65" i="165"/>
  <c r="J70" i="165"/>
  <c r="J65" i="185"/>
  <c r="J70" i="185"/>
  <c r="J65" i="157"/>
  <c r="J70" i="157"/>
  <c r="I82" i="185"/>
  <c r="I82" i="196"/>
  <c r="B79" i="164"/>
  <c r="J79" i="154"/>
  <c r="B80" i="154"/>
  <c r="I92" i="154" s="1"/>
  <c r="I99" i="154" s="1"/>
  <c r="B82" i="154"/>
  <c r="I82" i="187"/>
  <c r="J77" i="187" s="1"/>
  <c r="I82" i="177"/>
  <c r="J64" i="171"/>
  <c r="I77" i="171"/>
  <c r="B70" i="171"/>
  <c r="I82" i="192"/>
  <c r="J65" i="163"/>
  <c r="J70" i="163"/>
  <c r="J77" i="164"/>
  <c r="J65" i="159"/>
  <c r="J70" i="159"/>
  <c r="J65" i="161"/>
  <c r="J70" i="161"/>
  <c r="J77" i="199"/>
  <c r="J77" i="193"/>
  <c r="J65" i="186"/>
  <c r="J70" i="186"/>
  <c r="J65" i="181"/>
  <c r="J70" i="181"/>
  <c r="I82" i="181"/>
  <c r="J65" i="188"/>
  <c r="J70" i="188"/>
  <c r="I82" i="163"/>
  <c r="J77" i="163"/>
  <c r="I82" i="157"/>
  <c r="J77" i="157"/>
  <c r="J65" i="187"/>
  <c r="J70" i="187"/>
  <c r="J65" i="177"/>
  <c r="J70" i="177"/>
  <c r="I82" i="159"/>
  <c r="J77" i="159" s="1"/>
  <c r="B79" i="156"/>
  <c r="J77" i="197"/>
  <c r="I77" i="168"/>
  <c r="J64" i="168"/>
  <c r="B70" i="168"/>
  <c r="B79" i="173"/>
  <c r="J65" i="192"/>
  <c r="J70" i="192"/>
  <c r="I77" i="180"/>
  <c r="J64" i="180"/>
  <c r="B70" i="180"/>
  <c r="I82" i="188"/>
  <c r="I77" i="170"/>
  <c r="J64" i="170"/>
  <c r="B70" i="170"/>
  <c r="J65" i="194"/>
  <c r="J70" i="194"/>
  <c r="J65" i="155"/>
  <c r="J70" i="155"/>
  <c r="J65" i="196"/>
  <c r="J70" i="196"/>
  <c r="I77" i="172"/>
  <c r="J64" i="172"/>
  <c r="B70" i="172"/>
  <c r="J65" i="169"/>
  <c r="J70" i="169"/>
  <c r="I82" i="186"/>
  <c r="B79" i="183"/>
  <c r="I77" i="176"/>
  <c r="J64" i="176"/>
  <c r="B70" i="176"/>
  <c r="J77" i="195"/>
  <c r="J65" i="184"/>
  <c r="J70" i="184"/>
  <c r="J65" i="189"/>
  <c r="J70" i="189"/>
  <c r="I82" i="189"/>
  <c r="J77" i="183"/>
  <c r="I82" i="194"/>
  <c r="J65" i="158" l="1"/>
  <c r="J70" i="158"/>
  <c r="I82" i="158"/>
  <c r="B79" i="158" s="1"/>
  <c r="B92" i="167"/>
  <c r="J94" i="167"/>
  <c r="B79" i="200"/>
  <c r="J77" i="200"/>
  <c r="J81" i="182"/>
  <c r="J82" i="182"/>
  <c r="B79" i="177"/>
  <c r="B79" i="191"/>
  <c r="B79" i="190"/>
  <c r="J94" i="182"/>
  <c r="B92" i="182"/>
  <c r="B79" i="163"/>
  <c r="J77" i="177"/>
  <c r="J77" i="191"/>
  <c r="J77" i="190"/>
  <c r="B79" i="161"/>
  <c r="B79" i="184"/>
  <c r="B79" i="198"/>
  <c r="B92" i="162"/>
  <c r="J94" i="162"/>
  <c r="J79" i="193"/>
  <c r="B80" i="193"/>
  <c r="I92" i="193" s="1"/>
  <c r="I99" i="193" s="1"/>
  <c r="B82" i="193"/>
  <c r="J77" i="198"/>
  <c r="B80" i="195"/>
  <c r="I92" i="195" s="1"/>
  <c r="I99" i="195" s="1"/>
  <c r="B82" i="195"/>
  <c r="J79" i="195"/>
  <c r="J81" i="160"/>
  <c r="J82" i="160"/>
  <c r="J81" i="167"/>
  <c r="J82" i="167"/>
  <c r="B92" i="154"/>
  <c r="J94" i="154"/>
  <c r="B79" i="155"/>
  <c r="B80" i="166"/>
  <c r="I92" i="166" s="1"/>
  <c r="I99" i="166" s="1"/>
  <c r="B82" i="166"/>
  <c r="J79" i="166"/>
  <c r="B92" i="160"/>
  <c r="J94" i="160"/>
  <c r="B79" i="192"/>
  <c r="J65" i="171"/>
  <c r="J70" i="171"/>
  <c r="B79" i="157"/>
  <c r="B79" i="188"/>
  <c r="J81" i="154"/>
  <c r="J82" i="154"/>
  <c r="J65" i="178"/>
  <c r="J70" i="178"/>
  <c r="B82" i="156"/>
  <c r="B80" i="156"/>
  <c r="I92" i="156" s="1"/>
  <c r="I99" i="156" s="1"/>
  <c r="J79" i="156"/>
  <c r="J77" i="184"/>
  <c r="I82" i="171"/>
  <c r="B79" i="187"/>
  <c r="B80" i="164"/>
  <c r="I92" i="164" s="1"/>
  <c r="I99" i="164" s="1"/>
  <c r="B82" i="164"/>
  <c r="J79" i="164"/>
  <c r="B79" i="165"/>
  <c r="J65" i="174"/>
  <c r="J70" i="174"/>
  <c r="B79" i="189"/>
  <c r="J65" i="170"/>
  <c r="J70" i="170"/>
  <c r="I82" i="170"/>
  <c r="J77" i="170" s="1"/>
  <c r="B79" i="186"/>
  <c r="J79" i="173"/>
  <c r="B80" i="173"/>
  <c r="I92" i="173" s="1"/>
  <c r="I99" i="173" s="1"/>
  <c r="B82" i="173"/>
  <c r="B79" i="196"/>
  <c r="J79" i="199"/>
  <c r="B80" i="199"/>
  <c r="I92" i="199" s="1"/>
  <c r="I99" i="199" s="1"/>
  <c r="B82" i="199"/>
  <c r="I82" i="178"/>
  <c r="J65" i="176"/>
  <c r="J70" i="176"/>
  <c r="I82" i="180"/>
  <c r="J77" i="180" s="1"/>
  <c r="J77" i="186"/>
  <c r="J65" i="168"/>
  <c r="J70" i="168"/>
  <c r="J77" i="196"/>
  <c r="I82" i="174"/>
  <c r="J81" i="162"/>
  <c r="J82" i="162"/>
  <c r="J77" i="192"/>
  <c r="J77" i="188"/>
  <c r="I82" i="176"/>
  <c r="B79" i="185"/>
  <c r="B79" i="169"/>
  <c r="B79" i="181"/>
  <c r="I82" i="168"/>
  <c r="J77" i="168" s="1"/>
  <c r="J77" i="185"/>
  <c r="J77" i="169"/>
  <c r="J65" i="179"/>
  <c r="J70" i="179"/>
  <c r="B79" i="153"/>
  <c r="I82" i="172"/>
  <c r="J77" i="172" s="1"/>
  <c r="B79" i="194"/>
  <c r="J77" i="194"/>
  <c r="B79" i="175"/>
  <c r="J65" i="180"/>
  <c r="J70" i="180"/>
  <c r="J77" i="181"/>
  <c r="J79" i="183"/>
  <c r="B80" i="183"/>
  <c r="I92" i="183" s="1"/>
  <c r="I99" i="183" s="1"/>
  <c r="B82" i="183"/>
  <c r="J65" i="172"/>
  <c r="J70" i="172"/>
  <c r="I82" i="179"/>
  <c r="B79" i="159"/>
  <c r="J77" i="189"/>
  <c r="J79" i="197"/>
  <c r="B80" i="197"/>
  <c r="I92" i="197" s="1"/>
  <c r="I99" i="197" s="1"/>
  <c r="B82" i="197"/>
  <c r="B80" i="158" l="1"/>
  <c r="I92" i="158" s="1"/>
  <c r="I99" i="158" s="1"/>
  <c r="J79" i="158"/>
  <c r="B82" i="158"/>
  <c r="J77" i="158"/>
  <c r="I108" i="182"/>
  <c r="I115" i="182" s="1"/>
  <c r="B99" i="182"/>
  <c r="J99" i="182" s="1"/>
  <c r="B92" i="173"/>
  <c r="J94" i="173"/>
  <c r="I108" i="154"/>
  <c r="I115" i="154" s="1"/>
  <c r="B99" i="154"/>
  <c r="J99" i="154" s="1"/>
  <c r="J81" i="156"/>
  <c r="J82" i="156"/>
  <c r="J81" i="173"/>
  <c r="J82" i="173"/>
  <c r="B79" i="176"/>
  <c r="J77" i="176"/>
  <c r="J79" i="175"/>
  <c r="B80" i="175"/>
  <c r="I92" i="175" s="1"/>
  <c r="I99" i="175" s="1"/>
  <c r="B82" i="175"/>
  <c r="J81" i="195"/>
  <c r="J82" i="195"/>
  <c r="J79" i="190"/>
  <c r="B80" i="190"/>
  <c r="I92" i="190" s="1"/>
  <c r="I99" i="190" s="1"/>
  <c r="B82" i="190"/>
  <c r="B92" i="195"/>
  <c r="J94" i="195"/>
  <c r="J79" i="191"/>
  <c r="B80" i="191"/>
  <c r="I92" i="191" s="1"/>
  <c r="I99" i="191" s="1"/>
  <c r="B82" i="191"/>
  <c r="J81" i="193"/>
  <c r="J82" i="193"/>
  <c r="B79" i="174"/>
  <c r="B92" i="193"/>
  <c r="J94" i="193"/>
  <c r="J79" i="177"/>
  <c r="B80" i="177"/>
  <c r="I92" i="177" s="1"/>
  <c r="I99" i="177" s="1"/>
  <c r="B82" i="177"/>
  <c r="J79" i="155"/>
  <c r="B80" i="155"/>
  <c r="I92" i="155" s="1"/>
  <c r="I99" i="155" s="1"/>
  <c r="B82" i="155"/>
  <c r="J79" i="159"/>
  <c r="B80" i="159"/>
  <c r="I92" i="159" s="1"/>
  <c r="I99" i="159" s="1"/>
  <c r="B82" i="159"/>
  <c r="J77" i="174"/>
  <c r="B92" i="164"/>
  <c r="J94" i="164"/>
  <c r="B92" i="197"/>
  <c r="J94" i="197"/>
  <c r="J79" i="161"/>
  <c r="B80" i="161"/>
  <c r="I92" i="161" s="1"/>
  <c r="I99" i="161" s="1"/>
  <c r="B82" i="161"/>
  <c r="J79" i="194"/>
  <c r="B80" i="194"/>
  <c r="I92" i="194" s="1"/>
  <c r="I99" i="194" s="1"/>
  <c r="B82" i="194"/>
  <c r="J81" i="197"/>
  <c r="J82" i="197"/>
  <c r="B79" i="179"/>
  <c r="J77" i="179"/>
  <c r="J81" i="199"/>
  <c r="J82" i="199"/>
  <c r="J79" i="187"/>
  <c r="B80" i="187"/>
  <c r="I92" i="187" s="1"/>
  <c r="I99" i="187" s="1"/>
  <c r="B82" i="187"/>
  <c r="I108" i="160"/>
  <c r="I115" i="160" s="1"/>
  <c r="B99" i="160"/>
  <c r="J99" i="160" s="1"/>
  <c r="I108" i="162"/>
  <c r="I115" i="162" s="1"/>
  <c r="B99" i="162"/>
  <c r="J99" i="162" s="1"/>
  <c r="J79" i="165"/>
  <c r="B80" i="165"/>
  <c r="I92" i="165" s="1"/>
  <c r="I99" i="165" s="1"/>
  <c r="B82" i="165"/>
  <c r="J79" i="181"/>
  <c r="B82" i="181"/>
  <c r="B80" i="181"/>
  <c r="I92" i="181" s="1"/>
  <c r="I99" i="181" s="1"/>
  <c r="B92" i="199"/>
  <c r="J94" i="199"/>
  <c r="B79" i="171"/>
  <c r="J79" i="200"/>
  <c r="B80" i="200"/>
  <c r="I92" i="200" s="1"/>
  <c r="I99" i="200" s="1"/>
  <c r="B82" i="200"/>
  <c r="J79" i="163"/>
  <c r="B82" i="163"/>
  <c r="B80" i="163"/>
  <c r="I92" i="163" s="1"/>
  <c r="I99" i="163" s="1"/>
  <c r="J79" i="192"/>
  <c r="B80" i="192"/>
  <c r="I92" i="192" s="1"/>
  <c r="I99" i="192" s="1"/>
  <c r="B82" i="192"/>
  <c r="J81" i="164"/>
  <c r="J82" i="164"/>
  <c r="B79" i="178"/>
  <c r="B79" i="168"/>
  <c r="J79" i="169"/>
  <c r="B80" i="169"/>
  <c r="I92" i="169" s="1"/>
  <c r="I99" i="169" s="1"/>
  <c r="B82" i="169"/>
  <c r="J77" i="171"/>
  <c r="J81" i="166"/>
  <c r="J82" i="166"/>
  <c r="J79" i="198"/>
  <c r="B80" i="198"/>
  <c r="I92" i="198" s="1"/>
  <c r="I99" i="198" s="1"/>
  <c r="B82" i="198"/>
  <c r="B92" i="156"/>
  <c r="J94" i="156"/>
  <c r="J79" i="157"/>
  <c r="B82" i="157"/>
  <c r="B80" i="157"/>
  <c r="I92" i="157" s="1"/>
  <c r="I99" i="157" s="1"/>
  <c r="J79" i="189"/>
  <c r="B80" i="189"/>
  <c r="I92" i="189" s="1"/>
  <c r="I99" i="189" s="1"/>
  <c r="B82" i="189"/>
  <c r="J79" i="153"/>
  <c r="B80" i="153"/>
  <c r="I92" i="153" s="1"/>
  <c r="I99" i="153" s="1"/>
  <c r="B82" i="153"/>
  <c r="J77" i="178"/>
  <c r="J81" i="183"/>
  <c r="J82" i="183"/>
  <c r="B92" i="166"/>
  <c r="J94" i="166"/>
  <c r="B99" i="167"/>
  <c r="J99" i="167" s="1"/>
  <c r="I108" i="167"/>
  <c r="I115" i="167" s="1"/>
  <c r="J79" i="185"/>
  <c r="B82" i="185"/>
  <c r="B80" i="185"/>
  <c r="I92" i="185" s="1"/>
  <c r="I99" i="185" s="1"/>
  <c r="J79" i="186"/>
  <c r="B80" i="186"/>
  <c r="I92" i="186" s="1"/>
  <c r="I99" i="186" s="1"/>
  <c r="B82" i="186"/>
  <c r="B79" i="170"/>
  <c r="J79" i="188"/>
  <c r="B80" i="188"/>
  <c r="I92" i="188" s="1"/>
  <c r="I99" i="188" s="1"/>
  <c r="B82" i="188"/>
  <c r="B79" i="172"/>
  <c r="B79" i="180"/>
  <c r="B92" i="183"/>
  <c r="J94" i="183"/>
  <c r="J79" i="196"/>
  <c r="B80" i="196"/>
  <c r="I92" i="196" s="1"/>
  <c r="I99" i="196" s="1"/>
  <c r="B82" i="196"/>
  <c r="J79" i="184"/>
  <c r="B80" i="184"/>
  <c r="I92" i="184" s="1"/>
  <c r="I99" i="184" s="1"/>
  <c r="B82" i="184"/>
  <c r="J81" i="158" l="1"/>
  <c r="J82" i="158"/>
  <c r="B92" i="158"/>
  <c r="J94" i="158"/>
  <c r="J81" i="192"/>
  <c r="J82" i="192"/>
  <c r="I108" i="164"/>
  <c r="I115" i="164" s="1"/>
  <c r="B99" i="164"/>
  <c r="J99" i="164" s="1"/>
  <c r="J81" i="155"/>
  <c r="J82" i="155"/>
  <c r="J81" i="175"/>
  <c r="J82" i="175"/>
  <c r="J79" i="178"/>
  <c r="B80" i="178"/>
  <c r="I92" i="178" s="1"/>
  <c r="I99" i="178" s="1"/>
  <c r="B82" i="178"/>
  <c r="B92" i="192"/>
  <c r="J94" i="192"/>
  <c r="J94" i="175"/>
  <c r="B92" i="175"/>
  <c r="B92" i="190"/>
  <c r="J94" i="190"/>
  <c r="J81" i="153"/>
  <c r="J82" i="153"/>
  <c r="B92" i="200"/>
  <c r="J94" i="200"/>
  <c r="J79" i="179"/>
  <c r="B80" i="179"/>
  <c r="I92" i="179" s="1"/>
  <c r="I99" i="179" s="1"/>
  <c r="B82" i="179"/>
  <c r="J81" i="177"/>
  <c r="J82" i="177"/>
  <c r="B113" i="160"/>
  <c r="J94" i="177"/>
  <c r="B92" i="177"/>
  <c r="B99" i="195"/>
  <c r="J99" i="195" s="1"/>
  <c r="I108" i="195"/>
  <c r="I115" i="195" s="1"/>
  <c r="B92" i="159"/>
  <c r="J94" i="159"/>
  <c r="J79" i="176"/>
  <c r="B80" i="176"/>
  <c r="I92" i="176" s="1"/>
  <c r="I99" i="176" s="1"/>
  <c r="B82" i="176"/>
  <c r="B92" i="163"/>
  <c r="J94" i="163"/>
  <c r="J81" i="189"/>
  <c r="J82" i="189"/>
  <c r="J81" i="190"/>
  <c r="J82" i="190"/>
  <c r="B92" i="188"/>
  <c r="J94" i="188"/>
  <c r="J81" i="194"/>
  <c r="J82" i="194"/>
  <c r="B99" i="193"/>
  <c r="J99" i="193" s="1"/>
  <c r="I108" i="193"/>
  <c r="I115" i="193" s="1"/>
  <c r="B113" i="162"/>
  <c r="J81" i="187"/>
  <c r="J82" i="187"/>
  <c r="J81" i="163"/>
  <c r="J82" i="163"/>
  <c r="J81" i="200"/>
  <c r="J82" i="200"/>
  <c r="I108" i="156"/>
  <c r="I115" i="156" s="1"/>
  <c r="B99" i="156"/>
  <c r="J99" i="156" s="1"/>
  <c r="J79" i="171"/>
  <c r="B82" i="171"/>
  <c r="B80" i="171"/>
  <c r="I92" i="171" s="1"/>
  <c r="I99" i="171" s="1"/>
  <c r="B99" i="199"/>
  <c r="J99" i="199" s="1"/>
  <c r="I108" i="199"/>
  <c r="I115" i="199" s="1"/>
  <c r="B92" i="194"/>
  <c r="J94" i="194"/>
  <c r="B92" i="153"/>
  <c r="J94" i="153"/>
  <c r="J81" i="157"/>
  <c r="J82" i="157"/>
  <c r="J94" i="181"/>
  <c r="B92" i="181"/>
  <c r="J79" i="174"/>
  <c r="B80" i="174"/>
  <c r="I92" i="174" s="1"/>
  <c r="I99" i="174" s="1"/>
  <c r="B82" i="174"/>
  <c r="J81" i="159"/>
  <c r="J82" i="159"/>
  <c r="B92" i="198"/>
  <c r="J94" i="198"/>
  <c r="J81" i="185"/>
  <c r="J82" i="185"/>
  <c r="J81" i="184"/>
  <c r="J82" i="184"/>
  <c r="J81" i="169"/>
  <c r="J82" i="169"/>
  <c r="J81" i="181"/>
  <c r="J82" i="181"/>
  <c r="J81" i="161"/>
  <c r="J82" i="161"/>
  <c r="B113" i="154"/>
  <c r="B99" i="183"/>
  <c r="J99" i="183" s="1"/>
  <c r="I108" i="183"/>
  <c r="I115" i="183" s="1"/>
  <c r="B92" i="189"/>
  <c r="J94" i="189"/>
  <c r="B92" i="157"/>
  <c r="J94" i="157"/>
  <c r="J79" i="170"/>
  <c r="B80" i="170"/>
  <c r="I92" i="170" s="1"/>
  <c r="I99" i="170" s="1"/>
  <c r="B82" i="170"/>
  <c r="J81" i="186"/>
  <c r="J82" i="186"/>
  <c r="B92" i="185"/>
  <c r="J94" i="185"/>
  <c r="B92" i="161"/>
  <c r="J94" i="161"/>
  <c r="J79" i="180"/>
  <c r="B80" i="180"/>
  <c r="I92" i="180" s="1"/>
  <c r="I99" i="180" s="1"/>
  <c r="B82" i="180"/>
  <c r="B92" i="196"/>
  <c r="J94" i="196"/>
  <c r="I108" i="166"/>
  <c r="I115" i="166" s="1"/>
  <c r="B99" i="166"/>
  <c r="J99" i="166" s="1"/>
  <c r="J81" i="165"/>
  <c r="J82" i="165"/>
  <c r="J81" i="191"/>
  <c r="J82" i="191"/>
  <c r="B99" i="173"/>
  <c r="J99" i="173" s="1"/>
  <c r="I108" i="173"/>
  <c r="I115" i="173" s="1"/>
  <c r="B92" i="187"/>
  <c r="J94" i="187"/>
  <c r="J81" i="188"/>
  <c r="J82" i="188"/>
  <c r="B92" i="155"/>
  <c r="J94" i="155"/>
  <c r="B92" i="184"/>
  <c r="J94" i="184"/>
  <c r="B92" i="165"/>
  <c r="J94" i="165"/>
  <c r="B92" i="191"/>
  <c r="J94" i="191"/>
  <c r="J79" i="172"/>
  <c r="B80" i="172"/>
  <c r="I92" i="172" s="1"/>
  <c r="I99" i="172" s="1"/>
  <c r="B82" i="172"/>
  <c r="B92" i="186"/>
  <c r="J94" i="186"/>
  <c r="J81" i="198"/>
  <c r="J82" i="198"/>
  <c r="J81" i="196"/>
  <c r="J82" i="196"/>
  <c r="J79" i="168"/>
  <c r="B80" i="168"/>
  <c r="I92" i="168" s="1"/>
  <c r="I99" i="168" s="1"/>
  <c r="B82" i="168"/>
  <c r="B113" i="167"/>
  <c r="B92" i="169"/>
  <c r="J94" i="169"/>
  <c r="B99" i="197"/>
  <c r="J99" i="197" s="1"/>
  <c r="I108" i="197"/>
  <c r="I115" i="197" s="1"/>
  <c r="B113" i="182"/>
  <c r="B99" i="158" l="1"/>
  <c r="J99" i="158" s="1"/>
  <c r="I108" i="158"/>
  <c r="I115" i="158" s="1"/>
  <c r="B113" i="158" s="1"/>
  <c r="B99" i="185"/>
  <c r="J99" i="185" s="1"/>
  <c r="I108" i="185"/>
  <c r="I115" i="185" s="1"/>
  <c r="B99" i="163"/>
  <c r="J99" i="163" s="1"/>
  <c r="I108" i="163"/>
  <c r="I115" i="163" s="1"/>
  <c r="B92" i="170"/>
  <c r="J94" i="170"/>
  <c r="B92" i="171"/>
  <c r="J94" i="171"/>
  <c r="J112" i="158"/>
  <c r="J144" i="158"/>
  <c r="B115" i="158"/>
  <c r="J115" i="158" s="1"/>
  <c r="B92" i="176"/>
  <c r="J94" i="176"/>
  <c r="I108" i="159"/>
  <c r="I115" i="159" s="1"/>
  <c r="B99" i="159"/>
  <c r="J99" i="159" s="1"/>
  <c r="B92" i="168"/>
  <c r="J94" i="168"/>
  <c r="B99" i="181"/>
  <c r="J99" i="181" s="1"/>
  <c r="I108" i="181"/>
  <c r="I115" i="181" s="1"/>
  <c r="J112" i="162"/>
  <c r="B115" i="162"/>
  <c r="J115" i="162" s="1"/>
  <c r="J144" i="162"/>
  <c r="I108" i="192"/>
  <c r="I115" i="192" s="1"/>
  <c r="B99" i="192"/>
  <c r="J99" i="192" s="1"/>
  <c r="B113" i="193"/>
  <c r="B99" i="177"/>
  <c r="J99" i="177" s="1"/>
  <c r="I108" i="177"/>
  <c r="I115" i="177" s="1"/>
  <c r="J81" i="178"/>
  <c r="J82" i="178"/>
  <c r="B92" i="178"/>
  <c r="J94" i="178"/>
  <c r="I108" i="190"/>
  <c r="I115" i="190" s="1"/>
  <c r="B99" i="190"/>
  <c r="J99" i="190" s="1"/>
  <c r="B92" i="174"/>
  <c r="J94" i="174"/>
  <c r="B99" i="191"/>
  <c r="J99" i="191" s="1"/>
  <c r="I108" i="191"/>
  <c r="I115" i="191" s="1"/>
  <c r="I108" i="200"/>
  <c r="I115" i="200" s="1"/>
  <c r="B99" i="200"/>
  <c r="J99" i="200" s="1"/>
  <c r="J81" i="170"/>
  <c r="J82" i="170"/>
  <c r="B113" i="166"/>
  <c r="J112" i="182"/>
  <c r="B115" i="182"/>
  <c r="J115" i="182" s="1"/>
  <c r="J144" i="182"/>
  <c r="I108" i="196"/>
  <c r="I115" i="196" s="1"/>
  <c r="B99" i="196"/>
  <c r="J99" i="196" s="1"/>
  <c r="J112" i="154"/>
  <c r="B115" i="154"/>
  <c r="J115" i="154" s="1"/>
  <c r="J144" i="154"/>
  <c r="J112" i="160"/>
  <c r="B115" i="160"/>
  <c r="J115" i="160" s="1"/>
  <c r="J144" i="160"/>
  <c r="J81" i="168"/>
  <c r="J82" i="168"/>
  <c r="J81" i="171"/>
  <c r="J82" i="171"/>
  <c r="J81" i="176"/>
  <c r="J82" i="176"/>
  <c r="I108" i="198"/>
  <c r="I115" i="198" s="1"/>
  <c r="B99" i="198"/>
  <c r="J99" i="198" s="1"/>
  <c r="I108" i="157"/>
  <c r="I115" i="157" s="1"/>
  <c r="B99" i="157"/>
  <c r="J99" i="157" s="1"/>
  <c r="J81" i="172"/>
  <c r="J82" i="172"/>
  <c r="B99" i="165"/>
  <c r="J99" i="165" s="1"/>
  <c r="I108" i="165"/>
  <c r="I115" i="165" s="1"/>
  <c r="I108" i="153"/>
  <c r="I115" i="153" s="1"/>
  <c r="B99" i="153"/>
  <c r="J99" i="153" s="1"/>
  <c r="J81" i="174"/>
  <c r="J82" i="174"/>
  <c r="B113" i="183"/>
  <c r="I108" i="188"/>
  <c r="I115" i="188" s="1"/>
  <c r="B99" i="188"/>
  <c r="J99" i="188" s="1"/>
  <c r="B99" i="187"/>
  <c r="J99" i="187" s="1"/>
  <c r="I108" i="187"/>
  <c r="I115" i="187" s="1"/>
  <c r="I108" i="186"/>
  <c r="I115" i="186" s="1"/>
  <c r="B99" i="186"/>
  <c r="J99" i="186" s="1"/>
  <c r="J81" i="179"/>
  <c r="J82" i="179"/>
  <c r="B99" i="155"/>
  <c r="J99" i="155" s="1"/>
  <c r="I108" i="155"/>
  <c r="I115" i="155" s="1"/>
  <c r="B113" i="173"/>
  <c r="B113" i="195"/>
  <c r="B113" i="197"/>
  <c r="B92" i="180"/>
  <c r="J94" i="180"/>
  <c r="B99" i="169"/>
  <c r="J99" i="169" s="1"/>
  <c r="I108" i="169"/>
  <c r="I115" i="169" s="1"/>
  <c r="I108" i="184"/>
  <c r="I115" i="184" s="1"/>
  <c r="B99" i="184"/>
  <c r="J99" i="184" s="1"/>
  <c r="I108" i="194"/>
  <c r="I115" i="194" s="1"/>
  <c r="B99" i="194"/>
  <c r="J99" i="194" s="1"/>
  <c r="J94" i="179"/>
  <c r="B92" i="179"/>
  <c r="B113" i="164"/>
  <c r="B113" i="156"/>
  <c r="J94" i="172"/>
  <c r="B92" i="172"/>
  <c r="B99" i="161"/>
  <c r="J99" i="161" s="1"/>
  <c r="I108" i="161"/>
  <c r="I115" i="161" s="1"/>
  <c r="B113" i="199"/>
  <c r="B99" i="175"/>
  <c r="J99" i="175" s="1"/>
  <c r="I108" i="175"/>
  <c r="I115" i="175" s="1"/>
  <c r="B99" i="189"/>
  <c r="J99" i="189" s="1"/>
  <c r="I108" i="189"/>
  <c r="I115" i="189" s="1"/>
  <c r="J81" i="180"/>
  <c r="J82" i="180"/>
  <c r="J112" i="167"/>
  <c r="B115" i="167"/>
  <c r="J115" i="167" s="1"/>
  <c r="J144" i="167"/>
  <c r="B113" i="157" l="1"/>
  <c r="J112" i="197"/>
  <c r="B115" i="197"/>
  <c r="J115" i="197" s="1"/>
  <c r="J144" i="197"/>
  <c r="B99" i="172"/>
  <c r="J99" i="172" s="1"/>
  <c r="I108" i="172"/>
  <c r="I115" i="172" s="1"/>
  <c r="B113" i="190"/>
  <c r="B99" i="176"/>
  <c r="J99" i="176" s="1"/>
  <c r="I108" i="176"/>
  <c r="I115" i="176" s="1"/>
  <c r="J112" i="199"/>
  <c r="B115" i="199"/>
  <c r="J115" i="199" s="1"/>
  <c r="J144" i="199"/>
  <c r="B113" i="191"/>
  <c r="J112" i="156"/>
  <c r="B115" i="156"/>
  <c r="J115" i="156" s="1"/>
  <c r="J144" i="156"/>
  <c r="B99" i="171"/>
  <c r="J99" i="171" s="1"/>
  <c r="I108" i="171"/>
  <c r="I115" i="171" s="1"/>
  <c r="B113" i="161"/>
  <c r="J112" i="183"/>
  <c r="B115" i="183"/>
  <c r="J115" i="183" s="1"/>
  <c r="J144" i="183"/>
  <c r="B113" i="177"/>
  <c r="B113" i="181"/>
  <c r="J112" i="173"/>
  <c r="B115" i="173"/>
  <c r="J115" i="173" s="1"/>
  <c r="J144" i="173"/>
  <c r="B113" i="159"/>
  <c r="B113" i="186"/>
  <c r="J112" i="195"/>
  <c r="B115" i="195"/>
  <c r="J115" i="195" s="1"/>
  <c r="J144" i="195"/>
  <c r="J112" i="164"/>
  <c r="B115" i="164"/>
  <c r="J115" i="164" s="1"/>
  <c r="J144" i="164"/>
  <c r="B99" i="179"/>
  <c r="J99" i="179" s="1"/>
  <c r="I108" i="179"/>
  <c r="I115" i="179" s="1"/>
  <c r="B113" i="169"/>
  <c r="B113" i="196"/>
  <c r="J112" i="193"/>
  <c r="B115" i="193"/>
  <c r="J115" i="193" s="1"/>
  <c r="J144" i="193"/>
  <c r="I108" i="170"/>
  <c r="I115" i="170" s="1"/>
  <c r="B99" i="170"/>
  <c r="J99" i="170" s="1"/>
  <c r="B99" i="174"/>
  <c r="J99" i="174" s="1"/>
  <c r="I108" i="174"/>
  <c r="I115" i="174" s="1"/>
  <c r="B99" i="178"/>
  <c r="J99" i="178" s="1"/>
  <c r="I108" i="178"/>
  <c r="I115" i="178" s="1"/>
  <c r="B113" i="153"/>
  <c r="B113" i="163"/>
  <c r="B113" i="198"/>
  <c r="B113" i="188"/>
  <c r="B113" i="184"/>
  <c r="B113" i="165"/>
  <c r="B113" i="192"/>
  <c r="B113" i="200"/>
  <c r="B113" i="155"/>
  <c r="B113" i="187"/>
  <c r="B113" i="175"/>
  <c r="B99" i="180"/>
  <c r="J99" i="180" s="1"/>
  <c r="I108" i="180"/>
  <c r="I115" i="180" s="1"/>
  <c r="B113" i="185"/>
  <c r="I108" i="168"/>
  <c r="I115" i="168" s="1"/>
  <c r="B99" i="168"/>
  <c r="J99" i="168" s="1"/>
  <c r="B113" i="194"/>
  <c r="B113" i="189"/>
  <c r="J112" i="166"/>
  <c r="B115" i="166"/>
  <c r="J115" i="166" s="1"/>
  <c r="J144" i="166"/>
  <c r="J112" i="161" l="1"/>
  <c r="J144" i="161"/>
  <c r="B115" i="161"/>
  <c r="J115" i="161" s="1"/>
  <c r="B113" i="179"/>
  <c r="J112" i="165"/>
  <c r="B115" i="165"/>
  <c r="J115" i="165" s="1"/>
  <c r="J144" i="165"/>
  <c r="B113" i="171"/>
  <c r="J112" i="188"/>
  <c r="B115" i="188"/>
  <c r="J115" i="188" s="1"/>
  <c r="J144" i="188"/>
  <c r="J112" i="159"/>
  <c r="B115" i="159"/>
  <c r="J115" i="159" s="1"/>
  <c r="J144" i="159"/>
  <c r="B113" i="176"/>
  <c r="J112" i="191"/>
  <c r="B115" i="191"/>
  <c r="J115" i="191" s="1"/>
  <c r="J144" i="191"/>
  <c r="J112" i="192"/>
  <c r="B115" i="192"/>
  <c r="J115" i="192" s="1"/>
  <c r="J144" i="192"/>
  <c r="J112" i="190"/>
  <c r="B115" i="190"/>
  <c r="J115" i="190" s="1"/>
  <c r="J144" i="190"/>
  <c r="B113" i="172"/>
  <c r="J112" i="169"/>
  <c r="J144" i="169"/>
  <c r="B115" i="169"/>
  <c r="J115" i="169" s="1"/>
  <c r="J112" i="194"/>
  <c r="J144" i="194"/>
  <c r="B115" i="194"/>
  <c r="J115" i="194" s="1"/>
  <c r="J112" i="186"/>
  <c r="B115" i="186"/>
  <c r="J115" i="186" s="1"/>
  <c r="J144" i="186"/>
  <c r="J112" i="181"/>
  <c r="B115" i="181"/>
  <c r="J115" i="181" s="1"/>
  <c r="J144" i="181"/>
  <c r="J112" i="184"/>
  <c r="B115" i="184"/>
  <c r="J115" i="184" s="1"/>
  <c r="J144" i="184"/>
  <c r="B113" i="178"/>
  <c r="J112" i="163"/>
  <c r="B115" i="163"/>
  <c r="J115" i="163" s="1"/>
  <c r="J144" i="163"/>
  <c r="B113" i="180"/>
  <c r="J112" i="175"/>
  <c r="B115" i="175"/>
  <c r="J115" i="175" s="1"/>
  <c r="J144" i="175"/>
  <c r="J112" i="177"/>
  <c r="B115" i="177"/>
  <c r="J115" i="177" s="1"/>
  <c r="J144" i="177"/>
  <c r="J112" i="189"/>
  <c r="B115" i="189"/>
  <c r="J115" i="189" s="1"/>
  <c r="J144" i="189"/>
  <c r="J112" i="198"/>
  <c r="B115" i="198"/>
  <c r="J115" i="198" s="1"/>
  <c r="J144" i="198"/>
  <c r="J112" i="153"/>
  <c r="B115" i="153"/>
  <c r="J115" i="153" s="1"/>
  <c r="J144" i="153"/>
  <c r="B113" i="174"/>
  <c r="J112" i="187"/>
  <c r="B115" i="187"/>
  <c r="J115" i="187" s="1"/>
  <c r="J144" i="187"/>
  <c r="J112" i="157"/>
  <c r="B115" i="157"/>
  <c r="J115" i="157" s="1"/>
  <c r="J144" i="157"/>
  <c r="J112" i="196"/>
  <c r="B115" i="196"/>
  <c r="J115" i="196" s="1"/>
  <c r="J144" i="196"/>
  <c r="B113" i="168"/>
  <c r="J112" i="185"/>
  <c r="B115" i="185"/>
  <c r="J115" i="185" s="1"/>
  <c r="J144" i="185"/>
  <c r="B113" i="170"/>
  <c r="J112" i="155"/>
  <c r="B115" i="155"/>
  <c r="J115" i="155" s="1"/>
  <c r="J144" i="155"/>
  <c r="J112" i="200"/>
  <c r="B115" i="200"/>
  <c r="J115" i="200" s="1"/>
  <c r="J144" i="200"/>
  <c r="J112" i="171" l="1"/>
  <c r="B115" i="171"/>
  <c r="J115" i="171" s="1"/>
  <c r="J144" i="171"/>
  <c r="J112" i="178"/>
  <c r="B115" i="178"/>
  <c r="J115" i="178" s="1"/>
  <c r="J144" i="178"/>
  <c r="J112" i="176"/>
  <c r="B115" i="176"/>
  <c r="J115" i="176" s="1"/>
  <c r="J144" i="176"/>
  <c r="J112" i="174"/>
  <c r="B115" i="174"/>
  <c r="J115" i="174" s="1"/>
  <c r="J144" i="174"/>
  <c r="J112" i="172"/>
  <c r="B115" i="172"/>
  <c r="J115" i="172" s="1"/>
  <c r="J144" i="172"/>
  <c r="J112" i="179"/>
  <c r="B115" i="179"/>
  <c r="J115" i="179" s="1"/>
  <c r="J144" i="179"/>
  <c r="J112" i="180"/>
  <c r="B115" i="180"/>
  <c r="J115" i="180" s="1"/>
  <c r="J144" i="180"/>
  <c r="J112" i="170"/>
  <c r="B115" i="170"/>
  <c r="J115" i="170" s="1"/>
  <c r="J144" i="170"/>
  <c r="J112" i="168"/>
  <c r="B115" i="168"/>
  <c r="J115" i="168" s="1"/>
  <c r="J144" i="168"/>
  <c r="I144" i="104" l="1"/>
  <c r="J136" i="104" s="1"/>
  <c r="B144" i="104"/>
  <c r="J129" i="104" s="1"/>
  <c r="I138" i="104"/>
  <c r="I137" i="104" s="1"/>
  <c r="J135" i="104" s="1"/>
  <c r="B138" i="104"/>
  <c r="B137" i="104" s="1"/>
  <c r="J127" i="104" s="1"/>
  <c r="I134" i="104"/>
  <c r="J134" i="104" s="1"/>
  <c r="B134" i="104"/>
  <c r="I131" i="104"/>
  <c r="J133" i="104" s="1"/>
  <c r="B131" i="104"/>
  <c r="I128" i="104"/>
  <c r="B128" i="104"/>
  <c r="J126" i="104"/>
  <c r="J125" i="104"/>
  <c r="B125" i="104"/>
  <c r="J122" i="104" s="1"/>
  <c r="B108" i="104"/>
  <c r="B106" i="104"/>
  <c r="J111" i="104" s="1"/>
  <c r="I96" i="104"/>
  <c r="J93" i="104"/>
  <c r="I93" i="104"/>
  <c r="J92" i="104" s="1"/>
  <c r="B64" i="104"/>
  <c r="I63" i="104"/>
  <c r="J62" i="104" s="1"/>
  <c r="I60" i="104"/>
  <c r="J61" i="104" s="1"/>
  <c r="B59" i="104"/>
  <c r="J59" i="104" s="1"/>
  <c r="I43" i="104"/>
  <c r="J43" i="104" s="1"/>
  <c r="B42" i="104"/>
  <c r="B28" i="104"/>
  <c r="B26" i="104" s="1"/>
  <c r="I11" i="104"/>
  <c r="I16" i="104" s="1"/>
  <c r="I144" i="103"/>
  <c r="J136" i="103" s="1"/>
  <c r="B144" i="103"/>
  <c r="J129" i="103" s="1"/>
  <c r="I138" i="103"/>
  <c r="I137" i="103" s="1"/>
  <c r="J135" i="103" s="1"/>
  <c r="B138" i="103"/>
  <c r="J128" i="103" s="1"/>
  <c r="I134" i="103"/>
  <c r="B134" i="103"/>
  <c r="I131" i="103"/>
  <c r="J133" i="103" s="1"/>
  <c r="B131" i="103"/>
  <c r="J126" i="103" s="1"/>
  <c r="I128" i="103"/>
  <c r="J132" i="103" s="1"/>
  <c r="B128" i="103"/>
  <c r="J125" i="103" s="1"/>
  <c r="B125" i="103"/>
  <c r="J122" i="103" s="1"/>
  <c r="B108" i="103"/>
  <c r="B106" i="103"/>
  <c r="J111" i="103" s="1"/>
  <c r="I96" i="103"/>
  <c r="J93" i="103" s="1"/>
  <c r="I93" i="103"/>
  <c r="J92" i="103" s="1"/>
  <c r="B64" i="103"/>
  <c r="I63" i="103"/>
  <c r="J62" i="103" s="1"/>
  <c r="J60" i="103"/>
  <c r="I60" i="103"/>
  <c r="J61" i="103" s="1"/>
  <c r="B59" i="103"/>
  <c r="J59" i="103" s="1"/>
  <c r="I43" i="103"/>
  <c r="J43" i="103" s="1"/>
  <c r="B42" i="103"/>
  <c r="J45" i="103" s="1"/>
  <c r="B28" i="103"/>
  <c r="J27" i="103" s="1"/>
  <c r="I11" i="103"/>
  <c r="I16" i="103" s="1"/>
  <c r="I144" i="102"/>
  <c r="J136" i="102" s="1"/>
  <c r="B144" i="102"/>
  <c r="J129" i="102" s="1"/>
  <c r="I138" i="102"/>
  <c r="I137" i="102" s="1"/>
  <c r="J135" i="102" s="1"/>
  <c r="B138" i="102"/>
  <c r="B137" i="102" s="1"/>
  <c r="J127" i="102" s="1"/>
  <c r="I134" i="102"/>
  <c r="J134" i="102" s="1"/>
  <c r="B134" i="102"/>
  <c r="I131" i="102"/>
  <c r="J133" i="102" s="1"/>
  <c r="B131" i="102"/>
  <c r="J126" i="102" s="1"/>
  <c r="I128" i="102"/>
  <c r="J132" i="102" s="1"/>
  <c r="B128" i="102"/>
  <c r="J125" i="102" s="1"/>
  <c r="B125" i="102"/>
  <c r="J122" i="102" s="1"/>
  <c r="B108" i="102"/>
  <c r="B106" i="102"/>
  <c r="J111" i="102" s="1"/>
  <c r="I96" i="102"/>
  <c r="J93" i="102" s="1"/>
  <c r="I93" i="102"/>
  <c r="J92" i="102" s="1"/>
  <c r="B64" i="102"/>
  <c r="I63" i="102"/>
  <c r="J62" i="102" s="1"/>
  <c r="I60" i="102"/>
  <c r="J61" i="102" s="1"/>
  <c r="B59" i="102"/>
  <c r="J59" i="102" s="1"/>
  <c r="I43" i="102"/>
  <c r="J43" i="102" s="1"/>
  <c r="B42" i="102"/>
  <c r="B28" i="102"/>
  <c r="B26" i="102" s="1"/>
  <c r="I11" i="102"/>
  <c r="J11" i="102" s="1"/>
  <c r="I144" i="101"/>
  <c r="J136" i="101" s="1"/>
  <c r="B144" i="101"/>
  <c r="J129" i="101" s="1"/>
  <c r="I138" i="101"/>
  <c r="I137" i="101" s="1"/>
  <c r="J135" i="101" s="1"/>
  <c r="B138" i="101"/>
  <c r="J128" i="101" s="1"/>
  <c r="I134" i="101"/>
  <c r="B134" i="101"/>
  <c r="I131" i="101"/>
  <c r="J133" i="101" s="1"/>
  <c r="B131" i="101"/>
  <c r="J126" i="101" s="1"/>
  <c r="I128" i="101"/>
  <c r="J132" i="101" s="1"/>
  <c r="B128" i="101"/>
  <c r="J125" i="101"/>
  <c r="B125" i="101"/>
  <c r="J122" i="101" s="1"/>
  <c r="B108" i="101"/>
  <c r="B106" i="101"/>
  <c r="J111" i="101" s="1"/>
  <c r="I96" i="101"/>
  <c r="J93" i="101" s="1"/>
  <c r="I93" i="101"/>
  <c r="J92" i="101" s="1"/>
  <c r="B64" i="101"/>
  <c r="J60" i="101" s="1"/>
  <c r="I63" i="101"/>
  <c r="J62" i="101" s="1"/>
  <c r="I60" i="101"/>
  <c r="J61" i="101" s="1"/>
  <c r="B59" i="101"/>
  <c r="J59" i="101" s="1"/>
  <c r="I43" i="101"/>
  <c r="J43" i="101" s="1"/>
  <c r="B42" i="101"/>
  <c r="J45" i="101" s="1"/>
  <c r="B28" i="101"/>
  <c r="J27" i="101" s="1"/>
  <c r="I11" i="101"/>
  <c r="I16" i="101" s="1"/>
  <c r="I144" i="100"/>
  <c r="J136" i="100" s="1"/>
  <c r="B144" i="100"/>
  <c r="J129" i="100" s="1"/>
  <c r="I138" i="100"/>
  <c r="I137" i="100" s="1"/>
  <c r="J135" i="100" s="1"/>
  <c r="B138" i="100"/>
  <c r="B137" i="100" s="1"/>
  <c r="J127" i="100" s="1"/>
  <c r="I134" i="100"/>
  <c r="J134" i="100" s="1"/>
  <c r="B134" i="100"/>
  <c r="I131" i="100"/>
  <c r="J133" i="100" s="1"/>
  <c r="B131" i="100"/>
  <c r="I128" i="100"/>
  <c r="B128" i="100"/>
  <c r="J125" i="100" s="1"/>
  <c r="J126" i="100"/>
  <c r="B125" i="100"/>
  <c r="J122" i="100" s="1"/>
  <c r="B108" i="100"/>
  <c r="B106" i="100"/>
  <c r="I96" i="100"/>
  <c r="J93" i="100" s="1"/>
  <c r="I93" i="100"/>
  <c r="J92" i="100" s="1"/>
  <c r="B64" i="100"/>
  <c r="I63" i="100"/>
  <c r="J62" i="100" s="1"/>
  <c r="I60" i="100"/>
  <c r="J61" i="100" s="1"/>
  <c r="B59" i="100"/>
  <c r="J59" i="100" s="1"/>
  <c r="I43" i="100"/>
  <c r="J43" i="100" s="1"/>
  <c r="B42" i="100"/>
  <c r="B28" i="100"/>
  <c r="B26" i="100" s="1"/>
  <c r="I11" i="100"/>
  <c r="J11" i="100" s="1"/>
  <c r="I144" i="99"/>
  <c r="J136" i="99" s="1"/>
  <c r="B144" i="99"/>
  <c r="J129" i="99" s="1"/>
  <c r="I138" i="99"/>
  <c r="I137" i="99" s="1"/>
  <c r="J135" i="99" s="1"/>
  <c r="B138" i="99"/>
  <c r="J128" i="99" s="1"/>
  <c r="I134" i="99"/>
  <c r="B134" i="99"/>
  <c r="I131" i="99"/>
  <c r="J133" i="99" s="1"/>
  <c r="B131" i="99"/>
  <c r="J126" i="99" s="1"/>
  <c r="I128" i="99"/>
  <c r="J132" i="99" s="1"/>
  <c r="B128" i="99"/>
  <c r="J125" i="99" s="1"/>
  <c r="B125" i="99"/>
  <c r="J122" i="99" s="1"/>
  <c r="B108" i="99"/>
  <c r="B106" i="99"/>
  <c r="J111" i="99" s="1"/>
  <c r="I96" i="99"/>
  <c r="J93" i="99" s="1"/>
  <c r="I93" i="99"/>
  <c r="J92" i="99" s="1"/>
  <c r="B64" i="99"/>
  <c r="J60" i="99" s="1"/>
  <c r="I63" i="99"/>
  <c r="J62" i="99" s="1"/>
  <c r="I60" i="99"/>
  <c r="J61" i="99" s="1"/>
  <c r="B59" i="99"/>
  <c r="J59" i="99" s="1"/>
  <c r="I43" i="99"/>
  <c r="J43" i="99" s="1"/>
  <c r="B42" i="99"/>
  <c r="J45" i="99" s="1"/>
  <c r="B28" i="99"/>
  <c r="J27" i="99" s="1"/>
  <c r="I11" i="99"/>
  <c r="I16" i="99" s="1"/>
  <c r="I144" i="98"/>
  <c r="J136" i="98" s="1"/>
  <c r="B144" i="98"/>
  <c r="J129" i="98" s="1"/>
  <c r="I138" i="98"/>
  <c r="I137" i="98" s="1"/>
  <c r="J135" i="98" s="1"/>
  <c r="B138" i="98"/>
  <c r="B137" i="98" s="1"/>
  <c r="J127" i="98" s="1"/>
  <c r="I134" i="98"/>
  <c r="J134" i="98" s="1"/>
  <c r="B134" i="98"/>
  <c r="I131" i="98"/>
  <c r="J133" i="98" s="1"/>
  <c r="B131" i="98"/>
  <c r="J126" i="98" s="1"/>
  <c r="I128" i="98"/>
  <c r="J132" i="98" s="1"/>
  <c r="B128" i="98"/>
  <c r="J125" i="98" s="1"/>
  <c r="B125" i="98"/>
  <c r="J122" i="98" s="1"/>
  <c r="B108" i="98"/>
  <c r="B106" i="98"/>
  <c r="J111" i="98" s="1"/>
  <c r="I96" i="98"/>
  <c r="J93" i="98" s="1"/>
  <c r="I93" i="98"/>
  <c r="J92" i="98" s="1"/>
  <c r="B64" i="98"/>
  <c r="I63" i="98"/>
  <c r="J62" i="98" s="1"/>
  <c r="I60" i="98"/>
  <c r="J61" i="98" s="1"/>
  <c r="B59" i="98"/>
  <c r="J59" i="98" s="1"/>
  <c r="I43" i="98"/>
  <c r="J43" i="98" s="1"/>
  <c r="B42" i="98"/>
  <c r="B28" i="98"/>
  <c r="B26" i="98" s="1"/>
  <c r="I11" i="98"/>
  <c r="I16" i="98" s="1"/>
  <c r="I144" i="97"/>
  <c r="J136" i="97" s="1"/>
  <c r="B144" i="97"/>
  <c r="J129" i="97" s="1"/>
  <c r="I138" i="97"/>
  <c r="I137" i="97" s="1"/>
  <c r="J135" i="97" s="1"/>
  <c r="B138" i="97"/>
  <c r="J128" i="97" s="1"/>
  <c r="I134" i="97"/>
  <c r="B134" i="97"/>
  <c r="I131" i="97"/>
  <c r="J133" i="97" s="1"/>
  <c r="B131" i="97"/>
  <c r="J126" i="97" s="1"/>
  <c r="I128" i="97"/>
  <c r="J132" i="97" s="1"/>
  <c r="B128" i="97"/>
  <c r="J125" i="97" s="1"/>
  <c r="B125" i="97"/>
  <c r="J122" i="97" s="1"/>
  <c r="B108" i="97"/>
  <c r="B106" i="97"/>
  <c r="J111" i="97" s="1"/>
  <c r="I96" i="97"/>
  <c r="J93" i="97" s="1"/>
  <c r="I93" i="97"/>
  <c r="J92" i="97" s="1"/>
  <c r="B64" i="97"/>
  <c r="J60" i="97" s="1"/>
  <c r="I63" i="97"/>
  <c r="J62" i="97" s="1"/>
  <c r="I60" i="97"/>
  <c r="J61" i="97" s="1"/>
  <c r="B59" i="97"/>
  <c r="J59" i="97" s="1"/>
  <c r="I43" i="97"/>
  <c r="J43" i="97" s="1"/>
  <c r="B42" i="97"/>
  <c r="J45" i="97" s="1"/>
  <c r="B28" i="97"/>
  <c r="J27" i="97" s="1"/>
  <c r="I11" i="97"/>
  <c r="I16" i="97" s="1"/>
  <c r="I144" i="96"/>
  <c r="J136" i="96" s="1"/>
  <c r="B144" i="96"/>
  <c r="J129" i="96" s="1"/>
  <c r="I138" i="96"/>
  <c r="I137" i="96" s="1"/>
  <c r="J135" i="96" s="1"/>
  <c r="B138" i="96"/>
  <c r="B137" i="96" s="1"/>
  <c r="J127" i="96" s="1"/>
  <c r="I134" i="96"/>
  <c r="J134" i="96" s="1"/>
  <c r="B134" i="96"/>
  <c r="I131" i="96"/>
  <c r="J133" i="96" s="1"/>
  <c r="B131" i="96"/>
  <c r="J126" i="96" s="1"/>
  <c r="I128" i="96"/>
  <c r="B128" i="96"/>
  <c r="J125" i="96" s="1"/>
  <c r="B125" i="96"/>
  <c r="J122" i="96" s="1"/>
  <c r="B108" i="96"/>
  <c r="B106" i="96"/>
  <c r="J111" i="96" s="1"/>
  <c r="I96" i="96"/>
  <c r="J93" i="96" s="1"/>
  <c r="I93" i="96"/>
  <c r="J92" i="96" s="1"/>
  <c r="B64" i="96"/>
  <c r="I63" i="96"/>
  <c r="J62" i="96" s="1"/>
  <c r="I60" i="96"/>
  <c r="J61" i="96" s="1"/>
  <c r="B59" i="96"/>
  <c r="J59" i="96" s="1"/>
  <c r="I43" i="96"/>
  <c r="J43" i="96" s="1"/>
  <c r="B42" i="96"/>
  <c r="B28" i="96"/>
  <c r="B26" i="96" s="1"/>
  <c r="I11" i="96"/>
  <c r="I16" i="96" s="1"/>
  <c r="I144" i="95"/>
  <c r="J136" i="95" s="1"/>
  <c r="B144" i="95"/>
  <c r="J129" i="95" s="1"/>
  <c r="I138" i="95"/>
  <c r="I137" i="95" s="1"/>
  <c r="J135" i="95" s="1"/>
  <c r="B138" i="95"/>
  <c r="J128" i="95" s="1"/>
  <c r="I134" i="95"/>
  <c r="B134" i="95"/>
  <c r="I131" i="95"/>
  <c r="J133" i="95" s="1"/>
  <c r="B131" i="95"/>
  <c r="J126" i="95" s="1"/>
  <c r="I128" i="95"/>
  <c r="J132" i="95" s="1"/>
  <c r="B128" i="95"/>
  <c r="J125" i="95" s="1"/>
  <c r="B125" i="95"/>
  <c r="B108" i="95"/>
  <c r="B106" i="95"/>
  <c r="J111" i="95" s="1"/>
  <c r="I96" i="95"/>
  <c r="J93" i="95" s="1"/>
  <c r="I93" i="95"/>
  <c r="J92" i="95" s="1"/>
  <c r="B64" i="95"/>
  <c r="J60" i="95" s="1"/>
  <c r="I63" i="95"/>
  <c r="J62" i="95" s="1"/>
  <c r="I60" i="95"/>
  <c r="J61" i="95" s="1"/>
  <c r="B59" i="95"/>
  <c r="J59" i="95" s="1"/>
  <c r="I43" i="95"/>
  <c r="J43" i="95" s="1"/>
  <c r="B42" i="95"/>
  <c r="J45" i="95" s="1"/>
  <c r="B28" i="95"/>
  <c r="J27" i="95" s="1"/>
  <c r="I11" i="95"/>
  <c r="J11" i="95" s="1"/>
  <c r="J27" i="100" l="1"/>
  <c r="J128" i="96"/>
  <c r="B26" i="99"/>
  <c r="B26" i="101"/>
  <c r="B26" i="95"/>
  <c r="J26" i="95" s="1"/>
  <c r="J27" i="96"/>
  <c r="B137" i="95"/>
  <c r="J127" i="95" s="1"/>
  <c r="B137" i="101"/>
  <c r="J127" i="101" s="1"/>
  <c r="B26" i="97"/>
  <c r="J26" i="97" s="1"/>
  <c r="J27" i="104"/>
  <c r="J27" i="98"/>
  <c r="J27" i="102"/>
  <c r="I123" i="95"/>
  <c r="I123" i="104"/>
  <c r="I123" i="96"/>
  <c r="B123" i="101"/>
  <c r="I122" i="101" s="1"/>
  <c r="J137" i="101" s="1"/>
  <c r="J128" i="98"/>
  <c r="B26" i="103"/>
  <c r="J26" i="103" s="1"/>
  <c r="B123" i="104"/>
  <c r="I122" i="104" s="1"/>
  <c r="J137" i="104" s="1"/>
  <c r="I123" i="101"/>
  <c r="J132" i="104"/>
  <c r="I123" i="99"/>
  <c r="B123" i="95"/>
  <c r="I122" i="95" s="1"/>
  <c r="B137" i="99"/>
  <c r="J127" i="99" s="1"/>
  <c r="J132" i="96"/>
  <c r="J128" i="102"/>
  <c r="B123" i="96"/>
  <c r="I122" i="96" s="1"/>
  <c r="J137" i="96" s="1"/>
  <c r="I123" i="100"/>
  <c r="J128" i="100"/>
  <c r="J122" i="95"/>
  <c r="I123" i="98"/>
  <c r="J132" i="100"/>
  <c r="J26" i="98"/>
  <c r="I123" i="103"/>
  <c r="J26" i="96"/>
  <c r="J26" i="104"/>
  <c r="B123" i="102"/>
  <c r="I122" i="102" s="1"/>
  <c r="I123" i="102"/>
  <c r="B123" i="100"/>
  <c r="I122" i="100" s="1"/>
  <c r="I123" i="97"/>
  <c r="J26" i="102"/>
  <c r="B123" i="98"/>
  <c r="I122" i="98" s="1"/>
  <c r="J26" i="100"/>
  <c r="J134" i="101"/>
  <c r="J11" i="97"/>
  <c r="J134" i="97"/>
  <c r="J11" i="101"/>
  <c r="B12" i="95"/>
  <c r="B12" i="97"/>
  <c r="B12" i="103"/>
  <c r="J12" i="103"/>
  <c r="B137" i="97"/>
  <c r="J127" i="97" s="1"/>
  <c r="B137" i="103"/>
  <c r="J127" i="103" s="1"/>
  <c r="J60" i="96"/>
  <c r="J12" i="97"/>
  <c r="J12" i="99"/>
  <c r="J12" i="101"/>
  <c r="J60" i="104"/>
  <c r="J128" i="104"/>
  <c r="J134" i="95"/>
  <c r="J134" i="103"/>
  <c r="B12" i="99"/>
  <c r="J60" i="100"/>
  <c r="J60" i="102"/>
  <c r="J11" i="99"/>
  <c r="J134" i="99"/>
  <c r="J11" i="103"/>
  <c r="B12" i="101"/>
  <c r="J60" i="98"/>
  <c r="I16" i="95"/>
  <c r="J12" i="95" s="1"/>
  <c r="J111" i="100"/>
  <c r="B12" i="96"/>
  <c r="B12" i="98"/>
  <c r="B12" i="100"/>
  <c r="B12" i="102"/>
  <c r="B12" i="104"/>
  <c r="J12" i="104"/>
  <c r="J45" i="96"/>
  <c r="J45" i="98"/>
  <c r="J45" i="100"/>
  <c r="J45" i="102"/>
  <c r="J45" i="104"/>
  <c r="J11" i="96"/>
  <c r="J26" i="99"/>
  <c r="J11" i="104"/>
  <c r="J26" i="101"/>
  <c r="J12" i="98"/>
  <c r="J12" i="96"/>
  <c r="I16" i="102"/>
  <c r="J12" i="102" s="1"/>
  <c r="I16" i="100"/>
  <c r="J12" i="100" s="1"/>
  <c r="J11" i="98"/>
  <c r="B123" i="97" l="1"/>
  <c r="I122" i="97" s="1"/>
  <c r="B123" i="103"/>
  <c r="I122" i="103" s="1"/>
  <c r="B123" i="99"/>
  <c r="I122" i="99" s="1"/>
  <c r="J137" i="99" s="1"/>
  <c r="J137" i="97"/>
  <c r="I26" i="99"/>
  <c r="B16" i="99"/>
  <c r="J14" i="99"/>
  <c r="B14" i="99"/>
  <c r="J15" i="99" s="1"/>
  <c r="J137" i="100"/>
  <c r="B16" i="104"/>
  <c r="J14" i="104"/>
  <c r="B14" i="104"/>
  <c r="J15" i="104" s="1"/>
  <c r="I26" i="104"/>
  <c r="B16" i="102"/>
  <c r="J13" i="102" s="1"/>
  <c r="J14" i="102"/>
  <c r="B14" i="102"/>
  <c r="J15" i="102" s="1"/>
  <c r="I26" i="102"/>
  <c r="J137" i="95"/>
  <c r="B16" i="100"/>
  <c r="J13" i="100" s="1"/>
  <c r="J14" i="100"/>
  <c r="B14" i="100"/>
  <c r="J15" i="100" s="1"/>
  <c r="I26" i="100"/>
  <c r="J16" i="102"/>
  <c r="B16" i="98"/>
  <c r="J14" i="98"/>
  <c r="B14" i="98"/>
  <c r="J15" i="98" s="1"/>
  <c r="I26" i="98"/>
  <c r="B16" i="96"/>
  <c r="J14" i="96"/>
  <c r="B14" i="96"/>
  <c r="J15" i="96" s="1"/>
  <c r="I26" i="96"/>
  <c r="I26" i="103"/>
  <c r="B16" i="103"/>
  <c r="J14" i="103"/>
  <c r="B14" i="103"/>
  <c r="J15" i="103" s="1"/>
  <c r="B16" i="97"/>
  <c r="I26" i="97"/>
  <c r="B14" i="97"/>
  <c r="J15" i="97" s="1"/>
  <c r="J14" i="97"/>
  <c r="J137" i="98"/>
  <c r="I26" i="95"/>
  <c r="B16" i="95"/>
  <c r="J13" i="95" s="1"/>
  <c r="J14" i="95"/>
  <c r="B14" i="95"/>
  <c r="J15" i="95" s="1"/>
  <c r="J137" i="102"/>
  <c r="J137" i="103"/>
  <c r="I26" i="101"/>
  <c r="B16" i="101"/>
  <c r="J14" i="101"/>
  <c r="B14" i="101"/>
  <c r="J15" i="101" s="1"/>
  <c r="I35" i="100" l="1"/>
  <c r="J28" i="100" s="1"/>
  <c r="I35" i="95"/>
  <c r="J28" i="95"/>
  <c r="I35" i="97"/>
  <c r="J28" i="97" s="1"/>
  <c r="J13" i="98"/>
  <c r="J16" i="98"/>
  <c r="I35" i="102"/>
  <c r="J28" i="102" s="1"/>
  <c r="J13" i="97"/>
  <c r="J16" i="97"/>
  <c r="I35" i="104"/>
  <c r="J28" i="104"/>
  <c r="J13" i="103"/>
  <c r="J16" i="103"/>
  <c r="I35" i="103"/>
  <c r="J28" i="103" s="1"/>
  <c r="J13" i="104"/>
  <c r="J16" i="104"/>
  <c r="I35" i="96"/>
  <c r="J28" i="96" s="1"/>
  <c r="J13" i="101"/>
  <c r="J16" i="101"/>
  <c r="J13" i="96"/>
  <c r="J16" i="96"/>
  <c r="I35" i="101"/>
  <c r="J28" i="101" s="1"/>
  <c r="J16" i="100"/>
  <c r="J13" i="99"/>
  <c r="J16" i="99"/>
  <c r="J16" i="95"/>
  <c r="I35" i="98"/>
  <c r="J28" i="98" s="1"/>
  <c r="I35" i="99"/>
  <c r="J28" i="99" s="1"/>
  <c r="B33" i="96" l="1"/>
  <c r="B33" i="103"/>
  <c r="B33" i="102"/>
  <c r="B33" i="97"/>
  <c r="B33" i="98"/>
  <c r="B33" i="101"/>
  <c r="B33" i="95"/>
  <c r="B33" i="99"/>
  <c r="B33" i="104"/>
  <c r="B33" i="100"/>
  <c r="J29" i="95" l="1"/>
  <c r="I42" i="95"/>
  <c r="I52" i="95" s="1"/>
  <c r="B35" i="95"/>
  <c r="I42" i="100"/>
  <c r="I52" i="100" s="1"/>
  <c r="J29" i="100"/>
  <c r="B35" i="100"/>
  <c r="I42" i="103"/>
  <c r="I52" i="103" s="1"/>
  <c r="J29" i="103"/>
  <c r="B35" i="103"/>
  <c r="I42" i="104"/>
  <c r="I52" i="104" s="1"/>
  <c r="J29" i="104"/>
  <c r="B35" i="104"/>
  <c r="I42" i="98"/>
  <c r="I52" i="98" s="1"/>
  <c r="J29" i="98"/>
  <c r="B35" i="98"/>
  <c r="J29" i="101"/>
  <c r="I42" i="101"/>
  <c r="I52" i="101" s="1"/>
  <c r="B35" i="101"/>
  <c r="I42" i="97"/>
  <c r="I52" i="97" s="1"/>
  <c r="J29" i="97"/>
  <c r="B35" i="97"/>
  <c r="I42" i="96"/>
  <c r="I52" i="96" s="1"/>
  <c r="J29" i="96"/>
  <c r="B35" i="96"/>
  <c r="J29" i="99"/>
  <c r="I42" i="99"/>
  <c r="I52" i="99" s="1"/>
  <c r="B35" i="99"/>
  <c r="I42" i="102"/>
  <c r="I52" i="102" s="1"/>
  <c r="J29" i="102"/>
  <c r="B35" i="102"/>
  <c r="J44" i="96" l="1"/>
  <c r="B49" i="96"/>
  <c r="J30" i="98"/>
  <c r="J35" i="98"/>
  <c r="B49" i="97"/>
  <c r="J44" i="97"/>
  <c r="J30" i="104"/>
  <c r="J35" i="104"/>
  <c r="B49" i="98"/>
  <c r="J44" i="98"/>
  <c r="J30" i="103"/>
  <c r="J35" i="103"/>
  <c r="J30" i="102"/>
  <c r="J35" i="102"/>
  <c r="J30" i="100"/>
  <c r="J35" i="100"/>
  <c r="J30" i="97"/>
  <c r="J35" i="97"/>
  <c r="B49" i="102"/>
  <c r="J44" i="102"/>
  <c r="B49" i="100"/>
  <c r="J44" i="100"/>
  <c r="J30" i="101"/>
  <c r="J35" i="101"/>
  <c r="J30" i="99"/>
  <c r="J35" i="99"/>
  <c r="J30" i="95"/>
  <c r="J35" i="95"/>
  <c r="B49" i="103"/>
  <c r="J44" i="103"/>
  <c r="B49" i="99"/>
  <c r="J44" i="99"/>
  <c r="B49" i="95"/>
  <c r="J44" i="95"/>
  <c r="J30" i="96"/>
  <c r="J35" i="96"/>
  <c r="B49" i="101"/>
  <c r="J44" i="101"/>
  <c r="B49" i="104"/>
  <c r="J44" i="104"/>
  <c r="J46" i="102" l="1"/>
  <c r="I59" i="102"/>
  <c r="I70" i="102" s="1"/>
  <c r="B52" i="102"/>
  <c r="I59" i="98"/>
  <c r="I70" i="98" s="1"/>
  <c r="J46" i="98"/>
  <c r="B52" i="98"/>
  <c r="I59" i="103"/>
  <c r="I70" i="103" s="1"/>
  <c r="B52" i="103"/>
  <c r="J46" i="103"/>
  <c r="B52" i="97"/>
  <c r="I59" i="97"/>
  <c r="I70" i="97" s="1"/>
  <c r="J46" i="97"/>
  <c r="I59" i="101"/>
  <c r="I70" i="101" s="1"/>
  <c r="B52" i="101"/>
  <c r="J46" i="101"/>
  <c r="I59" i="99"/>
  <c r="I70" i="99" s="1"/>
  <c r="B52" i="99"/>
  <c r="J46" i="99"/>
  <c r="J46" i="96"/>
  <c r="I59" i="96"/>
  <c r="I70" i="96" s="1"/>
  <c r="B52" i="96"/>
  <c r="B52" i="95"/>
  <c r="I59" i="95"/>
  <c r="I70" i="95" s="1"/>
  <c r="J46" i="95"/>
  <c r="J46" i="100"/>
  <c r="I59" i="100"/>
  <c r="I70" i="100" s="1"/>
  <c r="B52" i="100"/>
  <c r="J46" i="104"/>
  <c r="I59" i="104"/>
  <c r="I70" i="104" s="1"/>
  <c r="B52" i="104"/>
  <c r="J48" i="96" l="1"/>
  <c r="J52" i="96"/>
  <c r="J48" i="103"/>
  <c r="J52" i="103"/>
  <c r="B68" i="95"/>
  <c r="J63" i="95"/>
  <c r="J48" i="99"/>
  <c r="J52" i="99"/>
  <c r="B68" i="103"/>
  <c r="J63" i="103"/>
  <c r="J48" i="95"/>
  <c r="J52" i="95"/>
  <c r="J48" i="101"/>
  <c r="J52" i="101"/>
  <c r="J48" i="104"/>
  <c r="J52" i="104"/>
  <c r="J48" i="98"/>
  <c r="J52" i="98"/>
  <c r="B68" i="104"/>
  <c r="J63" i="104"/>
  <c r="B68" i="96"/>
  <c r="J63" i="96"/>
  <c r="B68" i="101"/>
  <c r="J63" i="101"/>
  <c r="B68" i="98"/>
  <c r="J63" i="98"/>
  <c r="J48" i="100"/>
  <c r="J52" i="100"/>
  <c r="J48" i="102"/>
  <c r="J52" i="102"/>
  <c r="B68" i="99"/>
  <c r="J63" i="99"/>
  <c r="J48" i="97"/>
  <c r="J52" i="97"/>
  <c r="B68" i="100"/>
  <c r="J63" i="100"/>
  <c r="B68" i="102"/>
  <c r="J63" i="102"/>
  <c r="B68" i="97"/>
  <c r="J63" i="97"/>
  <c r="I77" i="96" l="1"/>
  <c r="J64" i="96"/>
  <c r="B70" i="96"/>
  <c r="J64" i="97"/>
  <c r="B70" i="97"/>
  <c r="I77" i="97"/>
  <c r="J64" i="103"/>
  <c r="B70" i="103"/>
  <c r="I77" i="103"/>
  <c r="J64" i="99"/>
  <c r="B70" i="99"/>
  <c r="I77" i="99"/>
  <c r="I77" i="104"/>
  <c r="J64" i="104"/>
  <c r="B70" i="104"/>
  <c r="I77" i="98"/>
  <c r="J64" i="98"/>
  <c r="B70" i="98"/>
  <c r="J64" i="95"/>
  <c r="I77" i="95"/>
  <c r="B70" i="95"/>
  <c r="I77" i="100"/>
  <c r="J64" i="100"/>
  <c r="B70" i="100"/>
  <c r="B70" i="101"/>
  <c r="J64" i="101"/>
  <c r="I77" i="101"/>
  <c r="I77" i="102"/>
  <c r="J64" i="102"/>
  <c r="B70" i="102"/>
  <c r="I82" i="95" l="1"/>
  <c r="J77" i="95"/>
  <c r="J65" i="98"/>
  <c r="J70" i="98"/>
  <c r="I82" i="99"/>
  <c r="J77" i="99" s="1"/>
  <c r="J65" i="103"/>
  <c r="J70" i="103"/>
  <c r="I82" i="98"/>
  <c r="J77" i="98" s="1"/>
  <c r="J65" i="102"/>
  <c r="J70" i="102"/>
  <c r="I82" i="97"/>
  <c r="J77" i="97" s="1"/>
  <c r="J65" i="100"/>
  <c r="J70" i="100"/>
  <c r="J65" i="97"/>
  <c r="J70" i="97"/>
  <c r="I82" i="100"/>
  <c r="J65" i="104"/>
  <c r="J70" i="104"/>
  <c r="J65" i="99"/>
  <c r="J70" i="99"/>
  <c r="I82" i="102"/>
  <c r="J77" i="102" s="1"/>
  <c r="I82" i="104"/>
  <c r="J77" i="104" s="1"/>
  <c r="I82" i="103"/>
  <c r="J77" i="103"/>
  <c r="I82" i="101"/>
  <c r="J65" i="96"/>
  <c r="J70" i="96"/>
  <c r="J65" i="95"/>
  <c r="J70" i="95"/>
  <c r="J65" i="101"/>
  <c r="J70" i="101"/>
  <c r="I82" i="96"/>
  <c r="J77" i="96" s="1"/>
  <c r="B79" i="100" l="1"/>
  <c r="B79" i="101"/>
  <c r="J77" i="101"/>
  <c r="B79" i="103"/>
  <c r="B79" i="99"/>
  <c r="B79" i="96"/>
  <c r="B79" i="98"/>
  <c r="B79" i="97"/>
  <c r="B79" i="104"/>
  <c r="J77" i="100"/>
  <c r="B79" i="102"/>
  <c r="B79" i="95"/>
  <c r="B82" i="102" l="1"/>
  <c r="B80" i="102"/>
  <c r="I92" i="102" s="1"/>
  <c r="I99" i="102" s="1"/>
  <c r="J79" i="102"/>
  <c r="B82" i="96"/>
  <c r="B80" i="96"/>
  <c r="I92" i="96" s="1"/>
  <c r="I99" i="96" s="1"/>
  <c r="J79" i="96"/>
  <c r="B82" i="97"/>
  <c r="B80" i="97"/>
  <c r="I92" i="97" s="1"/>
  <c r="I99" i="97" s="1"/>
  <c r="J79" i="97"/>
  <c r="B82" i="103"/>
  <c r="B80" i="103"/>
  <c r="I92" i="103" s="1"/>
  <c r="I99" i="103" s="1"/>
  <c r="J79" i="103"/>
  <c r="B82" i="100"/>
  <c r="B80" i="100"/>
  <c r="I92" i="100" s="1"/>
  <c r="I99" i="100" s="1"/>
  <c r="J79" i="100"/>
  <c r="B82" i="95"/>
  <c r="B80" i="95"/>
  <c r="I92" i="95" s="1"/>
  <c r="I99" i="95" s="1"/>
  <c r="J79" i="95"/>
  <c r="B82" i="104"/>
  <c r="B80" i="104"/>
  <c r="I92" i="104" s="1"/>
  <c r="I99" i="104" s="1"/>
  <c r="J79" i="104"/>
  <c r="B82" i="98"/>
  <c r="B80" i="98"/>
  <c r="I92" i="98" s="1"/>
  <c r="I99" i="98" s="1"/>
  <c r="J79" i="98"/>
  <c r="B82" i="99"/>
  <c r="B80" i="99"/>
  <c r="I92" i="99" s="1"/>
  <c r="I99" i="99" s="1"/>
  <c r="J79" i="99"/>
  <c r="B82" i="101"/>
  <c r="B80" i="101"/>
  <c r="I92" i="101" s="1"/>
  <c r="I99" i="101" s="1"/>
  <c r="J79" i="101"/>
  <c r="J94" i="98" l="1"/>
  <c r="B92" i="98"/>
  <c r="J81" i="104"/>
  <c r="J82" i="104"/>
  <c r="B92" i="104"/>
  <c r="J94" i="104"/>
  <c r="J81" i="100"/>
  <c r="J82" i="100"/>
  <c r="J94" i="100"/>
  <c r="B92" i="100"/>
  <c r="B92" i="96"/>
  <c r="J94" i="96"/>
  <c r="J81" i="98"/>
  <c r="J82" i="98"/>
  <c r="J81" i="103"/>
  <c r="J82" i="103"/>
  <c r="J81" i="97"/>
  <c r="J82" i="97"/>
  <c r="J81" i="101"/>
  <c r="J82" i="101"/>
  <c r="J81" i="96"/>
  <c r="J82" i="96"/>
  <c r="J81" i="95"/>
  <c r="J82" i="95"/>
  <c r="J94" i="101"/>
  <c r="B92" i="101"/>
  <c r="B92" i="95"/>
  <c r="J94" i="95"/>
  <c r="B92" i="103"/>
  <c r="J94" i="103"/>
  <c r="B92" i="99"/>
  <c r="J94" i="99"/>
  <c r="B92" i="102"/>
  <c r="J94" i="102"/>
  <c r="B92" i="97"/>
  <c r="J94" i="97"/>
  <c r="J81" i="99"/>
  <c r="J82" i="99"/>
  <c r="J81" i="102"/>
  <c r="J82" i="102"/>
  <c r="B99" i="99" l="1"/>
  <c r="J99" i="99" s="1"/>
  <c r="I108" i="99"/>
  <c r="I115" i="99" s="1"/>
  <c r="I108" i="100"/>
  <c r="I115" i="100" s="1"/>
  <c r="B99" i="100"/>
  <c r="J99" i="100" s="1"/>
  <c r="B99" i="101"/>
  <c r="J99" i="101" s="1"/>
  <c r="I108" i="101"/>
  <c r="I115" i="101" s="1"/>
  <c r="I108" i="104"/>
  <c r="I115" i="104" s="1"/>
  <c r="B99" i="104"/>
  <c r="J99" i="104" s="1"/>
  <c r="I108" i="102"/>
  <c r="I115" i="102" s="1"/>
  <c r="B99" i="102"/>
  <c r="J99" i="102" s="1"/>
  <c r="I108" i="97"/>
  <c r="I115" i="97" s="1"/>
  <c r="B99" i="97"/>
  <c r="J99" i="97" s="1"/>
  <c r="I108" i="96"/>
  <c r="I115" i="96" s="1"/>
  <c r="B99" i="96"/>
  <c r="J99" i="96" s="1"/>
  <c r="B99" i="103"/>
  <c r="J99" i="103" s="1"/>
  <c r="I108" i="103"/>
  <c r="I115" i="103" s="1"/>
  <c r="I108" i="95"/>
  <c r="I115" i="95" s="1"/>
  <c r="B99" i="95"/>
  <c r="J99" i="95" s="1"/>
  <c r="I108" i="98"/>
  <c r="I115" i="98" s="1"/>
  <c r="B99" i="98"/>
  <c r="J99" i="98" s="1"/>
  <c r="B113" i="103" l="1"/>
  <c r="B113" i="96"/>
  <c r="B113" i="95"/>
  <c r="B113" i="97"/>
  <c r="B113" i="104"/>
  <c r="B113" i="100"/>
  <c r="B113" i="99"/>
  <c r="B113" i="98"/>
  <c r="B113" i="102"/>
  <c r="B113" i="101"/>
  <c r="J112" i="98" l="1"/>
  <c r="B115" i="98"/>
  <c r="J115" i="98" s="1"/>
  <c r="J144" i="98"/>
  <c r="J112" i="104"/>
  <c r="J144" i="104"/>
  <c r="B115" i="104"/>
  <c r="J115" i="104" s="1"/>
  <c r="J112" i="102"/>
  <c r="B115" i="102"/>
  <c r="J115" i="102" s="1"/>
  <c r="J144" i="102"/>
  <c r="J112" i="96"/>
  <c r="B115" i="96"/>
  <c r="J115" i="96" s="1"/>
  <c r="J144" i="96"/>
  <c r="J112" i="101"/>
  <c r="B115" i="101"/>
  <c r="J115" i="101" s="1"/>
  <c r="J144" i="101"/>
  <c r="B115" i="99"/>
  <c r="J115" i="99" s="1"/>
  <c r="J112" i="99"/>
  <c r="J144" i="99"/>
  <c r="J112" i="97"/>
  <c r="B115" i="97"/>
  <c r="J115" i="97" s="1"/>
  <c r="J144" i="97"/>
  <c r="J112" i="103"/>
  <c r="B115" i="103"/>
  <c r="J115" i="103" s="1"/>
  <c r="J144" i="103"/>
  <c r="J112" i="100"/>
  <c r="B115" i="100"/>
  <c r="J115" i="100" s="1"/>
  <c r="J144" i="100"/>
  <c r="B115" i="95"/>
  <c r="J115" i="95" s="1"/>
  <c r="J112" i="95"/>
  <c r="J144" i="95"/>
  <c r="I144" i="94" l="1"/>
  <c r="J136" i="94" s="1"/>
  <c r="B144" i="94"/>
  <c r="J129" i="94" s="1"/>
  <c r="I138" i="94"/>
  <c r="I137" i="94" s="1"/>
  <c r="J135" i="94" s="1"/>
  <c r="B138" i="94"/>
  <c r="B137" i="94" s="1"/>
  <c r="J127" i="94" s="1"/>
  <c r="I134" i="94"/>
  <c r="J134" i="94" s="1"/>
  <c r="B134" i="94"/>
  <c r="I131" i="94"/>
  <c r="J133" i="94" s="1"/>
  <c r="B131" i="94"/>
  <c r="J128" i="94"/>
  <c r="I128" i="94"/>
  <c r="B128" i="94"/>
  <c r="J125" i="94" s="1"/>
  <c r="J126" i="94"/>
  <c r="B125" i="94"/>
  <c r="J122" i="94" s="1"/>
  <c r="B108" i="94"/>
  <c r="B106" i="94"/>
  <c r="I96" i="94"/>
  <c r="J93" i="94" s="1"/>
  <c r="I93" i="94"/>
  <c r="J92" i="94" s="1"/>
  <c r="B64" i="94"/>
  <c r="J60" i="94" s="1"/>
  <c r="I63" i="94"/>
  <c r="J62" i="94" s="1"/>
  <c r="I60" i="94"/>
  <c r="J61" i="94" s="1"/>
  <c r="B59" i="94"/>
  <c r="J59" i="94" s="1"/>
  <c r="I43" i="94"/>
  <c r="J43" i="94" s="1"/>
  <c r="B42" i="94"/>
  <c r="B28" i="94"/>
  <c r="B26" i="94" s="1"/>
  <c r="I11" i="94"/>
  <c r="I16" i="94" s="1"/>
  <c r="I144" i="93"/>
  <c r="J136" i="93" s="1"/>
  <c r="B144" i="93"/>
  <c r="J129" i="93" s="1"/>
  <c r="I138" i="93"/>
  <c r="I137" i="93" s="1"/>
  <c r="J135" i="93" s="1"/>
  <c r="B138" i="93"/>
  <c r="J128" i="93" s="1"/>
  <c r="I134" i="93"/>
  <c r="J134" i="93" s="1"/>
  <c r="B134" i="93"/>
  <c r="I131" i="93"/>
  <c r="J133" i="93" s="1"/>
  <c r="B131" i="93"/>
  <c r="J126" i="93" s="1"/>
  <c r="I128" i="93"/>
  <c r="J132" i="93" s="1"/>
  <c r="B128" i="93"/>
  <c r="J125" i="93" s="1"/>
  <c r="B125" i="93"/>
  <c r="B108" i="93"/>
  <c r="B106" i="93"/>
  <c r="J111" i="93" s="1"/>
  <c r="I96" i="93"/>
  <c r="J93" i="93" s="1"/>
  <c r="I93" i="93"/>
  <c r="J92" i="93" s="1"/>
  <c r="B64" i="93"/>
  <c r="J60" i="93" s="1"/>
  <c r="I63" i="93"/>
  <c r="J62" i="93"/>
  <c r="I60" i="93"/>
  <c r="J61" i="93" s="1"/>
  <c r="B59" i="93"/>
  <c r="J59" i="93" s="1"/>
  <c r="I43" i="93"/>
  <c r="J43" i="93" s="1"/>
  <c r="B42" i="93"/>
  <c r="J45" i="93" s="1"/>
  <c r="B28" i="93"/>
  <c r="J27" i="93" s="1"/>
  <c r="I11" i="93"/>
  <c r="J11" i="93" s="1"/>
  <c r="I144" i="92"/>
  <c r="J136" i="92" s="1"/>
  <c r="B144" i="92"/>
  <c r="J129" i="92" s="1"/>
  <c r="I138" i="92"/>
  <c r="I137" i="92" s="1"/>
  <c r="J135" i="92" s="1"/>
  <c r="B138" i="92"/>
  <c r="B137" i="92" s="1"/>
  <c r="J127" i="92" s="1"/>
  <c r="I134" i="92"/>
  <c r="J134" i="92" s="1"/>
  <c r="B134" i="92"/>
  <c r="I131" i="92"/>
  <c r="J133" i="92" s="1"/>
  <c r="B131" i="92"/>
  <c r="J126" i="92" s="1"/>
  <c r="I128" i="92"/>
  <c r="B128" i="92"/>
  <c r="J125" i="92" s="1"/>
  <c r="B125" i="92"/>
  <c r="J122" i="92" s="1"/>
  <c r="B108" i="92"/>
  <c r="B106" i="92"/>
  <c r="J111" i="92" s="1"/>
  <c r="I96" i="92"/>
  <c r="J93" i="92" s="1"/>
  <c r="I93" i="92"/>
  <c r="J92" i="92" s="1"/>
  <c r="B64" i="92"/>
  <c r="J60" i="92" s="1"/>
  <c r="I63" i="92"/>
  <c r="J62" i="92" s="1"/>
  <c r="I60" i="92"/>
  <c r="J61" i="92" s="1"/>
  <c r="B59" i="92"/>
  <c r="J59" i="92" s="1"/>
  <c r="I43" i="92"/>
  <c r="J43" i="92" s="1"/>
  <c r="B42" i="92"/>
  <c r="B28" i="92"/>
  <c r="B26" i="92" s="1"/>
  <c r="I11" i="92"/>
  <c r="I16" i="92" s="1"/>
  <c r="I144" i="91"/>
  <c r="B144" i="91"/>
  <c r="J129" i="91" s="1"/>
  <c r="I138" i="91"/>
  <c r="I137" i="91" s="1"/>
  <c r="J135" i="91" s="1"/>
  <c r="B138" i="91"/>
  <c r="J128" i="91" s="1"/>
  <c r="J136" i="91"/>
  <c r="I134" i="91"/>
  <c r="J134" i="91" s="1"/>
  <c r="B134" i="91"/>
  <c r="I131" i="91"/>
  <c r="J133" i="91" s="1"/>
  <c r="B131" i="91"/>
  <c r="J126" i="91" s="1"/>
  <c r="I128" i="91"/>
  <c r="J132" i="91" s="1"/>
  <c r="B128" i="91"/>
  <c r="J125" i="91" s="1"/>
  <c r="B125" i="91"/>
  <c r="B108" i="91"/>
  <c r="B106" i="91"/>
  <c r="J111" i="91" s="1"/>
  <c r="I96" i="91"/>
  <c r="J93" i="91" s="1"/>
  <c r="I93" i="91"/>
  <c r="J92" i="91" s="1"/>
  <c r="B64" i="91"/>
  <c r="J60" i="91" s="1"/>
  <c r="I63" i="91"/>
  <c r="J62" i="91" s="1"/>
  <c r="I60" i="91"/>
  <c r="J61" i="91" s="1"/>
  <c r="B59" i="91"/>
  <c r="J59" i="91" s="1"/>
  <c r="I43" i="91"/>
  <c r="J43" i="91" s="1"/>
  <c r="B42" i="91"/>
  <c r="J45" i="91" s="1"/>
  <c r="B28" i="91"/>
  <c r="J27" i="91" s="1"/>
  <c r="I11" i="91"/>
  <c r="I144" i="90"/>
  <c r="J136" i="90" s="1"/>
  <c r="B144" i="90"/>
  <c r="I138" i="90"/>
  <c r="I137" i="90" s="1"/>
  <c r="J135" i="90" s="1"/>
  <c r="B138" i="90"/>
  <c r="J128" i="90" s="1"/>
  <c r="I134" i="90"/>
  <c r="J134" i="90" s="1"/>
  <c r="B134" i="90"/>
  <c r="I131" i="90"/>
  <c r="J133" i="90" s="1"/>
  <c r="B131" i="90"/>
  <c r="J126" i="90" s="1"/>
  <c r="J129" i="90"/>
  <c r="I128" i="90"/>
  <c r="B128" i="90"/>
  <c r="J125" i="90" s="1"/>
  <c r="B125" i="90"/>
  <c r="J122" i="90" s="1"/>
  <c r="B108" i="90"/>
  <c r="B106" i="90"/>
  <c r="J111" i="90" s="1"/>
  <c r="I96" i="90"/>
  <c r="J93" i="90" s="1"/>
  <c r="I93" i="90"/>
  <c r="J92" i="90" s="1"/>
  <c r="B64" i="90"/>
  <c r="J60" i="90" s="1"/>
  <c r="I63" i="90"/>
  <c r="J62" i="90" s="1"/>
  <c r="I60" i="90"/>
  <c r="J61" i="90" s="1"/>
  <c r="B59" i="90"/>
  <c r="J59" i="90" s="1"/>
  <c r="I43" i="90"/>
  <c r="J43" i="90" s="1"/>
  <c r="B42" i="90"/>
  <c r="B28" i="90"/>
  <c r="B26" i="90" s="1"/>
  <c r="I11" i="90"/>
  <c r="I16" i="90" s="1"/>
  <c r="I144" i="89"/>
  <c r="J136" i="89" s="1"/>
  <c r="B144" i="89"/>
  <c r="J129" i="89" s="1"/>
  <c r="I138" i="89"/>
  <c r="I137" i="89" s="1"/>
  <c r="J135" i="89" s="1"/>
  <c r="B138" i="89"/>
  <c r="J128" i="89" s="1"/>
  <c r="I134" i="89"/>
  <c r="B134" i="89"/>
  <c r="I131" i="89"/>
  <c r="J133" i="89" s="1"/>
  <c r="B131" i="89"/>
  <c r="I128" i="89"/>
  <c r="J132" i="89" s="1"/>
  <c r="B128" i="89"/>
  <c r="J125" i="89" s="1"/>
  <c r="J126" i="89"/>
  <c r="B125" i="89"/>
  <c r="B108" i="89"/>
  <c r="B106" i="89"/>
  <c r="J111" i="89" s="1"/>
  <c r="I96" i="89"/>
  <c r="J93" i="89"/>
  <c r="I93" i="89"/>
  <c r="J92" i="89" s="1"/>
  <c r="B64" i="89"/>
  <c r="J60" i="89" s="1"/>
  <c r="I63" i="89"/>
  <c r="J62" i="89" s="1"/>
  <c r="I60" i="89"/>
  <c r="J61" i="89" s="1"/>
  <c r="B59" i="89"/>
  <c r="J59" i="89" s="1"/>
  <c r="I43" i="89"/>
  <c r="J43" i="89" s="1"/>
  <c r="B42" i="89"/>
  <c r="J45" i="89" s="1"/>
  <c r="B28" i="89"/>
  <c r="J27" i="89" s="1"/>
  <c r="B26" i="89"/>
  <c r="I11" i="89"/>
  <c r="B12" i="89" s="1"/>
  <c r="B137" i="93" l="1"/>
  <c r="J127" i="93" s="1"/>
  <c r="J27" i="92"/>
  <c r="J27" i="90"/>
  <c r="B26" i="91"/>
  <c r="J26" i="91" s="1"/>
  <c r="B137" i="90"/>
  <c r="J127" i="90" s="1"/>
  <c r="B137" i="91"/>
  <c r="J127" i="91" s="1"/>
  <c r="J27" i="94"/>
  <c r="B123" i="91"/>
  <c r="I122" i="91" s="1"/>
  <c r="J137" i="91" s="1"/>
  <c r="I123" i="89"/>
  <c r="J128" i="92"/>
  <c r="B137" i="89"/>
  <c r="J127" i="89" s="1"/>
  <c r="I123" i="94"/>
  <c r="B12" i="92"/>
  <c r="B14" i="92" s="1"/>
  <c r="J15" i="92" s="1"/>
  <c r="B123" i="94"/>
  <c r="I122" i="94" s="1"/>
  <c r="J137" i="94" s="1"/>
  <c r="B12" i="94"/>
  <c r="B14" i="94" s="1"/>
  <c r="J15" i="94" s="1"/>
  <c r="B123" i="93"/>
  <c r="I122" i="93" s="1"/>
  <c r="J137" i="93" s="1"/>
  <c r="B123" i="90"/>
  <c r="I122" i="90" s="1"/>
  <c r="J137" i="90" s="1"/>
  <c r="J11" i="90"/>
  <c r="J11" i="92"/>
  <c r="I123" i="92"/>
  <c r="B12" i="90"/>
  <c r="J14" i="90" s="1"/>
  <c r="B26" i="93"/>
  <c r="J26" i="93" s="1"/>
  <c r="I123" i="90"/>
  <c r="B123" i="92"/>
  <c r="I122" i="92" s="1"/>
  <c r="J137" i="92" s="1"/>
  <c r="J12" i="94"/>
  <c r="J26" i="92"/>
  <c r="B16" i="89"/>
  <c r="J13" i="89" s="1"/>
  <c r="I26" i="89"/>
  <c r="B14" i="89"/>
  <c r="J15" i="89" s="1"/>
  <c r="J26" i="94"/>
  <c r="J12" i="92"/>
  <c r="J12" i="90"/>
  <c r="J26" i="90"/>
  <c r="J11" i="91"/>
  <c r="J134" i="89"/>
  <c r="J122" i="89"/>
  <c r="J122" i="91"/>
  <c r="J122" i="93"/>
  <c r="B12" i="93"/>
  <c r="J132" i="90"/>
  <c r="I16" i="91"/>
  <c r="J12" i="91" s="1"/>
  <c r="J132" i="92"/>
  <c r="I16" i="93"/>
  <c r="J12" i="93" s="1"/>
  <c r="J132" i="94"/>
  <c r="I16" i="89"/>
  <c r="J14" i="89" s="1"/>
  <c r="I123" i="91"/>
  <c r="I123" i="93"/>
  <c r="J11" i="89"/>
  <c r="J11" i="94"/>
  <c r="J111" i="94"/>
  <c r="J26" i="89"/>
  <c r="B12" i="91"/>
  <c r="J45" i="90"/>
  <c r="J45" i="92"/>
  <c r="J45" i="94"/>
  <c r="J14" i="92" l="1"/>
  <c r="J14" i="94"/>
  <c r="B14" i="90"/>
  <c r="J15" i="90" s="1"/>
  <c r="B123" i="89"/>
  <c r="I122" i="89" s="1"/>
  <c r="J137" i="89" s="1"/>
  <c r="B16" i="90"/>
  <c r="I26" i="90"/>
  <c r="B16" i="94"/>
  <c r="I26" i="94"/>
  <c r="B16" i="92"/>
  <c r="I26" i="92"/>
  <c r="I35" i="89"/>
  <c r="J28" i="89"/>
  <c r="I26" i="93"/>
  <c r="B16" i="93"/>
  <c r="J13" i="93" s="1"/>
  <c r="J14" i="93"/>
  <c r="B14" i="93"/>
  <c r="J15" i="93" s="1"/>
  <c r="J16" i="89"/>
  <c r="J16" i="93"/>
  <c r="B14" i="91"/>
  <c r="J15" i="91" s="1"/>
  <c r="I26" i="91"/>
  <c r="B16" i="91"/>
  <c r="J13" i="91" s="1"/>
  <c r="J14" i="91"/>
  <c r="J12" i="89"/>
  <c r="I35" i="92" l="1"/>
  <c r="B33" i="92" s="1"/>
  <c r="J28" i="92"/>
  <c r="J13" i="92"/>
  <c r="J16" i="92"/>
  <c r="I35" i="94"/>
  <c r="B33" i="94" s="1"/>
  <c r="J28" i="94"/>
  <c r="J13" i="94"/>
  <c r="J16" i="94"/>
  <c r="I35" i="90"/>
  <c r="J28" i="90" s="1"/>
  <c r="J13" i="90"/>
  <c r="J16" i="90"/>
  <c r="J16" i="91"/>
  <c r="I35" i="91"/>
  <c r="J28" i="91" s="1"/>
  <c r="I35" i="93"/>
  <c r="J28" i="93" s="1"/>
  <c r="B33" i="89"/>
  <c r="I42" i="94" l="1"/>
  <c r="I52" i="94" s="1"/>
  <c r="J29" i="94"/>
  <c r="B35" i="94"/>
  <c r="J30" i="94" s="1"/>
  <c r="B33" i="90"/>
  <c r="I42" i="92"/>
  <c r="I52" i="92" s="1"/>
  <c r="J29" i="92"/>
  <c r="B35" i="92"/>
  <c r="J29" i="89"/>
  <c r="I42" i="89"/>
  <c r="I52" i="89" s="1"/>
  <c r="B35" i="89"/>
  <c r="B33" i="93"/>
  <c r="B33" i="91"/>
  <c r="J35" i="94" l="1"/>
  <c r="J44" i="92"/>
  <c r="B49" i="92"/>
  <c r="J30" i="92"/>
  <c r="J35" i="92"/>
  <c r="B35" i="90"/>
  <c r="I42" i="90"/>
  <c r="I52" i="90" s="1"/>
  <c r="J29" i="90"/>
  <c r="J44" i="94"/>
  <c r="B49" i="94"/>
  <c r="J29" i="93"/>
  <c r="I42" i="93"/>
  <c r="I52" i="93" s="1"/>
  <c r="B35" i="93"/>
  <c r="J30" i="89"/>
  <c r="J35" i="89"/>
  <c r="J29" i="91"/>
  <c r="I42" i="91"/>
  <c r="I52" i="91" s="1"/>
  <c r="B35" i="91"/>
  <c r="B49" i="89"/>
  <c r="J44" i="89"/>
  <c r="J30" i="90" l="1"/>
  <c r="J35" i="90"/>
  <c r="J46" i="92"/>
  <c r="I59" i="92"/>
  <c r="I70" i="92" s="1"/>
  <c r="B52" i="92"/>
  <c r="J46" i="94"/>
  <c r="B52" i="94"/>
  <c r="I59" i="94"/>
  <c r="I70" i="94" s="1"/>
  <c r="J44" i="90"/>
  <c r="B49" i="90"/>
  <c r="I59" i="89"/>
  <c r="I70" i="89" s="1"/>
  <c r="B52" i="89"/>
  <c r="J46" i="89"/>
  <c r="J30" i="91"/>
  <c r="J35" i="91"/>
  <c r="J30" i="93"/>
  <c r="J35" i="93"/>
  <c r="B49" i="93"/>
  <c r="J44" i="93"/>
  <c r="B49" i="91"/>
  <c r="J44" i="91"/>
  <c r="B68" i="94" l="1"/>
  <c r="J63" i="94"/>
  <c r="J63" i="92"/>
  <c r="B68" i="92"/>
  <c r="J46" i="90"/>
  <c r="B52" i="90"/>
  <c r="I59" i="90"/>
  <c r="I70" i="90" s="1"/>
  <c r="J52" i="94"/>
  <c r="J48" i="94"/>
  <c r="J52" i="92"/>
  <c r="J48" i="92"/>
  <c r="I59" i="93"/>
  <c r="I70" i="93" s="1"/>
  <c r="B52" i="93"/>
  <c r="J46" i="93"/>
  <c r="J46" i="91"/>
  <c r="I59" i="91"/>
  <c r="I70" i="91" s="1"/>
  <c r="B52" i="91"/>
  <c r="J48" i="89"/>
  <c r="J52" i="89"/>
  <c r="B68" i="89"/>
  <c r="J63" i="89"/>
  <c r="B70" i="92" l="1"/>
  <c r="I77" i="92"/>
  <c r="J64" i="92"/>
  <c r="J48" i="90"/>
  <c r="J52" i="90"/>
  <c r="B68" i="90"/>
  <c r="J63" i="90"/>
  <c r="B70" i="94"/>
  <c r="J64" i="94"/>
  <c r="I77" i="94"/>
  <c r="B68" i="91"/>
  <c r="J63" i="91"/>
  <c r="J48" i="91"/>
  <c r="J52" i="91"/>
  <c r="I77" i="89"/>
  <c r="J64" i="89"/>
  <c r="B70" i="89"/>
  <c r="J48" i="93"/>
  <c r="J52" i="93"/>
  <c r="B68" i="93"/>
  <c r="J63" i="93"/>
  <c r="I82" i="94" l="1"/>
  <c r="B79" i="94" s="1"/>
  <c r="J77" i="94"/>
  <c r="J70" i="94"/>
  <c r="J65" i="94"/>
  <c r="I82" i="92"/>
  <c r="B79" i="92" s="1"/>
  <c r="B70" i="90"/>
  <c r="I77" i="90"/>
  <c r="J64" i="90"/>
  <c r="J65" i="92"/>
  <c r="J70" i="92"/>
  <c r="J65" i="89"/>
  <c r="J70" i="89"/>
  <c r="I82" i="89"/>
  <c r="J77" i="89" s="1"/>
  <c r="B82" i="94"/>
  <c r="B80" i="94"/>
  <c r="I92" i="94" s="1"/>
  <c r="I99" i="94" s="1"/>
  <c r="J79" i="94"/>
  <c r="B82" i="92"/>
  <c r="B80" i="92"/>
  <c r="I92" i="92" s="1"/>
  <c r="I99" i="92" s="1"/>
  <c r="J79" i="92"/>
  <c r="J64" i="93"/>
  <c r="B70" i="93"/>
  <c r="I77" i="93"/>
  <c r="I77" i="91"/>
  <c r="J64" i="91"/>
  <c r="B70" i="91"/>
  <c r="I82" i="90" l="1"/>
  <c r="B79" i="90" s="1"/>
  <c r="J65" i="90"/>
  <c r="J70" i="90"/>
  <c r="J77" i="92"/>
  <c r="I82" i="91"/>
  <c r="J77" i="91" s="1"/>
  <c r="I82" i="93"/>
  <c r="J77" i="93" s="1"/>
  <c r="B92" i="92"/>
  <c r="J94" i="92"/>
  <c r="J65" i="93"/>
  <c r="J70" i="93"/>
  <c r="B79" i="89"/>
  <c r="B92" i="94"/>
  <c r="J94" i="94"/>
  <c r="J65" i="91"/>
  <c r="J70" i="91"/>
  <c r="J81" i="92"/>
  <c r="J82" i="92"/>
  <c r="J81" i="94"/>
  <c r="J82" i="94"/>
  <c r="B82" i="90" l="1"/>
  <c r="B80" i="90"/>
  <c r="I92" i="90" s="1"/>
  <c r="I99" i="90" s="1"/>
  <c r="J79" i="90"/>
  <c r="J77" i="90"/>
  <c r="I108" i="94"/>
  <c r="I115" i="94" s="1"/>
  <c r="B99" i="94"/>
  <c r="J99" i="94" s="1"/>
  <c r="J79" i="89"/>
  <c r="B82" i="89"/>
  <c r="B80" i="89"/>
  <c r="I92" i="89" s="1"/>
  <c r="I99" i="89" s="1"/>
  <c r="I108" i="92"/>
  <c r="I115" i="92" s="1"/>
  <c r="B99" i="92"/>
  <c r="J99" i="92" s="1"/>
  <c r="B79" i="93"/>
  <c r="B79" i="91"/>
  <c r="J94" i="90" l="1"/>
  <c r="B92" i="90"/>
  <c r="J81" i="90"/>
  <c r="J82" i="90"/>
  <c r="J81" i="89"/>
  <c r="J82" i="89"/>
  <c r="B82" i="91"/>
  <c r="B80" i="91"/>
  <c r="I92" i="91" s="1"/>
  <c r="I99" i="91" s="1"/>
  <c r="J79" i="91"/>
  <c r="B113" i="92"/>
  <c r="B82" i="93"/>
  <c r="B80" i="93"/>
  <c r="I92" i="93" s="1"/>
  <c r="I99" i="93" s="1"/>
  <c r="J79" i="93"/>
  <c r="J94" i="89"/>
  <c r="B92" i="89"/>
  <c r="B113" i="94"/>
  <c r="I108" i="90" l="1"/>
  <c r="I115" i="90" s="1"/>
  <c r="B113" i="90" s="1"/>
  <c r="J144" i="90" s="1"/>
  <c r="B99" i="90"/>
  <c r="J99" i="90" s="1"/>
  <c r="J112" i="94"/>
  <c r="J144" i="94"/>
  <c r="B115" i="94"/>
  <c r="J115" i="94" s="1"/>
  <c r="B99" i="89"/>
  <c r="J99" i="89" s="1"/>
  <c r="I108" i="89"/>
  <c r="I115" i="89" s="1"/>
  <c r="J112" i="92"/>
  <c r="J144" i="92"/>
  <c r="B115" i="92"/>
  <c r="J115" i="92" s="1"/>
  <c r="J81" i="93"/>
  <c r="J82" i="93"/>
  <c r="J94" i="91"/>
  <c r="B92" i="91"/>
  <c r="J81" i="91"/>
  <c r="J82" i="91"/>
  <c r="J94" i="93"/>
  <c r="B92" i="93"/>
  <c r="J112" i="90" l="1"/>
  <c r="B115" i="90"/>
  <c r="J115" i="90" s="1"/>
  <c r="B99" i="93"/>
  <c r="J99" i="93" s="1"/>
  <c r="I108" i="93"/>
  <c r="I115" i="93" s="1"/>
  <c r="B99" i="91"/>
  <c r="J99" i="91" s="1"/>
  <c r="I108" i="91"/>
  <c r="I115" i="91" s="1"/>
  <c r="B113" i="89"/>
  <c r="B113" i="91" l="1"/>
  <c r="B113" i="93"/>
  <c r="J112" i="89"/>
  <c r="B115" i="89"/>
  <c r="J115" i="89" s="1"/>
  <c r="J144" i="89"/>
  <c r="J112" i="93" l="1"/>
  <c r="B115" i="93"/>
  <c r="J115" i="93" s="1"/>
  <c r="J144" i="93"/>
  <c r="J112" i="91"/>
  <c r="B115" i="91"/>
  <c r="J115" i="91" s="1"/>
  <c r="J144" i="91"/>
  <c r="I144" i="88" l="1"/>
  <c r="J136" i="88" s="1"/>
  <c r="B144" i="88"/>
  <c r="J129" i="88" s="1"/>
  <c r="I138" i="88"/>
  <c r="B138" i="88"/>
  <c r="I137" i="88"/>
  <c r="J135" i="88" s="1"/>
  <c r="B137" i="88"/>
  <c r="I134" i="88"/>
  <c r="J134" i="88" s="1"/>
  <c r="B134" i="88"/>
  <c r="I131" i="88"/>
  <c r="J133" i="88" s="1"/>
  <c r="B131" i="88"/>
  <c r="J126" i="88" s="1"/>
  <c r="J128" i="88"/>
  <c r="I128" i="88"/>
  <c r="J132" i="88" s="1"/>
  <c r="B128" i="88"/>
  <c r="J127" i="88"/>
  <c r="J125" i="88"/>
  <c r="B125" i="88"/>
  <c r="B123" i="88" s="1"/>
  <c r="I122" i="88" s="1"/>
  <c r="I123" i="88"/>
  <c r="B108" i="88"/>
  <c r="B106" i="88"/>
  <c r="I96" i="88"/>
  <c r="J93" i="88" s="1"/>
  <c r="I93" i="88"/>
  <c r="J92" i="88" s="1"/>
  <c r="B64" i="88"/>
  <c r="J60" i="88" s="1"/>
  <c r="I63" i="88"/>
  <c r="J62" i="88" s="1"/>
  <c r="I60" i="88"/>
  <c r="J61" i="88" s="1"/>
  <c r="B59" i="88"/>
  <c r="J59" i="88" s="1"/>
  <c r="I43" i="88"/>
  <c r="J43" i="88" s="1"/>
  <c r="B42" i="88"/>
  <c r="J45" i="88" s="1"/>
  <c r="B28" i="88"/>
  <c r="B26" i="88" s="1"/>
  <c r="J26" i="88" s="1"/>
  <c r="I11" i="88"/>
  <c r="I16" i="88" s="1"/>
  <c r="I144" i="87"/>
  <c r="J136" i="87" s="1"/>
  <c r="B144" i="87"/>
  <c r="J129" i="87" s="1"/>
  <c r="I138" i="87"/>
  <c r="I137" i="87" s="1"/>
  <c r="J135" i="87" s="1"/>
  <c r="B138" i="87"/>
  <c r="J128" i="87" s="1"/>
  <c r="I134" i="87"/>
  <c r="J134" i="87" s="1"/>
  <c r="B134" i="87"/>
  <c r="I131" i="87"/>
  <c r="J133" i="87" s="1"/>
  <c r="B131" i="87"/>
  <c r="J126" i="87" s="1"/>
  <c r="I128" i="87"/>
  <c r="J132" i="87" s="1"/>
  <c r="B128" i="87"/>
  <c r="J125" i="87" s="1"/>
  <c r="B125" i="87"/>
  <c r="B108" i="87"/>
  <c r="B106" i="87"/>
  <c r="J111" i="87" s="1"/>
  <c r="I96" i="87"/>
  <c r="J93" i="87"/>
  <c r="I93" i="87"/>
  <c r="J92" i="87"/>
  <c r="B64" i="87"/>
  <c r="J60" i="87" s="1"/>
  <c r="I63" i="87"/>
  <c r="J62" i="87" s="1"/>
  <c r="I60" i="87"/>
  <c r="J61" i="87" s="1"/>
  <c r="B59" i="87"/>
  <c r="J59" i="87" s="1"/>
  <c r="I43" i="87"/>
  <c r="J43" i="87" s="1"/>
  <c r="B42" i="87"/>
  <c r="J45" i="87" s="1"/>
  <c r="B28" i="87"/>
  <c r="B26" i="87" s="1"/>
  <c r="J26" i="87" s="1"/>
  <c r="J27" i="87"/>
  <c r="I11" i="87"/>
  <c r="J11" i="87" s="1"/>
  <c r="I144" i="86"/>
  <c r="J136" i="86" s="1"/>
  <c r="B144" i="86"/>
  <c r="J129" i="86" s="1"/>
  <c r="I138" i="86"/>
  <c r="I137" i="86" s="1"/>
  <c r="J135" i="86" s="1"/>
  <c r="B138" i="86"/>
  <c r="B137" i="86" s="1"/>
  <c r="J127" i="86" s="1"/>
  <c r="I134" i="86"/>
  <c r="J134" i="86" s="1"/>
  <c r="B134" i="86"/>
  <c r="I131" i="86"/>
  <c r="B131" i="86"/>
  <c r="J126" i="86" s="1"/>
  <c r="I128" i="86"/>
  <c r="J132" i="86" s="1"/>
  <c r="B128" i="86"/>
  <c r="J125" i="86" s="1"/>
  <c r="B125" i="86"/>
  <c r="B108" i="86"/>
  <c r="B106" i="86"/>
  <c r="J111" i="86" s="1"/>
  <c r="I96" i="86"/>
  <c r="J93" i="86" s="1"/>
  <c r="I93" i="86"/>
  <c r="J92" i="86" s="1"/>
  <c r="B64" i="86"/>
  <c r="J60" i="86" s="1"/>
  <c r="I63" i="86"/>
  <c r="J62" i="86" s="1"/>
  <c r="I60" i="86"/>
  <c r="J61" i="86" s="1"/>
  <c r="B59" i="86"/>
  <c r="J59" i="86" s="1"/>
  <c r="I43" i="86"/>
  <c r="J43" i="86" s="1"/>
  <c r="B42" i="86"/>
  <c r="J45" i="86" s="1"/>
  <c r="B28" i="86"/>
  <c r="B26" i="86" s="1"/>
  <c r="J26" i="86" s="1"/>
  <c r="I11" i="86"/>
  <c r="I16" i="86" s="1"/>
  <c r="I144" i="85"/>
  <c r="J136" i="85" s="1"/>
  <c r="B144" i="85"/>
  <c r="J129" i="85" s="1"/>
  <c r="I138" i="85"/>
  <c r="I137" i="85" s="1"/>
  <c r="J135" i="85" s="1"/>
  <c r="B138" i="85"/>
  <c r="J128" i="85" s="1"/>
  <c r="I134" i="85"/>
  <c r="B134" i="85"/>
  <c r="I131" i="85"/>
  <c r="J133" i="85" s="1"/>
  <c r="B131" i="85"/>
  <c r="J126" i="85" s="1"/>
  <c r="I128" i="85"/>
  <c r="J132" i="85" s="1"/>
  <c r="B128" i="85"/>
  <c r="J125" i="85" s="1"/>
  <c r="B125" i="85"/>
  <c r="B108" i="85"/>
  <c r="B106" i="85"/>
  <c r="J111" i="85" s="1"/>
  <c r="I96" i="85"/>
  <c r="J93" i="85" s="1"/>
  <c r="I93" i="85"/>
  <c r="J92" i="85" s="1"/>
  <c r="B64" i="85"/>
  <c r="I63" i="85"/>
  <c r="J62" i="85" s="1"/>
  <c r="J60" i="85"/>
  <c r="I60" i="85"/>
  <c r="J61" i="85" s="1"/>
  <c r="B59" i="85"/>
  <c r="J59" i="85" s="1"/>
  <c r="I43" i="85"/>
  <c r="J43" i="85" s="1"/>
  <c r="B42" i="85"/>
  <c r="J45" i="85" s="1"/>
  <c r="B28" i="85"/>
  <c r="J27" i="85" s="1"/>
  <c r="B26" i="85"/>
  <c r="J26" i="85" s="1"/>
  <c r="I11" i="85"/>
  <c r="J11" i="85" s="1"/>
  <c r="I144" i="84"/>
  <c r="J136" i="84" s="1"/>
  <c r="B144" i="84"/>
  <c r="J129" i="84" s="1"/>
  <c r="I138" i="84"/>
  <c r="I137" i="84" s="1"/>
  <c r="J135" i="84" s="1"/>
  <c r="B138" i="84"/>
  <c r="B137" i="84" s="1"/>
  <c r="J127" i="84" s="1"/>
  <c r="I134" i="84"/>
  <c r="J134" i="84" s="1"/>
  <c r="B134" i="84"/>
  <c r="I131" i="84"/>
  <c r="J133" i="84" s="1"/>
  <c r="B131" i="84"/>
  <c r="I128" i="84"/>
  <c r="J132" i="84" s="1"/>
  <c r="B128" i="84"/>
  <c r="J125" i="84" s="1"/>
  <c r="J126" i="84"/>
  <c r="B125" i="84"/>
  <c r="B108" i="84"/>
  <c r="B106" i="84"/>
  <c r="J111" i="84" s="1"/>
  <c r="I96" i="84"/>
  <c r="J93" i="84" s="1"/>
  <c r="I93" i="84"/>
  <c r="J92" i="84" s="1"/>
  <c r="B64" i="84"/>
  <c r="J60" i="84" s="1"/>
  <c r="I63" i="84"/>
  <c r="J62" i="84" s="1"/>
  <c r="I60" i="84"/>
  <c r="J61" i="84" s="1"/>
  <c r="B59" i="84"/>
  <c r="J59" i="84" s="1"/>
  <c r="I43" i="84"/>
  <c r="J43" i="84" s="1"/>
  <c r="B42" i="84"/>
  <c r="J45" i="84" s="1"/>
  <c r="B28" i="84"/>
  <c r="B26" i="84" s="1"/>
  <c r="J26" i="84" s="1"/>
  <c r="I11" i="84"/>
  <c r="I16" i="84" s="1"/>
  <c r="I144" i="83"/>
  <c r="J136" i="83" s="1"/>
  <c r="B144" i="83"/>
  <c r="J129" i="83" s="1"/>
  <c r="I138" i="83"/>
  <c r="I137" i="83" s="1"/>
  <c r="J135" i="83" s="1"/>
  <c r="B138" i="83"/>
  <c r="J128" i="83" s="1"/>
  <c r="I134" i="83"/>
  <c r="B134" i="83"/>
  <c r="I131" i="83"/>
  <c r="J133" i="83" s="1"/>
  <c r="B131" i="83"/>
  <c r="J126" i="83" s="1"/>
  <c r="I128" i="83"/>
  <c r="J132" i="83" s="1"/>
  <c r="B128" i="83"/>
  <c r="J125" i="83" s="1"/>
  <c r="B125" i="83"/>
  <c r="B108" i="83"/>
  <c r="B106" i="83"/>
  <c r="J111" i="83" s="1"/>
  <c r="I96" i="83"/>
  <c r="J93" i="83" s="1"/>
  <c r="I93" i="83"/>
  <c r="J92" i="83" s="1"/>
  <c r="B64" i="83"/>
  <c r="J60" i="83" s="1"/>
  <c r="I63" i="83"/>
  <c r="J62" i="83" s="1"/>
  <c r="I60" i="83"/>
  <c r="J61" i="83" s="1"/>
  <c r="B59" i="83"/>
  <c r="J59" i="83" s="1"/>
  <c r="I43" i="83"/>
  <c r="J43" i="83" s="1"/>
  <c r="B42" i="83"/>
  <c r="J45" i="83" s="1"/>
  <c r="B28" i="83"/>
  <c r="B26" i="83" s="1"/>
  <c r="J26" i="83" s="1"/>
  <c r="J27" i="83"/>
  <c r="I11" i="83"/>
  <c r="J11" i="83" s="1"/>
  <c r="I144" i="82"/>
  <c r="J136" i="82" s="1"/>
  <c r="B144" i="82"/>
  <c r="J129" i="82" s="1"/>
  <c r="I138" i="82"/>
  <c r="I137" i="82" s="1"/>
  <c r="J135" i="82" s="1"/>
  <c r="B138" i="82"/>
  <c r="J128" i="82" s="1"/>
  <c r="I134" i="82"/>
  <c r="J134" i="82" s="1"/>
  <c r="B134" i="82"/>
  <c r="I131" i="82"/>
  <c r="J133" i="82" s="1"/>
  <c r="B131" i="82"/>
  <c r="J126" i="82" s="1"/>
  <c r="I128" i="82"/>
  <c r="J132" i="82" s="1"/>
  <c r="B128" i="82"/>
  <c r="J125" i="82" s="1"/>
  <c r="B125" i="82"/>
  <c r="B108" i="82"/>
  <c r="B106" i="82"/>
  <c r="J111" i="82" s="1"/>
  <c r="I96" i="82"/>
  <c r="J93" i="82" s="1"/>
  <c r="I93" i="82"/>
  <c r="J92" i="82" s="1"/>
  <c r="B64" i="82"/>
  <c r="J60" i="82" s="1"/>
  <c r="I63" i="82"/>
  <c r="J62" i="82" s="1"/>
  <c r="I60" i="82"/>
  <c r="J61" i="82" s="1"/>
  <c r="B59" i="82"/>
  <c r="J59" i="82" s="1"/>
  <c r="I43" i="82"/>
  <c r="J43" i="82" s="1"/>
  <c r="B42" i="82"/>
  <c r="J45" i="82" s="1"/>
  <c r="B28" i="82"/>
  <c r="B26" i="82" s="1"/>
  <c r="J26" i="82" s="1"/>
  <c r="I11" i="82"/>
  <c r="I16" i="82" s="1"/>
  <c r="I144" i="81"/>
  <c r="J136" i="81" s="1"/>
  <c r="B144" i="81"/>
  <c r="J129" i="81" s="1"/>
  <c r="I138" i="81"/>
  <c r="I137" i="81" s="1"/>
  <c r="J135" i="81" s="1"/>
  <c r="B138" i="81"/>
  <c r="J128" i="81" s="1"/>
  <c r="I134" i="81"/>
  <c r="J134" i="81" s="1"/>
  <c r="B134" i="81"/>
  <c r="I131" i="81"/>
  <c r="J133" i="81" s="1"/>
  <c r="B131" i="81"/>
  <c r="J126" i="81" s="1"/>
  <c r="I128" i="81"/>
  <c r="J132" i="81" s="1"/>
  <c r="B128" i="81"/>
  <c r="J125" i="81" s="1"/>
  <c r="B125" i="81"/>
  <c r="B108" i="81"/>
  <c r="B106" i="81"/>
  <c r="J111" i="81" s="1"/>
  <c r="I96" i="81"/>
  <c r="J93" i="81" s="1"/>
  <c r="I93" i="81"/>
  <c r="J92" i="81" s="1"/>
  <c r="B64" i="81"/>
  <c r="J60" i="81" s="1"/>
  <c r="I63" i="81"/>
  <c r="J62" i="81" s="1"/>
  <c r="I60" i="81"/>
  <c r="J61" i="81" s="1"/>
  <c r="B59" i="81"/>
  <c r="J59" i="81" s="1"/>
  <c r="I43" i="81"/>
  <c r="J43" i="81" s="1"/>
  <c r="B42" i="81"/>
  <c r="J45" i="81" s="1"/>
  <c r="B28" i="81"/>
  <c r="B26" i="81" s="1"/>
  <c r="J26" i="81" s="1"/>
  <c r="I11" i="81"/>
  <c r="B12" i="81" s="1"/>
  <c r="I144" i="80"/>
  <c r="J136" i="80" s="1"/>
  <c r="B144" i="80"/>
  <c r="J129" i="80" s="1"/>
  <c r="I138" i="80"/>
  <c r="I137" i="80" s="1"/>
  <c r="B138" i="80"/>
  <c r="B137" i="80" s="1"/>
  <c r="J127" i="80" s="1"/>
  <c r="I134" i="80"/>
  <c r="J134" i="80" s="1"/>
  <c r="B134" i="80"/>
  <c r="I131" i="80"/>
  <c r="J133" i="80" s="1"/>
  <c r="B131" i="80"/>
  <c r="J126" i="80" s="1"/>
  <c r="I128" i="80"/>
  <c r="J132" i="80" s="1"/>
  <c r="B128" i="80"/>
  <c r="J125" i="80" s="1"/>
  <c r="B125" i="80"/>
  <c r="B108" i="80"/>
  <c r="B106" i="80"/>
  <c r="J111" i="80" s="1"/>
  <c r="I96" i="80"/>
  <c r="J93" i="80" s="1"/>
  <c r="I93" i="80"/>
  <c r="J92" i="80" s="1"/>
  <c r="B64" i="80"/>
  <c r="J60" i="80" s="1"/>
  <c r="I63" i="80"/>
  <c r="J62" i="80" s="1"/>
  <c r="I60" i="80"/>
  <c r="J61" i="80" s="1"/>
  <c r="B59" i="80"/>
  <c r="J59" i="80" s="1"/>
  <c r="I43" i="80"/>
  <c r="J43" i="80" s="1"/>
  <c r="B42" i="80"/>
  <c r="J45" i="80" s="1"/>
  <c r="B28" i="80"/>
  <c r="B26" i="80" s="1"/>
  <c r="J26" i="80" s="1"/>
  <c r="I11" i="80"/>
  <c r="I16" i="80" s="1"/>
  <c r="I144" i="79"/>
  <c r="J136" i="79" s="1"/>
  <c r="B144" i="79"/>
  <c r="J129" i="79" s="1"/>
  <c r="I138" i="79"/>
  <c r="I137" i="79" s="1"/>
  <c r="J135" i="79" s="1"/>
  <c r="B138" i="79"/>
  <c r="J128" i="79" s="1"/>
  <c r="I134" i="79"/>
  <c r="B134" i="79"/>
  <c r="I131" i="79"/>
  <c r="J133" i="79" s="1"/>
  <c r="B131" i="79"/>
  <c r="J126" i="79" s="1"/>
  <c r="I128" i="79"/>
  <c r="J132" i="79" s="1"/>
  <c r="B128" i="79"/>
  <c r="J125" i="79" s="1"/>
  <c r="B125" i="79"/>
  <c r="B108" i="79"/>
  <c r="B106" i="79"/>
  <c r="J111" i="79" s="1"/>
  <c r="I96" i="79"/>
  <c r="J93" i="79" s="1"/>
  <c r="I93" i="79"/>
  <c r="J92" i="79" s="1"/>
  <c r="B64" i="79"/>
  <c r="J60" i="79" s="1"/>
  <c r="I63" i="79"/>
  <c r="J62" i="79" s="1"/>
  <c r="I60" i="79"/>
  <c r="J61" i="79" s="1"/>
  <c r="B59" i="79"/>
  <c r="J59" i="79" s="1"/>
  <c r="I43" i="79"/>
  <c r="J43" i="79" s="1"/>
  <c r="B42" i="79"/>
  <c r="J45" i="79" s="1"/>
  <c r="B28" i="79"/>
  <c r="J27" i="79" s="1"/>
  <c r="B26" i="79"/>
  <c r="J26" i="79" s="1"/>
  <c r="I11" i="79"/>
  <c r="J11" i="79" s="1"/>
  <c r="I144" i="78"/>
  <c r="J136" i="78" s="1"/>
  <c r="B144" i="78"/>
  <c r="J129" i="78" s="1"/>
  <c r="I138" i="78"/>
  <c r="I137" i="78" s="1"/>
  <c r="B138" i="78"/>
  <c r="J128" i="78" s="1"/>
  <c r="I134" i="78"/>
  <c r="J134" i="78" s="1"/>
  <c r="B134" i="78"/>
  <c r="I131" i="78"/>
  <c r="J133" i="78" s="1"/>
  <c r="B131" i="78"/>
  <c r="J126" i="78" s="1"/>
  <c r="I128" i="78"/>
  <c r="J132" i="78" s="1"/>
  <c r="B128" i="78"/>
  <c r="J125" i="78" s="1"/>
  <c r="B125" i="78"/>
  <c r="B108" i="78"/>
  <c r="B106" i="78"/>
  <c r="J111" i="78" s="1"/>
  <c r="I96" i="78"/>
  <c r="J93" i="78"/>
  <c r="I93" i="78"/>
  <c r="J92" i="78" s="1"/>
  <c r="B64" i="78"/>
  <c r="J60" i="78" s="1"/>
  <c r="I63" i="78"/>
  <c r="J62" i="78" s="1"/>
  <c r="I60" i="78"/>
  <c r="J61" i="78" s="1"/>
  <c r="B59" i="78"/>
  <c r="J59" i="78" s="1"/>
  <c r="I43" i="78"/>
  <c r="J43" i="78" s="1"/>
  <c r="B42" i="78"/>
  <c r="J45" i="78" s="1"/>
  <c r="B28" i="78"/>
  <c r="B26" i="78" s="1"/>
  <c r="J26" i="78" s="1"/>
  <c r="I11" i="78"/>
  <c r="I16" i="78" s="1"/>
  <c r="I144" i="77"/>
  <c r="J136" i="77" s="1"/>
  <c r="B144" i="77"/>
  <c r="J129" i="77" s="1"/>
  <c r="I138" i="77"/>
  <c r="I137" i="77" s="1"/>
  <c r="J135" i="77" s="1"/>
  <c r="B138" i="77"/>
  <c r="J128" i="77" s="1"/>
  <c r="I134" i="77"/>
  <c r="J134" i="77" s="1"/>
  <c r="B134" i="77"/>
  <c r="I131" i="77"/>
  <c r="J133" i="77" s="1"/>
  <c r="B131" i="77"/>
  <c r="J126" i="77" s="1"/>
  <c r="I128" i="77"/>
  <c r="J132" i="77" s="1"/>
  <c r="B128" i="77"/>
  <c r="J125" i="77" s="1"/>
  <c r="B125" i="77"/>
  <c r="B108" i="77"/>
  <c r="B106" i="77"/>
  <c r="J111" i="77" s="1"/>
  <c r="I96" i="77"/>
  <c r="J93" i="77" s="1"/>
  <c r="I93" i="77"/>
  <c r="J92" i="77"/>
  <c r="B64" i="77"/>
  <c r="J60" i="77" s="1"/>
  <c r="I63" i="77"/>
  <c r="J62" i="77" s="1"/>
  <c r="I60" i="77"/>
  <c r="J61" i="77" s="1"/>
  <c r="B59" i="77"/>
  <c r="J59" i="77" s="1"/>
  <c r="I43" i="77"/>
  <c r="J43" i="77" s="1"/>
  <c r="B42" i="77"/>
  <c r="J45" i="77" s="1"/>
  <c r="B28" i="77"/>
  <c r="B26" i="77" s="1"/>
  <c r="J26" i="77" s="1"/>
  <c r="I11" i="77"/>
  <c r="B12" i="77" s="1"/>
  <c r="I144" i="76"/>
  <c r="J136" i="76" s="1"/>
  <c r="B144" i="76"/>
  <c r="J129" i="76" s="1"/>
  <c r="I138" i="76"/>
  <c r="I137" i="76" s="1"/>
  <c r="B138" i="76"/>
  <c r="B137" i="76" s="1"/>
  <c r="J127" i="76" s="1"/>
  <c r="I134" i="76"/>
  <c r="J134" i="76" s="1"/>
  <c r="B134" i="76"/>
  <c r="I131" i="76"/>
  <c r="J133" i="76" s="1"/>
  <c r="B131" i="76"/>
  <c r="J126" i="76" s="1"/>
  <c r="I128" i="76"/>
  <c r="J132" i="76" s="1"/>
  <c r="B128" i="76"/>
  <c r="J125" i="76" s="1"/>
  <c r="B125" i="76"/>
  <c r="B108" i="76"/>
  <c r="B106" i="76"/>
  <c r="J111" i="76" s="1"/>
  <c r="I96" i="76"/>
  <c r="J93" i="76" s="1"/>
  <c r="I93" i="76"/>
  <c r="J92" i="76" s="1"/>
  <c r="B64" i="76"/>
  <c r="J60" i="76" s="1"/>
  <c r="I63" i="76"/>
  <c r="J62" i="76" s="1"/>
  <c r="I60" i="76"/>
  <c r="J61" i="76" s="1"/>
  <c r="B59" i="76"/>
  <c r="J59" i="76" s="1"/>
  <c r="I43" i="76"/>
  <c r="J43" i="76" s="1"/>
  <c r="B42" i="76"/>
  <c r="J45" i="76" s="1"/>
  <c r="B28" i="76"/>
  <c r="B26" i="76" s="1"/>
  <c r="J26" i="76" s="1"/>
  <c r="I11" i="76"/>
  <c r="I16" i="76" s="1"/>
  <c r="I144" i="75"/>
  <c r="J136" i="75" s="1"/>
  <c r="B144" i="75"/>
  <c r="J129" i="75" s="1"/>
  <c r="I138" i="75"/>
  <c r="I137" i="75" s="1"/>
  <c r="J135" i="75" s="1"/>
  <c r="B138" i="75"/>
  <c r="J128" i="75" s="1"/>
  <c r="I134" i="75"/>
  <c r="J134" i="75" s="1"/>
  <c r="B134" i="75"/>
  <c r="I131" i="75"/>
  <c r="J133" i="75" s="1"/>
  <c r="B131" i="75"/>
  <c r="J126" i="75" s="1"/>
  <c r="I128" i="75"/>
  <c r="J132" i="75" s="1"/>
  <c r="B128" i="75"/>
  <c r="J125" i="75" s="1"/>
  <c r="B125" i="75"/>
  <c r="B108" i="75"/>
  <c r="B106" i="75"/>
  <c r="J111" i="75" s="1"/>
  <c r="I96" i="75"/>
  <c r="J93" i="75" s="1"/>
  <c r="I93" i="75"/>
  <c r="J92" i="75" s="1"/>
  <c r="B64" i="75"/>
  <c r="J60" i="75" s="1"/>
  <c r="I63" i="75"/>
  <c r="J62" i="75" s="1"/>
  <c r="I60" i="75"/>
  <c r="J61" i="75" s="1"/>
  <c r="B59" i="75"/>
  <c r="J59" i="75" s="1"/>
  <c r="I43" i="75"/>
  <c r="J43" i="75" s="1"/>
  <c r="B42" i="75"/>
  <c r="J45" i="75" s="1"/>
  <c r="B28" i="75"/>
  <c r="B26" i="75" s="1"/>
  <c r="J26" i="75" s="1"/>
  <c r="I11" i="75"/>
  <c r="I144" i="74"/>
  <c r="J136" i="74" s="1"/>
  <c r="B144" i="74"/>
  <c r="J129" i="74" s="1"/>
  <c r="I138" i="74"/>
  <c r="I137" i="74" s="1"/>
  <c r="J135" i="74" s="1"/>
  <c r="B138" i="74"/>
  <c r="J128" i="74" s="1"/>
  <c r="I134" i="74"/>
  <c r="J134" i="74" s="1"/>
  <c r="B134" i="74"/>
  <c r="I131" i="74"/>
  <c r="J133" i="74" s="1"/>
  <c r="B131" i="74"/>
  <c r="J126" i="74" s="1"/>
  <c r="I128" i="74"/>
  <c r="J132" i="74" s="1"/>
  <c r="B128" i="74"/>
  <c r="J125" i="74" s="1"/>
  <c r="B125" i="74"/>
  <c r="B108" i="74"/>
  <c r="B106" i="74"/>
  <c r="J111" i="74" s="1"/>
  <c r="I96" i="74"/>
  <c r="J93" i="74" s="1"/>
  <c r="I93" i="74"/>
  <c r="J92" i="74" s="1"/>
  <c r="B64" i="74"/>
  <c r="J60" i="74" s="1"/>
  <c r="I63" i="74"/>
  <c r="J62" i="74" s="1"/>
  <c r="I60" i="74"/>
  <c r="J61" i="74" s="1"/>
  <c r="B59" i="74"/>
  <c r="J59" i="74" s="1"/>
  <c r="I43" i="74"/>
  <c r="J43" i="74" s="1"/>
  <c r="B42" i="74"/>
  <c r="J45" i="74" s="1"/>
  <c r="B28" i="74"/>
  <c r="B26" i="74" s="1"/>
  <c r="J26" i="74" s="1"/>
  <c r="I11" i="74"/>
  <c r="I16" i="74" s="1"/>
  <c r="I144" i="73"/>
  <c r="J136" i="73" s="1"/>
  <c r="B144" i="73"/>
  <c r="J129" i="73" s="1"/>
  <c r="I138" i="73"/>
  <c r="I137" i="73" s="1"/>
  <c r="J135" i="73" s="1"/>
  <c r="B138" i="73"/>
  <c r="J128" i="73" s="1"/>
  <c r="I134" i="73"/>
  <c r="J134" i="73" s="1"/>
  <c r="B134" i="73"/>
  <c r="I131" i="73"/>
  <c r="J133" i="73" s="1"/>
  <c r="B131" i="73"/>
  <c r="J126" i="73" s="1"/>
  <c r="I128" i="73"/>
  <c r="J132" i="73" s="1"/>
  <c r="B128" i="73"/>
  <c r="J125" i="73" s="1"/>
  <c r="B125" i="73"/>
  <c r="B108" i="73"/>
  <c r="B106" i="73"/>
  <c r="I96" i="73"/>
  <c r="J93" i="73" s="1"/>
  <c r="I93" i="73"/>
  <c r="J92" i="73"/>
  <c r="B64" i="73"/>
  <c r="J60" i="73" s="1"/>
  <c r="I63" i="73"/>
  <c r="J62" i="73" s="1"/>
  <c r="I60" i="73"/>
  <c r="J61" i="73" s="1"/>
  <c r="B59" i="73"/>
  <c r="J59" i="73" s="1"/>
  <c r="I43" i="73"/>
  <c r="J43" i="73" s="1"/>
  <c r="B42" i="73"/>
  <c r="J45" i="73" s="1"/>
  <c r="B28" i="73"/>
  <c r="B26" i="73" s="1"/>
  <c r="J26" i="73" s="1"/>
  <c r="I11" i="73"/>
  <c r="B12" i="73" s="1"/>
  <c r="B14" i="73" s="1"/>
  <c r="J15" i="73" s="1"/>
  <c r="I144" i="72"/>
  <c r="J136" i="72" s="1"/>
  <c r="B144" i="72"/>
  <c r="J129" i="72" s="1"/>
  <c r="I138" i="72"/>
  <c r="I137" i="72" s="1"/>
  <c r="J135" i="72" s="1"/>
  <c r="B138" i="72"/>
  <c r="B137" i="72" s="1"/>
  <c r="J127" i="72" s="1"/>
  <c r="I134" i="72"/>
  <c r="J134" i="72" s="1"/>
  <c r="B134" i="72"/>
  <c r="I131" i="72"/>
  <c r="J133" i="72" s="1"/>
  <c r="B131" i="72"/>
  <c r="J126" i="72" s="1"/>
  <c r="I128" i="72"/>
  <c r="J132" i="72" s="1"/>
  <c r="B128" i="72"/>
  <c r="J125" i="72" s="1"/>
  <c r="B125" i="72"/>
  <c r="J122" i="72" s="1"/>
  <c r="B108" i="72"/>
  <c r="B106" i="72"/>
  <c r="J111" i="72" s="1"/>
  <c r="I96" i="72"/>
  <c r="J93" i="72" s="1"/>
  <c r="I93" i="72"/>
  <c r="J92" i="72" s="1"/>
  <c r="B64" i="72"/>
  <c r="J60" i="72" s="1"/>
  <c r="I63" i="72"/>
  <c r="J62" i="72" s="1"/>
  <c r="I60" i="72"/>
  <c r="J61" i="72" s="1"/>
  <c r="B59" i="72"/>
  <c r="J59" i="72" s="1"/>
  <c r="I43" i="72"/>
  <c r="J43" i="72" s="1"/>
  <c r="B42" i="72"/>
  <c r="J45" i="72" s="1"/>
  <c r="B28" i="72"/>
  <c r="B26" i="72" s="1"/>
  <c r="J26" i="72" s="1"/>
  <c r="I11" i="72"/>
  <c r="J11" i="72" s="1"/>
  <c r="I144" i="71"/>
  <c r="J136" i="71" s="1"/>
  <c r="B144" i="71"/>
  <c r="J129" i="71" s="1"/>
  <c r="I138" i="71"/>
  <c r="I137" i="71" s="1"/>
  <c r="J135" i="71" s="1"/>
  <c r="B138" i="71"/>
  <c r="J128" i="71" s="1"/>
  <c r="I134" i="71"/>
  <c r="J134" i="71" s="1"/>
  <c r="B134" i="71"/>
  <c r="I131" i="71"/>
  <c r="J133" i="71" s="1"/>
  <c r="B131" i="71"/>
  <c r="J126" i="71" s="1"/>
  <c r="I128" i="71"/>
  <c r="J132" i="71" s="1"/>
  <c r="B128" i="71"/>
  <c r="J125" i="71" s="1"/>
  <c r="B125" i="71"/>
  <c r="B108" i="71"/>
  <c r="B106" i="71"/>
  <c r="J111" i="71" s="1"/>
  <c r="I96" i="71"/>
  <c r="J93" i="71" s="1"/>
  <c r="I93" i="71"/>
  <c r="J92" i="71" s="1"/>
  <c r="B64" i="71"/>
  <c r="J60" i="71" s="1"/>
  <c r="I63" i="71"/>
  <c r="J62" i="71" s="1"/>
  <c r="I60" i="71"/>
  <c r="J61" i="71" s="1"/>
  <c r="B59" i="71"/>
  <c r="J59" i="71" s="1"/>
  <c r="I43" i="71"/>
  <c r="J43" i="71" s="1"/>
  <c r="B42" i="71"/>
  <c r="J45" i="71" s="1"/>
  <c r="B28" i="71"/>
  <c r="B26" i="71" s="1"/>
  <c r="J26" i="71" s="1"/>
  <c r="J27" i="71"/>
  <c r="I11" i="71"/>
  <c r="I16" i="71" s="1"/>
  <c r="I144" i="70"/>
  <c r="J136" i="70" s="1"/>
  <c r="B144" i="70"/>
  <c r="J129" i="70" s="1"/>
  <c r="I138" i="70"/>
  <c r="I137" i="70" s="1"/>
  <c r="J135" i="70" s="1"/>
  <c r="B138" i="70"/>
  <c r="B137" i="70" s="1"/>
  <c r="J127" i="70" s="1"/>
  <c r="I134" i="70"/>
  <c r="J134" i="70" s="1"/>
  <c r="B134" i="70"/>
  <c r="I131" i="70"/>
  <c r="J133" i="70" s="1"/>
  <c r="B131" i="70"/>
  <c r="J126" i="70" s="1"/>
  <c r="I128" i="70"/>
  <c r="J132" i="70" s="1"/>
  <c r="B128" i="70"/>
  <c r="J125" i="70" s="1"/>
  <c r="B125" i="70"/>
  <c r="J122" i="70" s="1"/>
  <c r="B108" i="70"/>
  <c r="B106" i="70"/>
  <c r="I96" i="70"/>
  <c r="J93" i="70" s="1"/>
  <c r="I93" i="70"/>
  <c r="J92" i="70" s="1"/>
  <c r="B64" i="70"/>
  <c r="J60" i="70" s="1"/>
  <c r="I63" i="70"/>
  <c r="J62" i="70" s="1"/>
  <c r="I60" i="70"/>
  <c r="J61" i="70" s="1"/>
  <c r="B59" i="70"/>
  <c r="J59" i="70" s="1"/>
  <c r="I43" i="70"/>
  <c r="J43" i="70" s="1"/>
  <c r="B42" i="70"/>
  <c r="J45" i="70" s="1"/>
  <c r="B28" i="70"/>
  <c r="B26" i="70" s="1"/>
  <c r="J26" i="70" s="1"/>
  <c r="I11" i="70"/>
  <c r="J11" i="70" s="1"/>
  <c r="I144" i="69"/>
  <c r="J136" i="69" s="1"/>
  <c r="B144" i="69"/>
  <c r="J129" i="69" s="1"/>
  <c r="I138" i="69"/>
  <c r="I137" i="69" s="1"/>
  <c r="B138" i="69"/>
  <c r="J128" i="69" s="1"/>
  <c r="I134" i="69"/>
  <c r="J134" i="69" s="1"/>
  <c r="B134" i="69"/>
  <c r="I131" i="69"/>
  <c r="J133" i="69" s="1"/>
  <c r="B131" i="69"/>
  <c r="I128" i="69"/>
  <c r="J132" i="69" s="1"/>
  <c r="B128" i="69"/>
  <c r="J125" i="69" s="1"/>
  <c r="J126" i="69"/>
  <c r="B125" i="69"/>
  <c r="J122" i="69" s="1"/>
  <c r="B108" i="69"/>
  <c r="B106" i="69"/>
  <c r="J111" i="69" s="1"/>
  <c r="I96" i="69"/>
  <c r="J93" i="69" s="1"/>
  <c r="I93" i="69"/>
  <c r="J92" i="69" s="1"/>
  <c r="B64" i="69"/>
  <c r="J60" i="69" s="1"/>
  <c r="I63" i="69"/>
  <c r="J62" i="69" s="1"/>
  <c r="I60" i="69"/>
  <c r="J61" i="69" s="1"/>
  <c r="B59" i="69"/>
  <c r="J59" i="69" s="1"/>
  <c r="I43" i="69"/>
  <c r="J43" i="69" s="1"/>
  <c r="B42" i="69"/>
  <c r="J45" i="69" s="1"/>
  <c r="B28" i="69"/>
  <c r="B26" i="69" s="1"/>
  <c r="J26" i="69" s="1"/>
  <c r="I11" i="69"/>
  <c r="I16" i="69" s="1"/>
  <c r="I144" i="68"/>
  <c r="J136" i="68" s="1"/>
  <c r="B144" i="68"/>
  <c r="J129" i="68" s="1"/>
  <c r="I138" i="68"/>
  <c r="I137" i="68" s="1"/>
  <c r="J135" i="68" s="1"/>
  <c r="B138" i="68"/>
  <c r="J128" i="68" s="1"/>
  <c r="I134" i="68"/>
  <c r="J134" i="68" s="1"/>
  <c r="B134" i="68"/>
  <c r="I131" i="68"/>
  <c r="J133" i="68" s="1"/>
  <c r="B131" i="68"/>
  <c r="J126" i="68" s="1"/>
  <c r="I128" i="68"/>
  <c r="J132" i="68" s="1"/>
  <c r="B128" i="68"/>
  <c r="J125" i="68" s="1"/>
  <c r="B125" i="68"/>
  <c r="B108" i="68"/>
  <c r="B106" i="68"/>
  <c r="J111" i="68" s="1"/>
  <c r="I96" i="68"/>
  <c r="J93" i="68" s="1"/>
  <c r="I93" i="68"/>
  <c r="J92" i="68" s="1"/>
  <c r="B64" i="68"/>
  <c r="J60" i="68" s="1"/>
  <c r="I63" i="68"/>
  <c r="J62" i="68" s="1"/>
  <c r="I60" i="68"/>
  <c r="J61" i="68" s="1"/>
  <c r="B59" i="68"/>
  <c r="J59" i="68" s="1"/>
  <c r="I43" i="68"/>
  <c r="J43" i="68" s="1"/>
  <c r="B42" i="68"/>
  <c r="J45" i="68" s="1"/>
  <c r="B28" i="68"/>
  <c r="B26" i="68" s="1"/>
  <c r="I11" i="68"/>
  <c r="I16" i="68" s="1"/>
  <c r="I144" i="67"/>
  <c r="J136" i="67" s="1"/>
  <c r="B144" i="67"/>
  <c r="J129" i="67" s="1"/>
  <c r="I138" i="67"/>
  <c r="I137" i="67" s="1"/>
  <c r="J135" i="67" s="1"/>
  <c r="B138" i="67"/>
  <c r="J128" i="67" s="1"/>
  <c r="I134" i="67"/>
  <c r="J134" i="67" s="1"/>
  <c r="B134" i="67"/>
  <c r="I131" i="67"/>
  <c r="J133" i="67" s="1"/>
  <c r="B131" i="67"/>
  <c r="I128" i="67"/>
  <c r="J132" i="67" s="1"/>
  <c r="B128" i="67"/>
  <c r="J125" i="67" s="1"/>
  <c r="J126" i="67"/>
  <c r="B125" i="67"/>
  <c r="J122" i="67" s="1"/>
  <c r="B108" i="67"/>
  <c r="B106" i="67"/>
  <c r="J111" i="67" s="1"/>
  <c r="I96" i="67"/>
  <c r="J93" i="67" s="1"/>
  <c r="I93" i="67"/>
  <c r="J92" i="67" s="1"/>
  <c r="B64" i="67"/>
  <c r="J60" i="67" s="1"/>
  <c r="I63" i="67"/>
  <c r="J62" i="67" s="1"/>
  <c r="I60" i="67"/>
  <c r="J61" i="67" s="1"/>
  <c r="B59" i="67"/>
  <c r="I43" i="67"/>
  <c r="J43" i="67" s="1"/>
  <c r="B42" i="67"/>
  <c r="J45" i="67" s="1"/>
  <c r="B28" i="67"/>
  <c r="B26" i="67" s="1"/>
  <c r="I11" i="67"/>
  <c r="B137" i="78" l="1"/>
  <c r="J127" i="78" s="1"/>
  <c r="J27" i="67"/>
  <c r="J27" i="70"/>
  <c r="B137" i="82"/>
  <c r="J127" i="82" s="1"/>
  <c r="J27" i="77"/>
  <c r="J27" i="84"/>
  <c r="J128" i="70"/>
  <c r="J27" i="86"/>
  <c r="B137" i="71"/>
  <c r="J127" i="71" s="1"/>
  <c r="B137" i="74"/>
  <c r="J127" i="74" s="1"/>
  <c r="J128" i="80"/>
  <c r="J128" i="72"/>
  <c r="J11" i="74"/>
  <c r="B137" i="79"/>
  <c r="J127" i="79" s="1"/>
  <c r="J11" i="76"/>
  <c r="I123" i="86"/>
  <c r="J27" i="73"/>
  <c r="J27" i="80"/>
  <c r="B137" i="87"/>
  <c r="J127" i="87" s="1"/>
  <c r="J128" i="76"/>
  <c r="J11" i="78"/>
  <c r="J27" i="75"/>
  <c r="B123" i="76"/>
  <c r="I122" i="76" s="1"/>
  <c r="J137" i="76" s="1"/>
  <c r="I123" i="84"/>
  <c r="B123" i="84"/>
  <c r="I122" i="84" s="1"/>
  <c r="J137" i="84" s="1"/>
  <c r="B137" i="68"/>
  <c r="J127" i="68" s="1"/>
  <c r="B137" i="85"/>
  <c r="J127" i="85" s="1"/>
  <c r="J128" i="86"/>
  <c r="J27" i="78"/>
  <c r="B123" i="85"/>
  <c r="I122" i="85" s="1"/>
  <c r="J137" i="85" s="1"/>
  <c r="J128" i="84"/>
  <c r="J27" i="69"/>
  <c r="B137" i="73"/>
  <c r="J127" i="73" s="1"/>
  <c r="J11" i="81"/>
  <c r="B137" i="81"/>
  <c r="J127" i="81" s="1"/>
  <c r="J27" i="81"/>
  <c r="B123" i="80"/>
  <c r="I122" i="80" s="1"/>
  <c r="J137" i="80" s="1"/>
  <c r="B12" i="74"/>
  <c r="B16" i="74" s="1"/>
  <c r="J13" i="74" s="1"/>
  <c r="I123" i="69"/>
  <c r="J135" i="69"/>
  <c r="J133" i="86"/>
  <c r="I123" i="81"/>
  <c r="J11" i="84"/>
  <c r="I16" i="67"/>
  <c r="J12" i="67" s="1"/>
  <c r="B12" i="76"/>
  <c r="B14" i="76" s="1"/>
  <c r="J15" i="76" s="1"/>
  <c r="I123" i="75"/>
  <c r="I123" i="77"/>
  <c r="B123" i="79"/>
  <c r="I122" i="79" s="1"/>
  <c r="J137" i="79" s="1"/>
  <c r="J27" i="72"/>
  <c r="J27" i="76"/>
  <c r="J27" i="88"/>
  <c r="B12" i="85"/>
  <c r="B14" i="85" s="1"/>
  <c r="J15" i="85" s="1"/>
  <c r="B123" i="72"/>
  <c r="I122" i="72" s="1"/>
  <c r="J137" i="72" s="1"/>
  <c r="B137" i="77"/>
  <c r="J127" i="77" s="1"/>
  <c r="I123" i="85"/>
  <c r="J11" i="67"/>
  <c r="B123" i="71"/>
  <c r="I122" i="71" s="1"/>
  <c r="I123" i="82"/>
  <c r="B123" i="82"/>
  <c r="I122" i="82" s="1"/>
  <c r="J137" i="82" s="1"/>
  <c r="B123" i="78"/>
  <c r="I122" i="78" s="1"/>
  <c r="J137" i="78" s="1"/>
  <c r="J11" i="82"/>
  <c r="I123" i="72"/>
  <c r="B137" i="67"/>
  <c r="J127" i="67" s="1"/>
  <c r="B123" i="74"/>
  <c r="I122" i="74" s="1"/>
  <c r="B12" i="67"/>
  <c r="I26" i="67" s="1"/>
  <c r="I35" i="67" s="1"/>
  <c r="J28" i="67" s="1"/>
  <c r="J27" i="82"/>
  <c r="J11" i="80"/>
  <c r="B123" i="86"/>
  <c r="I122" i="86" s="1"/>
  <c r="J137" i="86" s="1"/>
  <c r="B137" i="69"/>
  <c r="B123" i="69" s="1"/>
  <c r="I122" i="69" s="1"/>
  <c r="I123" i="79"/>
  <c r="I123" i="83"/>
  <c r="J11" i="86"/>
  <c r="J27" i="74"/>
  <c r="J27" i="68"/>
  <c r="B137" i="83"/>
  <c r="J127" i="83" s="1"/>
  <c r="B137" i="75"/>
  <c r="J127" i="75" s="1"/>
  <c r="J26" i="68"/>
  <c r="B12" i="87"/>
  <c r="J111" i="70"/>
  <c r="I16" i="72"/>
  <c r="J12" i="72" s="1"/>
  <c r="J137" i="88"/>
  <c r="I26" i="85"/>
  <c r="B16" i="85"/>
  <c r="J13" i="85" s="1"/>
  <c r="J11" i="69"/>
  <c r="J11" i="71"/>
  <c r="I123" i="71"/>
  <c r="B12" i="72"/>
  <c r="B12" i="71"/>
  <c r="B12" i="69"/>
  <c r="I123" i="67"/>
  <c r="I123" i="68"/>
  <c r="J12" i="69"/>
  <c r="I123" i="70"/>
  <c r="J12" i="71"/>
  <c r="I16" i="70"/>
  <c r="J12" i="70" s="1"/>
  <c r="B123" i="70"/>
  <c r="I122" i="70" s="1"/>
  <c r="J111" i="73"/>
  <c r="J26" i="67"/>
  <c r="J59" i="67"/>
  <c r="J11" i="68"/>
  <c r="B12" i="70"/>
  <c r="I123" i="73"/>
  <c r="B12" i="68"/>
  <c r="J12" i="68"/>
  <c r="I16" i="75"/>
  <c r="J12" i="75" s="1"/>
  <c r="I26" i="77"/>
  <c r="B16" i="77"/>
  <c r="J13" i="77" s="1"/>
  <c r="B14" i="77"/>
  <c r="J15" i="77" s="1"/>
  <c r="J11" i="75"/>
  <c r="J134" i="79"/>
  <c r="J134" i="83"/>
  <c r="B12" i="75"/>
  <c r="I123" i="80"/>
  <c r="J135" i="80"/>
  <c r="J134" i="85"/>
  <c r="I123" i="74"/>
  <c r="I123" i="78"/>
  <c r="J135" i="78"/>
  <c r="I123" i="76"/>
  <c r="J135" i="76"/>
  <c r="I16" i="81"/>
  <c r="J12" i="81" s="1"/>
  <c r="I16" i="87"/>
  <c r="J12" i="87" s="1"/>
  <c r="I16" i="79"/>
  <c r="J12" i="79" s="1"/>
  <c r="I16" i="83"/>
  <c r="J12" i="83" s="1"/>
  <c r="I26" i="73"/>
  <c r="B16" i="73"/>
  <c r="J13" i="73" s="1"/>
  <c r="I16" i="73"/>
  <c r="J12" i="73"/>
  <c r="I16" i="77"/>
  <c r="J12" i="77" s="1"/>
  <c r="I26" i="81"/>
  <c r="B16" i="81"/>
  <c r="J13" i="81" s="1"/>
  <c r="B14" i="81"/>
  <c r="J15" i="81" s="1"/>
  <c r="J11" i="73"/>
  <c r="J11" i="77"/>
  <c r="B12" i="79"/>
  <c r="B12" i="83"/>
  <c r="I16" i="85"/>
  <c r="J122" i="71"/>
  <c r="J122" i="73"/>
  <c r="J122" i="75"/>
  <c r="J122" i="77"/>
  <c r="J122" i="79"/>
  <c r="J122" i="81"/>
  <c r="J122" i="83"/>
  <c r="J122" i="85"/>
  <c r="J122" i="87"/>
  <c r="I123" i="87"/>
  <c r="J11" i="88"/>
  <c r="J111" i="88"/>
  <c r="B12" i="78"/>
  <c r="B12" i="80"/>
  <c r="B12" i="82"/>
  <c r="B12" i="84"/>
  <c r="B12" i="86"/>
  <c r="B12" i="88"/>
  <c r="J12" i="74"/>
  <c r="J12" i="76"/>
  <c r="J12" i="78"/>
  <c r="J12" i="80"/>
  <c r="J12" i="82"/>
  <c r="J12" i="84"/>
  <c r="J12" i="86"/>
  <c r="J12" i="88"/>
  <c r="J122" i="68"/>
  <c r="J122" i="74"/>
  <c r="J122" i="76"/>
  <c r="J122" i="78"/>
  <c r="J122" i="80"/>
  <c r="J122" i="82"/>
  <c r="J122" i="84"/>
  <c r="J122" i="86"/>
  <c r="J122" i="88"/>
  <c r="J16" i="73" l="1"/>
  <c r="B123" i="87"/>
  <c r="I122" i="87" s="1"/>
  <c r="J137" i="87" s="1"/>
  <c r="B123" i="68"/>
  <c r="I122" i="68" s="1"/>
  <c r="J16" i="74"/>
  <c r="J127" i="69"/>
  <c r="J14" i="81"/>
  <c r="B123" i="77"/>
  <c r="I122" i="77" s="1"/>
  <c r="J137" i="77" s="1"/>
  <c r="J16" i="85"/>
  <c r="B16" i="67"/>
  <c r="J13" i="67" s="1"/>
  <c r="B123" i="81"/>
  <c r="I122" i="81" s="1"/>
  <c r="J137" i="81" s="1"/>
  <c r="B123" i="73"/>
  <c r="I122" i="73" s="1"/>
  <c r="J137" i="73" s="1"/>
  <c r="B123" i="67"/>
  <c r="I122" i="67" s="1"/>
  <c r="J14" i="76"/>
  <c r="J14" i="74"/>
  <c r="I26" i="74"/>
  <c r="I35" i="74" s="1"/>
  <c r="J28" i="74" s="1"/>
  <c r="J14" i="67"/>
  <c r="B14" i="74"/>
  <c r="J15" i="74" s="1"/>
  <c r="B123" i="83"/>
  <c r="I122" i="83" s="1"/>
  <c r="J137" i="83" s="1"/>
  <c r="B123" i="75"/>
  <c r="I122" i="75" s="1"/>
  <c r="J137" i="75" s="1"/>
  <c r="J14" i="77"/>
  <c r="B16" i="76"/>
  <c r="I26" i="76"/>
  <c r="B14" i="67"/>
  <c r="J15" i="67" s="1"/>
  <c r="B16" i="71"/>
  <c r="J14" i="71"/>
  <c r="B14" i="71"/>
  <c r="J15" i="71" s="1"/>
  <c r="I26" i="71"/>
  <c r="B16" i="86"/>
  <c r="J14" i="86"/>
  <c r="B14" i="86"/>
  <c r="J15" i="86" s="1"/>
  <c r="I26" i="86"/>
  <c r="J137" i="71"/>
  <c r="I26" i="79"/>
  <c r="B16" i="79"/>
  <c r="J13" i="79" s="1"/>
  <c r="J14" i="79"/>
  <c r="B14" i="79"/>
  <c r="J15" i="79" s="1"/>
  <c r="B16" i="84"/>
  <c r="J14" i="84"/>
  <c r="B14" i="84"/>
  <c r="J15" i="84" s="1"/>
  <c r="I26" i="84"/>
  <c r="B16" i="82"/>
  <c r="J14" i="82"/>
  <c r="B14" i="82"/>
  <c r="J15" i="82" s="1"/>
  <c r="I26" i="82"/>
  <c r="J137" i="68"/>
  <c r="J137" i="69"/>
  <c r="B16" i="72"/>
  <c r="J13" i="72" s="1"/>
  <c r="J14" i="72"/>
  <c r="B14" i="72"/>
  <c r="J15" i="72" s="1"/>
  <c r="I26" i="72"/>
  <c r="I26" i="87"/>
  <c r="B16" i="87"/>
  <c r="J13" i="87" s="1"/>
  <c r="J14" i="87"/>
  <c r="B14" i="87"/>
  <c r="J15" i="87" s="1"/>
  <c r="I26" i="83"/>
  <c r="B16" i="83"/>
  <c r="J13" i="83" s="1"/>
  <c r="J14" i="83"/>
  <c r="B14" i="83"/>
  <c r="J15" i="83" s="1"/>
  <c r="B16" i="88"/>
  <c r="J14" i="88"/>
  <c r="B14" i="88"/>
  <c r="J15" i="88" s="1"/>
  <c r="I26" i="88"/>
  <c r="I35" i="77"/>
  <c r="J28" i="77" s="1"/>
  <c r="I26" i="68"/>
  <c r="B16" i="68"/>
  <c r="J14" i="68"/>
  <c r="B14" i="68"/>
  <c r="J15" i="68" s="1"/>
  <c r="J14" i="73"/>
  <c r="I35" i="73"/>
  <c r="J28" i="73" s="1"/>
  <c r="B16" i="80"/>
  <c r="J14" i="80"/>
  <c r="B14" i="80"/>
  <c r="J15" i="80" s="1"/>
  <c r="I26" i="80"/>
  <c r="J16" i="81"/>
  <c r="J14" i="85"/>
  <c r="B16" i="70"/>
  <c r="J13" i="70" s="1"/>
  <c r="J14" i="70"/>
  <c r="B14" i="70"/>
  <c r="J15" i="70" s="1"/>
  <c r="I26" i="70"/>
  <c r="J137" i="74"/>
  <c r="I26" i="75"/>
  <c r="B16" i="75"/>
  <c r="J13" i="75" s="1"/>
  <c r="J14" i="75"/>
  <c r="B14" i="75"/>
  <c r="J15" i="75" s="1"/>
  <c r="I35" i="81"/>
  <c r="J28" i="81" s="1"/>
  <c r="I35" i="85"/>
  <c r="J28" i="85" s="1"/>
  <c r="B16" i="69"/>
  <c r="B14" i="69"/>
  <c r="J15" i="69" s="1"/>
  <c r="I26" i="69"/>
  <c r="J14" i="69"/>
  <c r="B16" i="78"/>
  <c r="J14" i="78"/>
  <c r="B14" i="78"/>
  <c r="J15" i="78" s="1"/>
  <c r="I26" i="78"/>
  <c r="J137" i="67"/>
  <c r="B33" i="67"/>
  <c r="J137" i="70"/>
  <c r="J16" i="77"/>
  <c r="J12" i="85"/>
  <c r="J16" i="67" l="1"/>
  <c r="B33" i="74"/>
  <c r="J16" i="87"/>
  <c r="J16" i="72"/>
  <c r="I35" i="76"/>
  <c r="B33" i="76" s="1"/>
  <c r="I42" i="76" s="1"/>
  <c r="I52" i="76" s="1"/>
  <c r="J28" i="76"/>
  <c r="J16" i="83"/>
  <c r="J13" i="76"/>
  <c r="J16" i="76"/>
  <c r="J13" i="88"/>
  <c r="J16" i="88"/>
  <c r="I35" i="84"/>
  <c r="J28" i="84"/>
  <c r="I35" i="88"/>
  <c r="J28" i="88" s="1"/>
  <c r="I35" i="70"/>
  <c r="J28" i="70"/>
  <c r="I42" i="67"/>
  <c r="I52" i="67" s="1"/>
  <c r="J29" i="67"/>
  <c r="B35" i="67"/>
  <c r="I35" i="83"/>
  <c r="J28" i="83" s="1"/>
  <c r="J13" i="84"/>
  <c r="J16" i="84"/>
  <c r="I35" i="87"/>
  <c r="J28" i="87"/>
  <c r="I35" i="79"/>
  <c r="J28" i="79" s="1"/>
  <c r="I35" i="72"/>
  <c r="J28" i="72" s="1"/>
  <c r="J16" i="70"/>
  <c r="I35" i="82"/>
  <c r="J28" i="82" s="1"/>
  <c r="B33" i="73"/>
  <c r="I35" i="86"/>
  <c r="J28" i="86" s="1"/>
  <c r="I35" i="69"/>
  <c r="J28" i="69" s="1"/>
  <c r="B33" i="85"/>
  <c r="J16" i="79"/>
  <c r="J13" i="82"/>
  <c r="J16" i="82"/>
  <c r="I35" i="80"/>
  <c r="J28" i="80" s="1"/>
  <c r="B33" i="81"/>
  <c r="J13" i="86"/>
  <c r="J16" i="86"/>
  <c r="J13" i="68"/>
  <c r="J16" i="68"/>
  <c r="I35" i="71"/>
  <c r="J28" i="71" s="1"/>
  <c r="I35" i="78"/>
  <c r="J28" i="78" s="1"/>
  <c r="J13" i="80"/>
  <c r="J16" i="80"/>
  <c r="I35" i="68"/>
  <c r="J28" i="68" s="1"/>
  <c r="J13" i="78"/>
  <c r="J16" i="78"/>
  <c r="I42" i="74"/>
  <c r="I52" i="74" s="1"/>
  <c r="J29" i="74"/>
  <c r="B35" i="74"/>
  <c r="J13" i="69"/>
  <c r="J16" i="69"/>
  <c r="I35" i="75"/>
  <c r="J28" i="75"/>
  <c r="B33" i="77"/>
  <c r="J16" i="75"/>
  <c r="J13" i="71"/>
  <c r="J16" i="71"/>
  <c r="B35" i="76" l="1"/>
  <c r="J29" i="76"/>
  <c r="B33" i="71"/>
  <c r="B33" i="72"/>
  <c r="B33" i="87"/>
  <c r="B33" i="78"/>
  <c r="J29" i="81"/>
  <c r="I42" i="81"/>
  <c r="I52" i="81" s="1"/>
  <c r="B35" i="81"/>
  <c r="B33" i="75"/>
  <c r="B33" i="80"/>
  <c r="B33" i="83"/>
  <c r="B33" i="79"/>
  <c r="J30" i="74"/>
  <c r="J35" i="74"/>
  <c r="J30" i="67"/>
  <c r="J35" i="67"/>
  <c r="B49" i="74"/>
  <c r="J44" i="74"/>
  <c r="B49" i="67"/>
  <c r="J44" i="67"/>
  <c r="J30" i="76"/>
  <c r="J35" i="76"/>
  <c r="J29" i="85"/>
  <c r="I42" i="85"/>
  <c r="I52" i="85" s="1"/>
  <c r="B35" i="85"/>
  <c r="J29" i="77"/>
  <c r="I42" i="77"/>
  <c r="I52" i="77" s="1"/>
  <c r="B35" i="77"/>
  <c r="B33" i="70"/>
  <c r="B49" i="76"/>
  <c r="J44" i="76"/>
  <c r="B33" i="69"/>
  <c r="B33" i="88"/>
  <c r="B33" i="82"/>
  <c r="B33" i="68"/>
  <c r="B33" i="86"/>
  <c r="B33" i="84"/>
  <c r="J29" i="73"/>
  <c r="I42" i="73"/>
  <c r="I52" i="73" s="1"/>
  <c r="B35" i="73"/>
  <c r="B49" i="81" l="1"/>
  <c r="J44" i="81"/>
  <c r="J29" i="69"/>
  <c r="I42" i="69"/>
  <c r="I52" i="69" s="1"/>
  <c r="B35" i="69"/>
  <c r="J29" i="75"/>
  <c r="I42" i="75"/>
  <c r="I52" i="75" s="1"/>
  <c r="B35" i="75"/>
  <c r="I42" i="82"/>
  <c r="I52" i="82" s="1"/>
  <c r="J29" i="82"/>
  <c r="B35" i="82"/>
  <c r="J29" i="79"/>
  <c r="I42" i="79"/>
  <c r="I52" i="79" s="1"/>
  <c r="B35" i="79"/>
  <c r="I42" i="70"/>
  <c r="I52" i="70" s="1"/>
  <c r="J29" i="70"/>
  <c r="B35" i="70"/>
  <c r="J30" i="85"/>
  <c r="J35" i="85"/>
  <c r="I42" i="78"/>
  <c r="I52" i="78" s="1"/>
  <c r="J29" i="78"/>
  <c r="B35" i="78"/>
  <c r="J46" i="74"/>
  <c r="I59" i="74"/>
  <c r="I70" i="74" s="1"/>
  <c r="B52" i="74"/>
  <c r="J30" i="81"/>
  <c r="J35" i="81"/>
  <c r="J29" i="83"/>
  <c r="I42" i="83"/>
  <c r="I52" i="83" s="1"/>
  <c r="B35" i="83"/>
  <c r="J29" i="87"/>
  <c r="I42" i="87"/>
  <c r="I52" i="87" s="1"/>
  <c r="B35" i="87"/>
  <c r="J46" i="76"/>
  <c r="I59" i="76"/>
  <c r="I70" i="76" s="1"/>
  <c r="B52" i="76"/>
  <c r="B49" i="77"/>
  <c r="J44" i="77"/>
  <c r="B49" i="85"/>
  <c r="J44" i="85"/>
  <c r="I42" i="80"/>
  <c r="I52" i="80" s="1"/>
  <c r="J29" i="80"/>
  <c r="B35" i="80"/>
  <c r="J30" i="77"/>
  <c r="J35" i="77"/>
  <c r="I42" i="84"/>
  <c r="I52" i="84" s="1"/>
  <c r="J29" i="84"/>
  <c r="B35" i="84"/>
  <c r="B52" i="67"/>
  <c r="J46" i="67"/>
  <c r="I59" i="67"/>
  <c r="I70" i="67" s="1"/>
  <c r="I42" i="72"/>
  <c r="I52" i="72" s="1"/>
  <c r="J29" i="72"/>
  <c r="B35" i="72"/>
  <c r="B49" i="73"/>
  <c r="J44" i="73"/>
  <c r="I42" i="86"/>
  <c r="I52" i="86" s="1"/>
  <c r="J29" i="86"/>
  <c r="B35" i="86"/>
  <c r="I42" i="88"/>
  <c r="I52" i="88" s="1"/>
  <c r="J29" i="88"/>
  <c r="B35" i="88"/>
  <c r="J30" i="73"/>
  <c r="J35" i="73"/>
  <c r="I42" i="68"/>
  <c r="I52" i="68" s="1"/>
  <c r="J29" i="68"/>
  <c r="B35" i="68"/>
  <c r="J29" i="71"/>
  <c r="I42" i="71"/>
  <c r="I52" i="71" s="1"/>
  <c r="B35" i="71"/>
  <c r="J30" i="80" l="1"/>
  <c r="J35" i="80"/>
  <c r="B49" i="80"/>
  <c r="J44" i="80"/>
  <c r="B49" i="78"/>
  <c r="J44" i="78"/>
  <c r="J30" i="88"/>
  <c r="J35" i="88"/>
  <c r="J30" i="79"/>
  <c r="J35" i="79"/>
  <c r="B68" i="76"/>
  <c r="J63" i="76"/>
  <c r="J30" i="75"/>
  <c r="J35" i="75"/>
  <c r="B49" i="86"/>
  <c r="J44" i="86"/>
  <c r="B49" i="75"/>
  <c r="J44" i="75"/>
  <c r="J30" i="86"/>
  <c r="J35" i="86"/>
  <c r="J48" i="76"/>
  <c r="J52" i="76"/>
  <c r="I59" i="73"/>
  <c r="I70" i="73" s="1"/>
  <c r="J46" i="73"/>
  <c r="B52" i="73"/>
  <c r="B49" i="70"/>
  <c r="J44" i="70"/>
  <c r="B49" i="82"/>
  <c r="J44" i="82"/>
  <c r="B49" i="83"/>
  <c r="J44" i="83"/>
  <c r="J30" i="69"/>
  <c r="J35" i="69"/>
  <c r="B49" i="68"/>
  <c r="J44" i="68"/>
  <c r="I59" i="85"/>
  <c r="I70" i="85" s="1"/>
  <c r="J46" i="85"/>
  <c r="B52" i="85"/>
  <c r="I59" i="77"/>
  <c r="I70" i="77" s="1"/>
  <c r="J46" i="77"/>
  <c r="B52" i="77"/>
  <c r="J30" i="82"/>
  <c r="J35" i="82"/>
  <c r="B49" i="69"/>
  <c r="J44" i="69"/>
  <c r="J30" i="78"/>
  <c r="J35" i="78"/>
  <c r="J48" i="67"/>
  <c r="J52" i="67"/>
  <c r="J30" i="70"/>
  <c r="J35" i="70"/>
  <c r="J30" i="87"/>
  <c r="J35" i="87"/>
  <c r="J30" i="72"/>
  <c r="J35" i="72"/>
  <c r="B49" i="72"/>
  <c r="J44" i="72"/>
  <c r="J30" i="83"/>
  <c r="J35" i="83"/>
  <c r="J30" i="84"/>
  <c r="J35" i="84"/>
  <c r="J30" i="68"/>
  <c r="J35" i="68"/>
  <c r="B49" i="79"/>
  <c r="J44" i="79"/>
  <c r="B68" i="67"/>
  <c r="J63" i="67"/>
  <c r="J30" i="71"/>
  <c r="J35" i="71"/>
  <c r="J48" i="74"/>
  <c r="J52" i="74"/>
  <c r="I59" i="81"/>
  <c r="I70" i="81" s="1"/>
  <c r="J46" i="81"/>
  <c r="B52" i="81"/>
  <c r="B49" i="88"/>
  <c r="J44" i="88"/>
  <c r="B49" i="87"/>
  <c r="J44" i="87"/>
  <c r="B49" i="71"/>
  <c r="J44" i="71"/>
  <c r="B49" i="84"/>
  <c r="J44" i="84"/>
  <c r="B68" i="74"/>
  <c r="J63" i="74"/>
  <c r="J48" i="85" l="1"/>
  <c r="J52" i="85"/>
  <c r="B68" i="85"/>
  <c r="J63" i="85"/>
  <c r="J46" i="86"/>
  <c r="I59" i="86"/>
  <c r="I70" i="86" s="1"/>
  <c r="B52" i="86"/>
  <c r="I59" i="68"/>
  <c r="I70" i="68" s="1"/>
  <c r="J46" i="68"/>
  <c r="B52" i="68"/>
  <c r="J48" i="81"/>
  <c r="J52" i="81"/>
  <c r="I59" i="83"/>
  <c r="I70" i="83" s="1"/>
  <c r="J46" i="83"/>
  <c r="B52" i="83"/>
  <c r="B52" i="70"/>
  <c r="J46" i="70"/>
  <c r="I59" i="70"/>
  <c r="I70" i="70" s="1"/>
  <c r="J46" i="78"/>
  <c r="I59" i="78"/>
  <c r="I70" i="78" s="1"/>
  <c r="B52" i="78"/>
  <c r="J64" i="67"/>
  <c r="I77" i="67"/>
  <c r="B70" i="67"/>
  <c r="J48" i="73"/>
  <c r="J52" i="73"/>
  <c r="B68" i="77"/>
  <c r="J63" i="77"/>
  <c r="J46" i="71"/>
  <c r="I59" i="71"/>
  <c r="I70" i="71" s="1"/>
  <c r="B52" i="71"/>
  <c r="I59" i="87"/>
  <c r="I70" i="87" s="1"/>
  <c r="J46" i="87"/>
  <c r="B52" i="87"/>
  <c r="B68" i="81"/>
  <c r="J63" i="81"/>
  <c r="B52" i="69"/>
  <c r="I59" i="69"/>
  <c r="I70" i="69" s="1"/>
  <c r="J46" i="69"/>
  <c r="I59" i="79"/>
  <c r="I70" i="79" s="1"/>
  <c r="J46" i="79"/>
  <c r="B52" i="79"/>
  <c r="B68" i="73"/>
  <c r="J63" i="73"/>
  <c r="J46" i="80"/>
  <c r="I59" i="80"/>
  <c r="I70" i="80" s="1"/>
  <c r="B52" i="80"/>
  <c r="B52" i="72"/>
  <c r="J46" i="72"/>
  <c r="I59" i="72"/>
  <c r="I70" i="72" s="1"/>
  <c r="J46" i="88"/>
  <c r="I59" i="88"/>
  <c r="I70" i="88" s="1"/>
  <c r="B52" i="88"/>
  <c r="I77" i="76"/>
  <c r="B70" i="76"/>
  <c r="J64" i="76"/>
  <c r="J46" i="82"/>
  <c r="I59" i="82"/>
  <c r="I70" i="82" s="1"/>
  <c r="B52" i="82"/>
  <c r="I77" i="74"/>
  <c r="B70" i="74"/>
  <c r="J64" i="74"/>
  <c r="J46" i="84"/>
  <c r="I59" i="84"/>
  <c r="I70" i="84" s="1"/>
  <c r="B52" i="84"/>
  <c r="J48" i="77"/>
  <c r="J52" i="77"/>
  <c r="I59" i="75"/>
  <c r="I70" i="75" s="1"/>
  <c r="J46" i="75"/>
  <c r="B52" i="75"/>
  <c r="J48" i="78" l="1"/>
  <c r="J52" i="78"/>
  <c r="I82" i="67"/>
  <c r="J48" i="79"/>
  <c r="J52" i="79"/>
  <c r="J48" i="83"/>
  <c r="J52" i="83"/>
  <c r="B68" i="78"/>
  <c r="J63" i="78"/>
  <c r="J48" i="70"/>
  <c r="J52" i="70"/>
  <c r="J48" i="82"/>
  <c r="J52" i="82"/>
  <c r="J48" i="87"/>
  <c r="J52" i="87"/>
  <c r="J48" i="68"/>
  <c r="J52" i="68"/>
  <c r="B68" i="84"/>
  <c r="J63" i="84"/>
  <c r="J48" i="69"/>
  <c r="J52" i="69"/>
  <c r="J48" i="71"/>
  <c r="J52" i="71"/>
  <c r="J63" i="68"/>
  <c r="B68" i="68"/>
  <c r="B68" i="70"/>
  <c r="J63" i="70"/>
  <c r="I82" i="74"/>
  <c r="J64" i="81"/>
  <c r="I77" i="81"/>
  <c r="B70" i="81"/>
  <c r="B68" i="88"/>
  <c r="J63" i="88"/>
  <c r="B68" i="71"/>
  <c r="J63" i="71"/>
  <c r="J48" i="86"/>
  <c r="J52" i="86"/>
  <c r="B68" i="75"/>
  <c r="J63" i="75"/>
  <c r="B68" i="86"/>
  <c r="J63" i="86"/>
  <c r="J48" i="84"/>
  <c r="J52" i="84"/>
  <c r="B68" i="69"/>
  <c r="J63" i="69"/>
  <c r="B68" i="83"/>
  <c r="J63" i="83"/>
  <c r="B68" i="87"/>
  <c r="J63" i="87"/>
  <c r="B68" i="72"/>
  <c r="J63" i="72"/>
  <c r="B68" i="79"/>
  <c r="J63" i="79"/>
  <c r="J64" i="73"/>
  <c r="I77" i="73"/>
  <c r="B70" i="73"/>
  <c r="J65" i="74"/>
  <c r="J70" i="74"/>
  <c r="J48" i="88"/>
  <c r="J52" i="88"/>
  <c r="J48" i="72"/>
  <c r="J52" i="72"/>
  <c r="J64" i="77"/>
  <c r="I77" i="77"/>
  <c r="B70" i="77"/>
  <c r="J48" i="80"/>
  <c r="J52" i="80"/>
  <c r="J64" i="85"/>
  <c r="I77" i="85"/>
  <c r="B70" i="85"/>
  <c r="J65" i="76"/>
  <c r="J70" i="76"/>
  <c r="J48" i="75"/>
  <c r="J52" i="75"/>
  <c r="B68" i="80"/>
  <c r="J63" i="80"/>
  <c r="B68" i="82"/>
  <c r="J63" i="82"/>
  <c r="I82" i="76"/>
  <c r="J65" i="67"/>
  <c r="J70" i="67"/>
  <c r="I77" i="84" l="1"/>
  <c r="B70" i="84"/>
  <c r="J64" i="84"/>
  <c r="J65" i="73"/>
  <c r="J70" i="73"/>
  <c r="I82" i="85"/>
  <c r="J77" i="85"/>
  <c r="J64" i="75"/>
  <c r="I77" i="75"/>
  <c r="B70" i="75"/>
  <c r="I77" i="82"/>
  <c r="B70" i="82"/>
  <c r="J64" i="82"/>
  <c r="J64" i="87"/>
  <c r="I77" i="87"/>
  <c r="B70" i="87"/>
  <c r="B79" i="74"/>
  <c r="I77" i="78"/>
  <c r="B70" i="78"/>
  <c r="J64" i="78"/>
  <c r="J64" i="83"/>
  <c r="I77" i="83"/>
  <c r="B70" i="83"/>
  <c r="J77" i="74"/>
  <c r="I82" i="73"/>
  <c r="I77" i="80"/>
  <c r="B70" i="80"/>
  <c r="J64" i="80"/>
  <c r="I77" i="72"/>
  <c r="J64" i="72"/>
  <c r="B70" i="72"/>
  <c r="B79" i="76"/>
  <c r="J64" i="71"/>
  <c r="I77" i="71"/>
  <c r="B70" i="71"/>
  <c r="J65" i="81"/>
  <c r="J70" i="81"/>
  <c r="J64" i="69"/>
  <c r="I77" i="69"/>
  <c r="B70" i="69"/>
  <c r="I77" i="70"/>
  <c r="J64" i="70"/>
  <c r="B70" i="70"/>
  <c r="I82" i="81"/>
  <c r="J77" i="81"/>
  <c r="I77" i="68"/>
  <c r="J64" i="68"/>
  <c r="B70" i="68"/>
  <c r="J65" i="77"/>
  <c r="J70" i="77"/>
  <c r="B79" i="67"/>
  <c r="J77" i="67"/>
  <c r="I82" i="77"/>
  <c r="I77" i="86"/>
  <c r="B70" i="86"/>
  <c r="J64" i="86"/>
  <c r="J64" i="79"/>
  <c r="I77" i="79"/>
  <c r="B70" i="79"/>
  <c r="I77" i="88"/>
  <c r="B70" i="88"/>
  <c r="J64" i="88"/>
  <c r="J65" i="85"/>
  <c r="J70" i="85"/>
  <c r="J77" i="76"/>
  <c r="J65" i="83" l="1"/>
  <c r="J70" i="83"/>
  <c r="B79" i="81"/>
  <c r="I82" i="69"/>
  <c r="J77" i="69"/>
  <c r="J65" i="88"/>
  <c r="J70" i="88"/>
  <c r="I82" i="88"/>
  <c r="J77" i="88"/>
  <c r="I82" i="87"/>
  <c r="J77" i="87"/>
  <c r="B79" i="77"/>
  <c r="J65" i="79"/>
  <c r="J70" i="79"/>
  <c r="J65" i="70"/>
  <c r="J70" i="70"/>
  <c r="B82" i="74"/>
  <c r="B80" i="74"/>
  <c r="I92" i="74" s="1"/>
  <c r="I99" i="74" s="1"/>
  <c r="J79" i="74"/>
  <c r="J65" i="75"/>
  <c r="J70" i="75"/>
  <c r="B79" i="85"/>
  <c r="J65" i="69"/>
  <c r="J70" i="69"/>
  <c r="J65" i="87"/>
  <c r="J70" i="87"/>
  <c r="J77" i="77"/>
  <c r="J65" i="78"/>
  <c r="J70" i="78"/>
  <c r="J65" i="71"/>
  <c r="J70" i="71"/>
  <c r="J65" i="82"/>
  <c r="J70" i="82"/>
  <c r="I82" i="80"/>
  <c r="J77" i="80"/>
  <c r="I82" i="83"/>
  <c r="J77" i="83" s="1"/>
  <c r="I82" i="78"/>
  <c r="J77" i="78"/>
  <c r="B82" i="76"/>
  <c r="B80" i="76"/>
  <c r="I92" i="76" s="1"/>
  <c r="I99" i="76" s="1"/>
  <c r="J79" i="76"/>
  <c r="I82" i="75"/>
  <c r="J79" i="67"/>
  <c r="B82" i="67"/>
  <c r="B80" i="67"/>
  <c r="I92" i="67" s="1"/>
  <c r="I99" i="67" s="1"/>
  <c r="J65" i="80"/>
  <c r="J70" i="80"/>
  <c r="J65" i="68"/>
  <c r="J70" i="68"/>
  <c r="B79" i="73"/>
  <c r="I82" i="70"/>
  <c r="J77" i="70" s="1"/>
  <c r="I82" i="79"/>
  <c r="J77" i="79"/>
  <c r="J65" i="86"/>
  <c r="J70" i="86"/>
  <c r="I82" i="86"/>
  <c r="J77" i="86"/>
  <c r="I82" i="72"/>
  <c r="J77" i="72" s="1"/>
  <c r="J77" i="73"/>
  <c r="J65" i="84"/>
  <c r="J70" i="84"/>
  <c r="I82" i="71"/>
  <c r="J77" i="71" s="1"/>
  <c r="I82" i="82"/>
  <c r="J65" i="72"/>
  <c r="J70" i="72"/>
  <c r="I82" i="68"/>
  <c r="I82" i="84"/>
  <c r="J77" i="84"/>
  <c r="J94" i="74" l="1"/>
  <c r="B92" i="74"/>
  <c r="J81" i="74"/>
  <c r="J82" i="74"/>
  <c r="B79" i="71"/>
  <c r="B79" i="78"/>
  <c r="B79" i="88"/>
  <c r="B79" i="75"/>
  <c r="B82" i="77"/>
  <c r="B80" i="77"/>
  <c r="I92" i="77" s="1"/>
  <c r="I99" i="77" s="1"/>
  <c r="J79" i="77"/>
  <c r="B79" i="87"/>
  <c r="B79" i="70"/>
  <c r="B79" i="69"/>
  <c r="B82" i="73"/>
  <c r="B80" i="73"/>
  <c r="I92" i="73" s="1"/>
  <c r="I99" i="73" s="1"/>
  <c r="J79" i="73"/>
  <c r="B82" i="81"/>
  <c r="B80" i="81"/>
  <c r="I92" i="81" s="1"/>
  <c r="I99" i="81" s="1"/>
  <c r="J79" i="81"/>
  <c r="B79" i="82"/>
  <c r="J77" i="75"/>
  <c r="B79" i="68"/>
  <c r="J77" i="68"/>
  <c r="J81" i="76"/>
  <c r="J82" i="76"/>
  <c r="B79" i="83"/>
  <c r="B79" i="80"/>
  <c r="B92" i="67"/>
  <c r="J94" i="67"/>
  <c r="J94" i="76"/>
  <c r="B92" i="76"/>
  <c r="B79" i="72"/>
  <c r="B79" i="86"/>
  <c r="B79" i="79"/>
  <c r="B79" i="84"/>
  <c r="J77" i="82"/>
  <c r="J81" i="67"/>
  <c r="J82" i="67"/>
  <c r="B82" i="85"/>
  <c r="B80" i="85"/>
  <c r="I92" i="85" s="1"/>
  <c r="I99" i="85" s="1"/>
  <c r="J79" i="85"/>
  <c r="J81" i="73" l="1"/>
  <c r="J82" i="73"/>
  <c r="I108" i="76"/>
  <c r="I115" i="76" s="1"/>
  <c r="B99" i="76"/>
  <c r="J99" i="76" s="1"/>
  <c r="B82" i="83"/>
  <c r="B80" i="83"/>
  <c r="I92" i="83" s="1"/>
  <c r="I99" i="83" s="1"/>
  <c r="J79" i="83"/>
  <c r="B82" i="70"/>
  <c r="B80" i="70"/>
  <c r="I92" i="70" s="1"/>
  <c r="I99" i="70" s="1"/>
  <c r="J79" i="70"/>
  <c r="B82" i="69"/>
  <c r="B80" i="69"/>
  <c r="I92" i="69" s="1"/>
  <c r="I99" i="69" s="1"/>
  <c r="J79" i="69"/>
  <c r="B82" i="87"/>
  <c r="B80" i="87"/>
  <c r="I92" i="87" s="1"/>
  <c r="I99" i="87" s="1"/>
  <c r="J79" i="87"/>
  <c r="I108" i="67"/>
  <c r="I115" i="67" s="1"/>
  <c r="B99" i="67"/>
  <c r="J99" i="67" s="1"/>
  <c r="J81" i="77"/>
  <c r="J82" i="77"/>
  <c r="J94" i="73"/>
  <c r="B92" i="73"/>
  <c r="J94" i="77"/>
  <c r="B92" i="77"/>
  <c r="B82" i="68"/>
  <c r="B80" i="68"/>
  <c r="I92" i="68" s="1"/>
  <c r="I99" i="68" s="1"/>
  <c r="J79" i="68"/>
  <c r="B82" i="80"/>
  <c r="B80" i="80"/>
  <c r="I92" i="80" s="1"/>
  <c r="I99" i="80" s="1"/>
  <c r="J79" i="80"/>
  <c r="B82" i="75"/>
  <c r="B80" i="75"/>
  <c r="I92" i="75" s="1"/>
  <c r="I99" i="75" s="1"/>
  <c r="J79" i="75"/>
  <c r="J81" i="85"/>
  <c r="J82" i="85"/>
  <c r="B82" i="82"/>
  <c r="B80" i="82"/>
  <c r="I92" i="82" s="1"/>
  <c r="I99" i="82" s="1"/>
  <c r="J79" i="82"/>
  <c r="B82" i="79"/>
  <c r="B80" i="79"/>
  <c r="I92" i="79" s="1"/>
  <c r="I99" i="79" s="1"/>
  <c r="J79" i="79"/>
  <c r="J94" i="81"/>
  <c r="B92" i="81"/>
  <c r="I108" i="74"/>
  <c r="I115" i="74" s="1"/>
  <c r="B99" i="74"/>
  <c r="J99" i="74" s="1"/>
  <c r="B82" i="72"/>
  <c r="B80" i="72"/>
  <c r="I92" i="72" s="1"/>
  <c r="I99" i="72" s="1"/>
  <c r="J79" i="72"/>
  <c r="B82" i="88"/>
  <c r="B80" i="88"/>
  <c r="I92" i="88" s="1"/>
  <c r="I99" i="88" s="1"/>
  <c r="J79" i="88"/>
  <c r="B82" i="78"/>
  <c r="B80" i="78"/>
  <c r="I92" i="78" s="1"/>
  <c r="I99" i="78" s="1"/>
  <c r="J79" i="78"/>
  <c r="B82" i="71"/>
  <c r="B80" i="71"/>
  <c r="I92" i="71" s="1"/>
  <c r="I99" i="71" s="1"/>
  <c r="J79" i="71"/>
  <c r="B82" i="86"/>
  <c r="B80" i="86"/>
  <c r="I92" i="86" s="1"/>
  <c r="I99" i="86" s="1"/>
  <c r="J79" i="86"/>
  <c r="J81" i="81"/>
  <c r="J82" i="81"/>
  <c r="J94" i="85"/>
  <c r="B92" i="85"/>
  <c r="B82" i="84"/>
  <c r="B80" i="84"/>
  <c r="I92" i="84" s="1"/>
  <c r="I99" i="84" s="1"/>
  <c r="J79" i="84"/>
  <c r="B99" i="85" l="1"/>
  <c r="J99" i="85" s="1"/>
  <c r="I108" i="85"/>
  <c r="I115" i="85" s="1"/>
  <c r="J94" i="79"/>
  <c r="B92" i="79"/>
  <c r="J81" i="79"/>
  <c r="J82" i="79"/>
  <c r="B113" i="67"/>
  <c r="J94" i="84"/>
  <c r="B92" i="84"/>
  <c r="J94" i="82"/>
  <c r="B92" i="82"/>
  <c r="J94" i="87"/>
  <c r="B92" i="87"/>
  <c r="J94" i="86"/>
  <c r="B92" i="86"/>
  <c r="J81" i="82"/>
  <c r="J82" i="82"/>
  <c r="J81" i="87"/>
  <c r="J82" i="87"/>
  <c r="J81" i="86"/>
  <c r="J82" i="86"/>
  <c r="J94" i="69"/>
  <c r="B92" i="69"/>
  <c r="J94" i="71"/>
  <c r="B92" i="71"/>
  <c r="J81" i="69"/>
  <c r="J82" i="69"/>
  <c r="B99" i="73"/>
  <c r="J99" i="73" s="1"/>
  <c r="I108" i="73"/>
  <c r="I115" i="73" s="1"/>
  <c r="J81" i="71"/>
  <c r="J82" i="71"/>
  <c r="J94" i="75"/>
  <c r="B92" i="75"/>
  <c r="J81" i="75"/>
  <c r="J82" i="75"/>
  <c r="J94" i="70"/>
  <c r="B92" i="70"/>
  <c r="J94" i="78"/>
  <c r="B92" i="78"/>
  <c r="J81" i="70"/>
  <c r="J82" i="70"/>
  <c r="J81" i="78"/>
  <c r="J82" i="78"/>
  <c r="J94" i="80"/>
  <c r="B92" i="80"/>
  <c r="B99" i="81"/>
  <c r="J99" i="81" s="1"/>
  <c r="I108" i="81"/>
  <c r="I115" i="81" s="1"/>
  <c r="J81" i="80"/>
  <c r="J82" i="80"/>
  <c r="J94" i="83"/>
  <c r="B92" i="83"/>
  <c r="J94" i="88"/>
  <c r="B92" i="88"/>
  <c r="J81" i="83"/>
  <c r="J82" i="83"/>
  <c r="J81" i="88"/>
  <c r="J82" i="88"/>
  <c r="B92" i="68"/>
  <c r="J94" i="68"/>
  <c r="B113" i="74"/>
  <c r="J81" i="68"/>
  <c r="J82" i="68"/>
  <c r="B113" i="76"/>
  <c r="J94" i="72"/>
  <c r="B92" i="72"/>
  <c r="B99" i="77"/>
  <c r="J99" i="77" s="1"/>
  <c r="I108" i="77"/>
  <c r="I115" i="77" s="1"/>
  <c r="J81" i="84"/>
  <c r="J82" i="84"/>
  <c r="J81" i="72"/>
  <c r="J82" i="72"/>
  <c r="B99" i="75" l="1"/>
  <c r="J99" i="75" s="1"/>
  <c r="I108" i="75"/>
  <c r="I115" i="75" s="1"/>
  <c r="B99" i="87"/>
  <c r="J99" i="87" s="1"/>
  <c r="I108" i="87"/>
  <c r="I115" i="87" s="1"/>
  <c r="B99" i="70"/>
  <c r="J99" i="70" s="1"/>
  <c r="I108" i="70"/>
  <c r="I115" i="70" s="1"/>
  <c r="B99" i="83"/>
  <c r="J99" i="83" s="1"/>
  <c r="I108" i="83"/>
  <c r="I115" i="83" s="1"/>
  <c r="I108" i="82"/>
  <c r="I115" i="82" s="1"/>
  <c r="B99" i="82"/>
  <c r="J99" i="82" s="1"/>
  <c r="B113" i="77"/>
  <c r="B113" i="73"/>
  <c r="I108" i="84"/>
  <c r="I115" i="84" s="1"/>
  <c r="B99" i="84"/>
  <c r="J99" i="84" s="1"/>
  <c r="B99" i="72"/>
  <c r="J99" i="72" s="1"/>
  <c r="I108" i="72"/>
  <c r="I115" i="72" s="1"/>
  <c r="B113" i="81"/>
  <c r="I108" i="86"/>
  <c r="I115" i="86" s="1"/>
  <c r="B99" i="86"/>
  <c r="J99" i="86" s="1"/>
  <c r="I108" i="80"/>
  <c r="I115" i="80" s="1"/>
  <c r="B99" i="80"/>
  <c r="J99" i="80" s="1"/>
  <c r="B99" i="71"/>
  <c r="J99" i="71" s="1"/>
  <c r="I108" i="71"/>
  <c r="I115" i="71" s="1"/>
  <c r="B115" i="67"/>
  <c r="J115" i="67" s="1"/>
  <c r="J112" i="67"/>
  <c r="J144" i="67"/>
  <c r="J112" i="76"/>
  <c r="B115" i="76"/>
  <c r="J115" i="76" s="1"/>
  <c r="J144" i="76"/>
  <c r="B99" i="69"/>
  <c r="J99" i="69" s="1"/>
  <c r="I108" i="69"/>
  <c r="I115" i="69" s="1"/>
  <c r="B99" i="79"/>
  <c r="J99" i="79" s="1"/>
  <c r="I108" i="79"/>
  <c r="I115" i="79" s="1"/>
  <c r="J112" i="74"/>
  <c r="B115" i="74"/>
  <c r="J115" i="74" s="1"/>
  <c r="J144" i="74"/>
  <c r="I108" i="88"/>
  <c r="I115" i="88" s="1"/>
  <c r="B99" i="88"/>
  <c r="J99" i="88" s="1"/>
  <c r="I108" i="78"/>
  <c r="I115" i="78" s="1"/>
  <c r="B99" i="78"/>
  <c r="J99" i="78" s="1"/>
  <c r="B113" i="85"/>
  <c r="B99" i="68"/>
  <c r="J99" i="68" s="1"/>
  <c r="I108" i="68"/>
  <c r="I115" i="68" s="1"/>
  <c r="B113" i="86" l="1"/>
  <c r="B113" i="80"/>
  <c r="B113" i="69"/>
  <c r="J112" i="77"/>
  <c r="B115" i="77"/>
  <c r="J115" i="77" s="1"/>
  <c r="J144" i="77"/>
  <c r="B113" i="83"/>
  <c r="J112" i="81"/>
  <c r="B115" i="81"/>
  <c r="J115" i="81" s="1"/>
  <c r="J144" i="81"/>
  <c r="B113" i="70"/>
  <c r="B113" i="88"/>
  <c r="B113" i="87"/>
  <c r="J112" i="85"/>
  <c r="B115" i="85"/>
  <c r="J115" i="85" s="1"/>
  <c r="J144" i="85"/>
  <c r="B113" i="78"/>
  <c r="J112" i="73"/>
  <c r="B115" i="73"/>
  <c r="J115" i="73" s="1"/>
  <c r="J144" i="73"/>
  <c r="B113" i="84"/>
  <c r="B113" i="79"/>
  <c r="B113" i="71"/>
  <c r="B113" i="75"/>
  <c r="B113" i="68"/>
  <c r="B113" i="72"/>
  <c r="B113" i="82"/>
  <c r="J112" i="70" l="1"/>
  <c r="B115" i="70"/>
  <c r="J115" i="70" s="1"/>
  <c r="J144" i="70"/>
  <c r="J112" i="68"/>
  <c r="B115" i="68"/>
  <c r="J115" i="68" s="1"/>
  <c r="J144" i="68"/>
  <c r="J112" i="88"/>
  <c r="B115" i="88"/>
  <c r="J115" i="88" s="1"/>
  <c r="J144" i="88"/>
  <c r="J112" i="83"/>
  <c r="J144" i="83"/>
  <c r="B115" i="83"/>
  <c r="J115" i="83" s="1"/>
  <c r="J112" i="69"/>
  <c r="B115" i="69"/>
  <c r="J115" i="69" s="1"/>
  <c r="J144" i="69"/>
  <c r="J112" i="71"/>
  <c r="B115" i="71"/>
  <c r="J115" i="71" s="1"/>
  <c r="J144" i="71"/>
  <c r="B115" i="72"/>
  <c r="J115" i="72" s="1"/>
  <c r="J112" i="72"/>
  <c r="J144" i="72"/>
  <c r="J112" i="80"/>
  <c r="B115" i="80"/>
  <c r="J115" i="80" s="1"/>
  <c r="J144" i="80"/>
  <c r="J112" i="82"/>
  <c r="B115" i="82"/>
  <c r="J115" i="82" s="1"/>
  <c r="J144" i="82"/>
  <c r="J112" i="87"/>
  <c r="J144" i="87"/>
  <c r="B115" i="87"/>
  <c r="J115" i="87" s="1"/>
  <c r="J112" i="75"/>
  <c r="B115" i="75"/>
  <c r="J115" i="75" s="1"/>
  <c r="J144" i="75"/>
  <c r="J112" i="79"/>
  <c r="J144" i="79"/>
  <c r="B115" i="79"/>
  <c r="J115" i="79" s="1"/>
  <c r="J112" i="84"/>
  <c r="J144" i="84"/>
  <c r="B115" i="84"/>
  <c r="J115" i="84" s="1"/>
  <c r="J112" i="86"/>
  <c r="B115" i="86"/>
  <c r="J115" i="86" s="1"/>
  <c r="J144" i="86"/>
  <c r="J112" i="78"/>
  <c r="J144" i="78"/>
  <c r="B115" i="78"/>
  <c r="J115" i="78" s="1"/>
  <c r="I144" i="64" l="1"/>
  <c r="B144" i="64"/>
  <c r="I138" i="64"/>
  <c r="I137" i="64" s="1"/>
  <c r="J135" i="64" s="1"/>
  <c r="B138" i="64"/>
  <c r="B137" i="64" s="1"/>
  <c r="J127" i="64" s="1"/>
  <c r="J136" i="64"/>
  <c r="I134" i="64"/>
  <c r="J134" i="64" s="1"/>
  <c r="B134" i="64"/>
  <c r="I131" i="64"/>
  <c r="J133" i="64" s="1"/>
  <c r="B131" i="64"/>
  <c r="J129" i="64"/>
  <c r="J128" i="64"/>
  <c r="I128" i="64"/>
  <c r="J132" i="64" s="1"/>
  <c r="B128" i="64"/>
  <c r="J125" i="64" s="1"/>
  <c r="J126" i="64"/>
  <c r="B125" i="64"/>
  <c r="J122" i="64" s="1"/>
  <c r="B108" i="64"/>
  <c r="B106" i="64"/>
  <c r="I96" i="64"/>
  <c r="J93" i="64" s="1"/>
  <c r="I93" i="64"/>
  <c r="J92" i="64" s="1"/>
  <c r="B64" i="64"/>
  <c r="J60" i="64" s="1"/>
  <c r="I63" i="64"/>
  <c r="J62" i="64" s="1"/>
  <c r="I60" i="64"/>
  <c r="J61" i="64" s="1"/>
  <c r="B59" i="64"/>
  <c r="J59" i="64" s="1"/>
  <c r="I43" i="64"/>
  <c r="J43" i="64" s="1"/>
  <c r="B42" i="64"/>
  <c r="J45" i="64" s="1"/>
  <c r="B28" i="64"/>
  <c r="B26" i="64" s="1"/>
  <c r="I11" i="64"/>
  <c r="J27" i="64" l="1"/>
  <c r="B123" i="64"/>
  <c r="I122" i="64" s="1"/>
  <c r="J137" i="64" s="1"/>
  <c r="J26" i="64"/>
  <c r="J111" i="64"/>
  <c r="I16" i="64"/>
  <c r="I123" i="64"/>
  <c r="J11" i="64"/>
  <c r="B12" i="64"/>
  <c r="I26" i="64" l="1"/>
  <c r="B16" i="64"/>
  <c r="J13" i="64" s="1"/>
  <c r="B14" i="64"/>
  <c r="J15" i="64" s="1"/>
  <c r="J14" i="64"/>
  <c r="J16" i="64"/>
  <c r="J12" i="64"/>
  <c r="I35" i="64" l="1"/>
  <c r="B33" i="64" l="1"/>
  <c r="J28" i="64"/>
  <c r="I42" i="64" l="1"/>
  <c r="I52" i="64" s="1"/>
  <c r="J29" i="64"/>
  <c r="B35" i="64"/>
  <c r="J30" i="64" l="1"/>
  <c r="J35" i="64"/>
  <c r="B49" i="64"/>
  <c r="J44" i="64"/>
  <c r="J46" i="64" l="1"/>
  <c r="I59" i="64"/>
  <c r="I70" i="64" s="1"/>
  <c r="B52" i="64"/>
  <c r="B68" i="64" l="1"/>
  <c r="J63" i="64"/>
  <c r="J48" i="64"/>
  <c r="J52" i="64"/>
  <c r="I77" i="64" l="1"/>
  <c r="J64" i="64"/>
  <c r="B70" i="64"/>
  <c r="J65" i="64" l="1"/>
  <c r="J70" i="64"/>
  <c r="I82" i="64"/>
  <c r="J77" i="64" s="1"/>
  <c r="B79" i="64" l="1"/>
  <c r="J79" i="64" l="1"/>
  <c r="B82" i="64"/>
  <c r="B80" i="64"/>
  <c r="I92" i="64" s="1"/>
  <c r="I99" i="64" s="1"/>
  <c r="J81" i="64" l="1"/>
  <c r="J82" i="64"/>
  <c r="J94" i="64"/>
  <c r="B92" i="64"/>
  <c r="B99" i="64" l="1"/>
  <c r="J99" i="64" s="1"/>
  <c r="I108" i="64"/>
  <c r="I115" i="64" s="1"/>
  <c r="B113" i="64" l="1"/>
  <c r="J112" i="64" l="1"/>
  <c r="J144" i="64"/>
  <c r="B115" i="64"/>
  <c r="J115" i="64" s="1"/>
</calcChain>
</file>

<file path=xl/sharedStrings.xml><?xml version="1.0" encoding="utf-8"?>
<sst xmlns="http://schemas.openxmlformats.org/spreadsheetml/2006/main" count="17342" uniqueCount="1044">
  <si>
    <t>Empleos</t>
  </si>
  <si>
    <t>Recursos</t>
  </si>
  <si>
    <t>P.1</t>
  </si>
  <si>
    <t>Producción</t>
  </si>
  <si>
    <t>P.2</t>
  </si>
  <si>
    <t>Valor añadido bruto</t>
  </si>
  <si>
    <t>Consumo de capital fijo</t>
  </si>
  <si>
    <t>B.1n</t>
  </si>
  <si>
    <t>Valor añadido neto</t>
  </si>
  <si>
    <t>D.1</t>
  </si>
  <si>
    <t>Remuneración de los asalariados</t>
  </si>
  <si>
    <t>D.29</t>
  </si>
  <si>
    <t>Otros impuestos sobre la producción</t>
  </si>
  <si>
    <t>D.39</t>
  </si>
  <si>
    <t>Otras subvenciones a la producción</t>
  </si>
  <si>
    <t>D.4</t>
  </si>
  <si>
    <t>Rentas de la propiedad</t>
  </si>
  <si>
    <t>D.5</t>
  </si>
  <si>
    <t>D.62</t>
  </si>
  <si>
    <t>D.7</t>
  </si>
  <si>
    <t>Otras transferencias corrientes</t>
  </si>
  <si>
    <t>B.8n</t>
  </si>
  <si>
    <t>Ahorro neto</t>
  </si>
  <si>
    <t>Variaciones de los activos</t>
  </si>
  <si>
    <t>Transferencias de capital, a cobrar</t>
  </si>
  <si>
    <t>Transferencias de capital, a pagar</t>
  </si>
  <si>
    <t>B.9</t>
  </si>
  <si>
    <t>D.8</t>
  </si>
  <si>
    <t>B.1g</t>
  </si>
  <si>
    <t>NP</t>
  </si>
  <si>
    <t>INDICE</t>
  </si>
  <si>
    <t>SEC 2010. Base 2010</t>
  </si>
  <si>
    <t>D.9r</t>
  </si>
  <si>
    <t>D.9p</t>
  </si>
  <si>
    <t>P.5g</t>
  </si>
  <si>
    <t>Formación bruta de capital</t>
  </si>
  <si>
    <t>Clasificación por sectores institucionales</t>
  </si>
  <si>
    <t>Clasificación por ramas de actividad</t>
  </si>
  <si>
    <t>Cuentas de las Empresas Públicas</t>
  </si>
  <si>
    <t>Datos anuales. 2013</t>
  </si>
  <si>
    <t>Cuentas de las Empresas Públicas 2013</t>
  </si>
  <si>
    <t>I. CUENTA DE PRODUCCIÓN</t>
  </si>
  <si>
    <t>Consumo intermedio</t>
  </si>
  <si>
    <t xml:space="preserve">   P.11  Producción de mercado</t>
  </si>
  <si>
    <t>P51c</t>
  </si>
  <si>
    <t xml:space="preserve">   P.12  Producción para uso final propio</t>
  </si>
  <si>
    <t>Total</t>
  </si>
  <si>
    <t>II. CUENTAS DE DISTRIBUCIÓN Y UTILIZACIÓN DE RENTA</t>
  </si>
  <si>
    <t>II.1.1. Cuenta de explotación</t>
  </si>
  <si>
    <t xml:space="preserve">   D.11  Sueldos y salarios</t>
  </si>
  <si>
    <t xml:space="preserve">   D.12  Cotizaciones sociales a cargo de los empleadores</t>
  </si>
  <si>
    <t xml:space="preserve">       D.121  Cotizaciones sociales efectivas</t>
  </si>
  <si>
    <t xml:space="preserve">       D.122  Cotizaciones sociales imputadas</t>
  </si>
  <si>
    <t>B.2b</t>
  </si>
  <si>
    <t xml:space="preserve">Excedente de explotación bruto </t>
  </si>
  <si>
    <t>II.1.2. Cuenta de asignación de la renta primaria</t>
  </si>
  <si>
    <t xml:space="preserve">   D.41  Intereses</t>
  </si>
  <si>
    <t xml:space="preserve">   D.42  Rentas distribuidas de las sociedades</t>
  </si>
  <si>
    <t xml:space="preserve">   D.43  Beneficios reinvertidos de la inversión extranjera</t>
  </si>
  <si>
    <t xml:space="preserve"> directa</t>
  </si>
  <si>
    <t xml:space="preserve">   D.44  Otras rentas de inversion</t>
  </si>
  <si>
    <t xml:space="preserve">   D.45  Rentas de la tierra</t>
  </si>
  <si>
    <t>B.5g</t>
  </si>
  <si>
    <t>Saldo de rentas primarias bruto</t>
  </si>
  <si>
    <t>P.119 Ajuste por los SIFMI</t>
  </si>
  <si>
    <t xml:space="preserve">II.2. Cuenta de distribución secundaria de la renta </t>
  </si>
  <si>
    <t>Impuestos corrientes sobre la renta y el patrimonio</t>
  </si>
  <si>
    <t xml:space="preserve">   D.51  Impuestos sobre la renta</t>
  </si>
  <si>
    <t>D.61  Cotizaciones sociales</t>
  </si>
  <si>
    <t xml:space="preserve">   D.59  Otros impuestos corrientes</t>
  </si>
  <si>
    <t xml:space="preserve">   D.611  Cotizaciones sociales efectivas</t>
  </si>
  <si>
    <t>Prestaciones sociales distintas de las transferencias</t>
  </si>
  <si>
    <t xml:space="preserve">   D.612  Cotizaciones sociales imputadas</t>
  </si>
  <si>
    <t>sociales en especie</t>
  </si>
  <si>
    <t xml:space="preserve">   D.71  Primas netas de seguro no vida</t>
  </si>
  <si>
    <t xml:space="preserve">   D.72  Indemnizaciones de seguro no vida</t>
  </si>
  <si>
    <t xml:space="preserve">   D.75  Transferencias corrientes diversas</t>
  </si>
  <si>
    <t>B.6g</t>
  </si>
  <si>
    <t>Renta disponible bruta</t>
  </si>
  <si>
    <t>II.4.1. Cuenta de utilización de la renta disponible</t>
  </si>
  <si>
    <t>Ajuste por la variación de la participación neta de</t>
  </si>
  <si>
    <t>los hogares en la reservas de fondos de pensiones</t>
  </si>
  <si>
    <t>B.8g</t>
  </si>
  <si>
    <t>Ahorro bruto</t>
  </si>
  <si>
    <t>III. CUENTAS DE ACUMULACION</t>
  </si>
  <si>
    <t>III.1.1.Cuenta de variaciones del patrimonio neto debidas al ahorro y a las transferencias de capital</t>
  </si>
  <si>
    <t>Variaciones de los pasivos y el patrimonio neto</t>
  </si>
  <si>
    <t>B.10.1</t>
  </si>
  <si>
    <t>Variaciones del patrimonio neto debidas al ahorro</t>
  </si>
  <si>
    <t xml:space="preserve"> y a las transferencias de capital</t>
  </si>
  <si>
    <t xml:space="preserve">   D.92r  Ayudas a la inversión</t>
  </si>
  <si>
    <t xml:space="preserve">   D.99r  Otras transferencias de capital</t>
  </si>
  <si>
    <t xml:space="preserve">   D.99p  Otras transferencias de capital</t>
  </si>
  <si>
    <t>III.1.2. Cuenta de adquisiciones de activos no financieros</t>
  </si>
  <si>
    <t xml:space="preserve">  P.51g Formacion bruta de capital fijo</t>
  </si>
  <si>
    <t>P 51c</t>
  </si>
  <si>
    <t xml:space="preserve">   P.52</t>
  </si>
  <si>
    <t xml:space="preserve"> Variacion de existencias</t>
  </si>
  <si>
    <t xml:space="preserve">   P.53</t>
  </si>
  <si>
    <t>Adquisiciones menos cesiones de objetos valiosos</t>
  </si>
  <si>
    <t>Adquisiciones menos cesiones de</t>
  </si>
  <si>
    <t>activos no producidos</t>
  </si>
  <si>
    <t>Capacidad (+) o necesidad (-) de financiación</t>
  </si>
  <si>
    <t>III.2. Cuenta financiera</t>
  </si>
  <si>
    <t xml:space="preserve">                                        B.9  Capacidad (+) / necesidad (-) de financiación</t>
  </si>
  <si>
    <t xml:space="preserve">                                        F  Adquisición neta de activos financieros/Incremento neto de pasivos </t>
  </si>
  <si>
    <t xml:space="preserve">                                        F.1  Oro monetario y derechos especiales de giro (DEG)</t>
  </si>
  <si>
    <t xml:space="preserve">                                             F.11  Oro monetario</t>
  </si>
  <si>
    <t xml:space="preserve">                                             F.12  Derechos especiales de giro</t>
  </si>
  <si>
    <t xml:space="preserve">                                        F.2  Efectivo y depósitos</t>
  </si>
  <si>
    <t xml:space="preserve">                                             F.21/22  Efectivo y depositos transferibles</t>
  </si>
  <si>
    <t xml:space="preserve">                                             F.29  Otros depósitos</t>
  </si>
  <si>
    <t xml:space="preserve">                                        F.3  Valores representativos de deuda</t>
  </si>
  <si>
    <t xml:space="preserve">                                             F.31  Valores representativos de deuda a corto plazo</t>
  </si>
  <si>
    <t xml:space="preserve">                                             F.32  Valores representativos de deuda a largo plazo</t>
  </si>
  <si>
    <t xml:space="preserve">                                        F.4  Préstamos</t>
  </si>
  <si>
    <t xml:space="preserve">                                             F.41  Préstamos a corto plazo</t>
  </si>
  <si>
    <t xml:space="preserve">                                             F.42  Préstamos a largo plazo</t>
  </si>
  <si>
    <t xml:space="preserve">                                        F.5  Participaciones en el capital y en fondos de inversion</t>
  </si>
  <si>
    <t xml:space="preserve">                                             F.51  Participaciones en el capital</t>
  </si>
  <si>
    <t xml:space="preserve">                                                 F.511/512  Acciones</t>
  </si>
  <si>
    <t xml:space="preserve">                                                 F.519  Otras participaciones</t>
  </si>
  <si>
    <t xml:space="preserve">                                             F.52  Participaciones en fondos de inversión</t>
  </si>
  <si>
    <t xml:space="preserve">                                        F.6  Reservas técnicas de seguro</t>
  </si>
  <si>
    <t xml:space="preserve">                                        F.7  Derivados financieros y opciones de compra de acciones de los asalariados</t>
  </si>
  <si>
    <t xml:space="preserve">                                        F.8 Otras cuentas pendientes de cobro/pago</t>
  </si>
  <si>
    <t xml:space="preserve">                                             F.81  Créditos comerciales y anticipos</t>
  </si>
  <si>
    <t xml:space="preserve">                                             F.89  Otros créditos</t>
  </si>
  <si>
    <t>Unidad: miles de euros</t>
  </si>
  <si>
    <t>Tabla 1: Total sector público empresarial</t>
  </si>
  <si>
    <t>Tabla 2: Sociedades no financieras públicas</t>
  </si>
  <si>
    <t>Tabla 2.2.1: Sociedades no financieras controladas por las Comunidades Autónomas</t>
  </si>
  <si>
    <t>Operaciones de empresas no financieras dependientes de Comunidades Autónomas por ramas de actividad</t>
  </si>
  <si>
    <t xml:space="preserve">Clasificación a 10 ramas de actividad </t>
  </si>
  <si>
    <t xml:space="preserve">Clasificación a 64 ramas de actividad </t>
  </si>
  <si>
    <t>Tabla 2.1: Sociedades no financieras controladas por el Estado</t>
  </si>
  <si>
    <t>Tabla 2.2.1.2: Sociedades no financieras controladas por Aragón</t>
  </si>
  <si>
    <t>Tabla 2.2.1.4: Sociedades no financieras controladas por Baleares</t>
  </si>
  <si>
    <t>Tabla 2.2.1.5: Sociedades no financieras controladas por Canarias</t>
  </si>
  <si>
    <t>Tabla 2.2.1.6: Sociedades no financieras controladas por Cantabria</t>
  </si>
  <si>
    <t>Tabla 2.2.1.8: Sociedades no financieras controladas por Castilla-La Mancha</t>
  </si>
  <si>
    <t>Tabla 2.2.1.9: Sociedades no financieras controladas por Cataluña</t>
  </si>
  <si>
    <t>Tabla 2.2.1.10: Sociedades no financieras controladas por Extremadura</t>
  </si>
  <si>
    <t>Tabla 2.2.1.11: Sociedades no financieras controladas por Galicia</t>
  </si>
  <si>
    <t>Tabla 2.2.1.13: Sociedades no financieras controladas por Murcia</t>
  </si>
  <si>
    <t>Tabla 2.2.1.14: Sociedades no financieras controladas por Navarra</t>
  </si>
  <si>
    <t>Tabla 2.2.1.15: Sociedades no financieras controladas por País Vasco</t>
  </si>
  <si>
    <t>Tabla 2.2.1.16: Sociedades no financieras controladas por La Rioja</t>
  </si>
  <si>
    <t>Tabla 2.2.1.17: Sociedades no financieras controladas por Valencia</t>
  </si>
  <si>
    <t>Tabla 3: Instituciones financieras públicas</t>
  </si>
  <si>
    <t>Tabla 3.1: Banco Central</t>
  </si>
  <si>
    <t>Tabla 3.2: Otras instituciones financieras monetarias públicas</t>
  </si>
  <si>
    <t>Tabla 3.3: Otros intermediarios financieros públicos</t>
  </si>
  <si>
    <t>Tabla 3.5: Empresas de seguro y fondo de pensiones públicos</t>
  </si>
  <si>
    <t>Tabla 62: Clasificación por ramas de actividad y Comunidad Autónoma</t>
  </si>
  <si>
    <t>SOCIEDADES NO FINANCIERAS PÚBLICAS</t>
  </si>
  <si>
    <t>I. SOCIEDADES NO FINANCIERAS PÚBLICAS CONTROLADAS POR EL ESTADO</t>
  </si>
  <si>
    <t>Abra Industrial, S.A.</t>
  </si>
  <si>
    <t>Aena Aeropuertos, S.A.</t>
  </si>
  <si>
    <t>Aena Desarrollo Internacional, S.A.</t>
  </si>
  <si>
    <t xml:space="preserve">Aeropuertos Españoles y Navegación Aérea </t>
  </si>
  <si>
    <t>Agencia Estatal BOE</t>
  </si>
  <si>
    <t>Aguas de las Cuencas Mediterráneas, S.A.</t>
  </si>
  <si>
    <t>Alimentos y Aceites, S.A.</t>
  </si>
  <si>
    <t xml:space="preserve">Aparcamiento Zona Franca, S.L. </t>
  </si>
  <si>
    <t>Aparcamientos Subterráneos de Vigo, S.L.</t>
  </si>
  <si>
    <t>Autoridad Portuaria de A Coruña</t>
  </si>
  <si>
    <t>Autoridad Portuaria de Alicante</t>
  </si>
  <si>
    <t>Autoridad Portuaria de Almería</t>
  </si>
  <si>
    <t>Autoridad Portuaria de Avilés</t>
  </si>
  <si>
    <t>Autoridad Portuaria de Baleares</t>
  </si>
  <si>
    <t>Autoridad Portuaria de Barcelona</t>
  </si>
  <si>
    <t>Autoridad Portuaria de Bilbao</t>
  </si>
  <si>
    <t>Autoridad Portuaria de Cartagena</t>
  </si>
  <si>
    <t>Autoridad Portuaria de Castellón</t>
  </si>
  <si>
    <t>Autoridad Portuaria de Ceuta</t>
  </si>
  <si>
    <t>Autoridad Portuaria de Ferrol- San Ciprián</t>
  </si>
  <si>
    <t>Autoridad Portuaria de Gijón</t>
  </si>
  <si>
    <t>Autoridad Portuaria de Huelva</t>
  </si>
  <si>
    <t>Autoridad Portuaria de La Bahía de Algeciras</t>
  </si>
  <si>
    <t>Autoridad Portuaria de La Bahía de Cádiz</t>
  </si>
  <si>
    <t>Autoridad Portuaria de Las Palmas</t>
  </si>
  <si>
    <t>Autoridad Portuaria de Málaga</t>
  </si>
  <si>
    <t>Autoridad Portuaria de Marín y Ría de Pontevedra</t>
  </si>
  <si>
    <t>Autoridad Portuaria de Melilla</t>
  </si>
  <si>
    <t>Autoridad Portuaria de Motril</t>
  </si>
  <si>
    <t>Autoridad Portuaria de Pasajes</t>
  </si>
  <si>
    <t>Autoridad Portuaria de Santa Cruz de Tenerife</t>
  </si>
  <si>
    <t>Autoridad Portuaria de Santander</t>
  </si>
  <si>
    <t>Autoridad Portuaria de Sevilla</t>
  </si>
  <si>
    <t>Autoridad Portuaria de Tarragona</t>
  </si>
  <si>
    <t>Autoridad Portuaria de Valencia</t>
  </si>
  <si>
    <t>Autoridad Portuaria de Vigo</t>
  </si>
  <si>
    <t>Autoridad Portuaria de Villagarcía de Arosa</t>
  </si>
  <si>
    <t>Centro Intermodal de Logística, S.A.</t>
  </si>
  <si>
    <t>Centro Nacional de Información Geográfica</t>
  </si>
  <si>
    <t>Chronoexpres, S.A.</t>
  </si>
  <si>
    <t xml:space="preserve">Comercial del Ferrocarril, S.A. </t>
  </si>
  <si>
    <t>Compañía de los Ferrocarriles de Madrid a Zaragoza y Alicante, S.A.</t>
  </si>
  <si>
    <t>Compañía del Ferrocarril Central de Aragón, S.A.</t>
  </si>
  <si>
    <t>Compañía Española de Tabaco en Rama, S.A.</t>
  </si>
  <si>
    <t>Confederación Hidrográfica del Duero</t>
  </si>
  <si>
    <t>Confederación Hidrográfica del Ebro</t>
  </si>
  <si>
    <t>Confederación Hidrográfica del Guadiana</t>
  </si>
  <si>
    <t>Confederación Hidrográfica del Tajo</t>
  </si>
  <si>
    <t>Consejo de Seguridad Nuclear</t>
  </si>
  <si>
    <t>Consorcio de la Zona Franca de Barcelona</t>
  </si>
  <si>
    <t>Consorcio de la Zona Franca de Gran Canaria</t>
  </si>
  <si>
    <t xml:space="preserve">Consorcio Internacional de Aseguradoras de Crédito, S.A. </t>
  </si>
  <si>
    <t>Corporación Alimentaria Quality, S.A.</t>
  </si>
  <si>
    <t>Correos Telecom, S.A.</t>
  </si>
  <si>
    <t>CTI Tecnología y Gestión, S.A.</t>
  </si>
  <si>
    <t>DBK, S.A.</t>
  </si>
  <si>
    <t>Defensa y Exportación, S.A.</t>
  </si>
  <si>
    <t>Desarrollos Empresariales de la Zona Franca de Cádiz, S.A.</t>
  </si>
  <si>
    <t>Desorción Térmica, S.A.</t>
  </si>
  <si>
    <t>Diseño y Tecnología Microelectrónica, A.I.E.</t>
  </si>
  <si>
    <t>Efeagro, S.A.</t>
  </si>
  <si>
    <t xml:space="preserve">Empresa Nacional de Residuos Radiactivos, S.A. </t>
  </si>
  <si>
    <t xml:space="preserve">Empresa para  la Gestión de Residuos Industriales, S.A. </t>
  </si>
  <si>
    <t>Enajenación de Materiales Ferroviarios, S.A.</t>
  </si>
  <si>
    <t>ENUSA-ENWESA AIE</t>
  </si>
  <si>
    <t>Enusa Industrias Avanzadas S.A.</t>
  </si>
  <si>
    <t>Enwesa Operaciones, S.A.</t>
  </si>
  <si>
    <t xml:space="preserve">Equipos Nucleares, S.A. </t>
  </si>
  <si>
    <t>Equipos Termometálicos, S.A.</t>
  </si>
  <si>
    <t xml:space="preserve">European Bulk Handling Installation, S.A. </t>
  </si>
  <si>
    <t>Express Truck, S.A.</t>
  </si>
  <si>
    <t>Fábrica Nacional de Moneda y Timbre</t>
  </si>
  <si>
    <t>Fidalia, S.A.</t>
  </si>
  <si>
    <t>Fundación Aena</t>
  </si>
  <si>
    <t>Fundación Almadén Francisco Javier de Villegas</t>
  </si>
  <si>
    <t>Fundación Canaria Puertos de  Las Palmas</t>
  </si>
  <si>
    <t>Fundación Centro de Estudios Monetarios y Financieros</t>
  </si>
  <si>
    <t>Fundación Colegios Mayores Maec-Aecid</t>
  </si>
  <si>
    <t>Fundación de los Ferrocarriles Españoles</t>
  </si>
  <si>
    <t>Fundación Enresa</t>
  </si>
  <si>
    <t>Fundación Ico</t>
  </si>
  <si>
    <t>Fundación  Laboral de Minusválidos Santa Bárbara</t>
  </si>
  <si>
    <t>Fundación Sepi</t>
  </si>
  <si>
    <t>Gerencia Urbanística Port-2000</t>
  </si>
  <si>
    <t xml:space="preserve">Gestión Urbanística de  La Rioja, S.A. </t>
  </si>
  <si>
    <t>Grupo Cesce Servicios Tecnológicos, A.I.E.</t>
  </si>
  <si>
    <t>Hipódromo de La Zarzuela, S.A.</t>
  </si>
  <si>
    <t xml:space="preserve">Hulleras del Norte, S.A. </t>
  </si>
  <si>
    <t xml:space="preserve">Informa D &amp; B, S.A. </t>
  </si>
  <si>
    <t xml:space="preserve">Ingeniería de Sistemas para  la Defensa de España, S.A. </t>
  </si>
  <si>
    <t xml:space="preserve">Ingeniería y Economía del Transporte, S.A. </t>
  </si>
  <si>
    <t>La Almoraima, S.A.</t>
  </si>
  <si>
    <t>Logirail, S.A.</t>
  </si>
  <si>
    <t xml:space="preserve">Logística de transporte ferroviario, S.A. </t>
  </si>
  <si>
    <t>Mancomunidad de Los Canales del Taibilla</t>
  </si>
  <si>
    <t xml:space="preserve">Mercados Centrales de Abastecimiento de Algeciras, S.A. </t>
  </si>
  <si>
    <t xml:space="preserve">Mercados Centrales de Abastecimiento de Asturias, S.A. </t>
  </si>
  <si>
    <t xml:space="preserve">Mercados Centrales de Abastecimiento de Badajoz, S.A. </t>
  </si>
  <si>
    <t>Mercados Centrales de Abastecimiento de  las Palmas, S.A.</t>
  </si>
  <si>
    <t xml:space="preserve">Mercados Centrales de Abastecimiento de Málaga, S.A. </t>
  </si>
  <si>
    <t xml:space="preserve">Mercados Centrales de Abastecimiento, S.A. </t>
  </si>
  <si>
    <t xml:space="preserve">Minas de Almadén y Arrayanes, S.A. </t>
  </si>
  <si>
    <t>Molypharma, S.A.</t>
  </si>
  <si>
    <t>Museo Nacional del Prado Difusión, S.A.</t>
  </si>
  <si>
    <t>Navantia, S.A.</t>
  </si>
  <si>
    <t>Nexea gestión Documental, S.A.</t>
  </si>
  <si>
    <t>Olimpic Moll, S.A.</t>
  </si>
  <si>
    <t>Paradores de Turismo de España, S.A.</t>
  </si>
  <si>
    <t>Parque Empresarial Principado de Asturias, S.L.</t>
  </si>
  <si>
    <t>Portel Eixo Atlántico, S.R.L.</t>
  </si>
  <si>
    <t>Portel Servicios Telemáticos, S.A.</t>
  </si>
  <si>
    <t xml:space="preserve">Programas y Explotaciones de Radiodifusión, S.A. </t>
  </si>
  <si>
    <t>Puerto Seco de Madrid, S.A.</t>
  </si>
  <si>
    <t>Puerto Seco Ventastur, S.A.</t>
  </si>
  <si>
    <t>Puertos del Estado</t>
  </si>
  <si>
    <t>Quality Food Industria Alimentaria, S.A.U.</t>
  </si>
  <si>
    <t>Quality Service Gsi, S.A.</t>
  </si>
  <si>
    <t xml:space="preserve">Red Iberoamericana de Logística y Comercio, S.A. </t>
  </si>
  <si>
    <t>Redalsa, S.A.</t>
  </si>
  <si>
    <t>Remolcadores del Noroeste, S.A.</t>
  </si>
  <si>
    <t>RENFE-Operadora</t>
  </si>
  <si>
    <t>Sadim Inversiones, S.A.</t>
  </si>
  <si>
    <t>Saes Capital, S.A.</t>
  </si>
  <si>
    <t>Sainsel Sistemas Navales, S.A.U.</t>
  </si>
  <si>
    <t xml:space="preserve">Sepi Desarrollo Empresarial, S.A. </t>
  </si>
  <si>
    <t>Servicios Documentales de Andalucía, S.L.</t>
  </si>
  <si>
    <t>Servicios y Estudios para la Navegación Aérea y la Seguridad Aeronáutica, S.A.</t>
  </si>
  <si>
    <t>Serviport Andalucía, S.A.</t>
  </si>
  <si>
    <t xml:space="preserve">Sociedad Anónima de Electrónica Submarina </t>
  </si>
  <si>
    <t xml:space="preserve">Sociedad Asturiana de Diversificación Minera, S.A. </t>
  </si>
  <si>
    <t>Sociedad de Loterías y Apuestas del Estado, S.A.</t>
  </si>
  <si>
    <t>Sociedad Estatal Canal de Navarra, S.A.</t>
  </si>
  <si>
    <t>Sociedad Estatal Correos y Telégrafos, S.A.</t>
  </si>
  <si>
    <t>Sociedad Estatal de Estiba y Desestiba del Puerto de Cartagena, S.A.</t>
  </si>
  <si>
    <t>Sociedad Estatal de Estiba y Desestiba del Puerto de Villagarcía de Arosa, S.A.</t>
  </si>
  <si>
    <t xml:space="preserve">Sociedad Estatal de Gestión Inmobiliaria de Patrimonio, S.A. </t>
  </si>
  <si>
    <t xml:space="preserve">Sociedad Estatal de Participaciones Industriales </t>
  </si>
  <si>
    <t>Sociedad para el Desarrollo Industrial de Extremadura, S.A.</t>
  </si>
  <si>
    <t>Sociedad Pública de Alquiler, S.A.</t>
  </si>
  <si>
    <t>Suelo Empresarial del Atlántico, S.L.</t>
  </si>
  <si>
    <t>Valencia Plataforma Intermodal y Logística, S.A.</t>
  </si>
  <si>
    <t>World Trade Center Barcelona, S.A.</t>
  </si>
  <si>
    <t>II. SOCIEDADES NO FINANCIERAS PÚBLICAS CONTROLADAS POR LAS ADMINISTRACIONES</t>
  </si>
  <si>
    <t xml:space="preserve">    TERRITORIALES</t>
  </si>
  <si>
    <t xml:space="preserve">    AUTÓNOMAS</t>
  </si>
  <si>
    <t>ANDALUCÍA</t>
  </si>
  <si>
    <t>Agencia Pública de Puertos de Andalucía</t>
  </si>
  <si>
    <t>Aparthotel Trevenque, S.A.</t>
  </si>
  <si>
    <t>Cetursa Sierra Nevada, S.A.</t>
  </si>
  <si>
    <t>Fundación Andalucía Olímpica</t>
  </si>
  <si>
    <t>Fundación Obra Pía D. Simón Obejo y Valera</t>
  </si>
  <si>
    <t>Parque Tecnológico de Andalucía, S.A.</t>
  </si>
  <si>
    <t>Parque Tecnológico y Aeronáutico de Andalucía, S.L.</t>
  </si>
  <si>
    <t>Patronato de la Alhambra y Generalife</t>
  </si>
  <si>
    <t>Promonevada, S.A.</t>
  </si>
  <si>
    <t>Red Logística de Andalucía, S.A.</t>
  </si>
  <si>
    <t>Santana Motor, S.A.</t>
  </si>
  <si>
    <t>Sierra Nevada Club Agencia de Viajes, S.A.</t>
  </si>
  <si>
    <t>SOCIEDADES NO FINANCIERAS PÚBLICAS CONTROLADAS POR EL ESTADO</t>
  </si>
  <si>
    <t>SOCIEDADES NO FINANCIERAS PÚBLICAS CONTROLADAS POR LAS ADMINISTRACIONES</t>
  </si>
  <si>
    <t>TERRITORIALES</t>
  </si>
  <si>
    <t>SOCIEDADES NO FINANCIERAS PÚBLICAS CONTROLADAS POR LAS COMUNIDADES</t>
  </si>
  <si>
    <t>AUTONOMAS</t>
  </si>
  <si>
    <t>SOCIEDADES NO FINANCIERAS PÚBLICAS CONTROLADAS POR LAS CORPORACIONES</t>
  </si>
  <si>
    <t>LOCALES</t>
  </si>
  <si>
    <t>TOTAL SECTOR PUBLICO EMPRESARIAL</t>
  </si>
  <si>
    <t>Tabla 2.2: Sociedades no financieras controladas por las Administraciones Territoriales</t>
  </si>
  <si>
    <t>Tabla 2.3 Sociedades no financieras controladas por las Corporaciones Locales</t>
  </si>
  <si>
    <t>SOCIEDADES NO FINANCIERAS CONTROLADAS POR ANDALUCIA</t>
  </si>
  <si>
    <t>SOCIEDADES NO FINANCIERAS CONTROLADAS POR ARAGON</t>
  </si>
  <si>
    <t>SOCIEDADES NO FINANCIERAS CONTROLADAS POR ASTURIAS</t>
  </si>
  <si>
    <t>SOCIEDADES NO FINANCIERAS CONTROLADAS POR BALEARES</t>
  </si>
  <si>
    <t>SOCIEDADES NO FINANCIERAS CONTROLADAS POR CANARIAS</t>
  </si>
  <si>
    <t>SOCIEDADES NO FINANCIERAS CONTROLADAS POR CANTABRIA</t>
  </si>
  <si>
    <t>SOCIEDADES NO FINANCIERAS CONTROLADAS POR CASTILLA-LEÓN</t>
  </si>
  <si>
    <t>SOCIEDADES NO FINANCIERAS CONTROLADAS POR CASTILLA-LA MANCHA</t>
  </si>
  <si>
    <t>SOCIEDADES NO FINANCIERAS CONTROLADAS POR CATALUÑA</t>
  </si>
  <si>
    <t>SOCIEDADES NO FINANCIERAS CONTROLADAS POR EXTREMADURA</t>
  </si>
  <si>
    <t>SOCIEDADES NO FINANCIERAS CONTROLADAS POR GALICIA</t>
  </si>
  <si>
    <t>SOCIEDADES NO FINANCIERAS CONTROLADAS POR MURCIA</t>
  </si>
  <si>
    <t>SOCIEDADES NO FINANCIERAS CONTROLADAS POR NAVARRA</t>
  </si>
  <si>
    <t>SOCIEDADES NO FINANCIERAS CONTROLADAS POR PAIS VASCO</t>
  </si>
  <si>
    <t>SOCIEDADES NO FINANCIERAS CONTROLADAS POR LA RIOJA</t>
  </si>
  <si>
    <t>SOCIEDADES NO FINANCIERAS CONTROLADAS POR VALENCIA</t>
  </si>
  <si>
    <t>INSTITUCIONES FINANCIERAS PÚBLICAS</t>
  </si>
  <si>
    <t>BANCO CENTRAL</t>
  </si>
  <si>
    <t>OTRAS INSTITUCIONES FINANCIERAS MONETARIAS PÚBLICAS</t>
  </si>
  <si>
    <t>OTROS INTERMEDIARIOS FINANCIEROS PÚBLICOS</t>
  </si>
  <si>
    <t>AUXILIARES FINANCIEROS PÚBLICOS</t>
  </si>
  <si>
    <t>EMPRESAS DE SEGUROS Y FONDOS DE PENSIONES PÚBLICOS</t>
  </si>
  <si>
    <t xml:space="preserve">RAMA 1.- AGRICULTURA, GANADERÍA, SILVICULTURA Y PESCA </t>
  </si>
  <si>
    <t>SANEAMIENTO, GESTIÓN DE RESÍDUOS Y DESCONTAMINACIÓN</t>
  </si>
  <si>
    <t>RAMA 3.- CONSTRUCCIÓN</t>
  </si>
  <si>
    <t>RAMA 5.- INFORMACIÓN Y COMUNICACIONES</t>
  </si>
  <si>
    <t>RAMA 6.- ACTIVIDADES FINANCIERAS Y DE SEGUROS</t>
  </si>
  <si>
    <t>RAMA 7.- ACTIVIDADES INMOBILIARIAS</t>
  </si>
  <si>
    <t xml:space="preserve">RAMA 8.- ACTIVIDADES PROFESIONALES, CIENTÍFICAS Y TÉCNICAS; ACTIVIDADES </t>
  </si>
  <si>
    <t>ADMINISTRATIVAS Y SERVICIOS AUXILIARES</t>
  </si>
  <si>
    <t>RAMA 9.- ADMINISTRACIÓN PÚBLICA Y DEFENSA; SEGURIDAD SOCIAL OBLIGATORIA;</t>
  </si>
  <si>
    <t>EDUCACIÓN; ACTIVIDADES SANITARIAS Y DE SERVICIOS SOCIALES</t>
  </si>
  <si>
    <t xml:space="preserve">RAMA 2.- INDUSTRIAS EXTRACTIVAS, INDUSTRIA MANUFACTURERA; SUMINISTRO DE </t>
  </si>
  <si>
    <t xml:space="preserve">ENERGÍA ELÉCTRICA, GAS, VAPOR Y AIRE ACONDICIONADO; SUMINISTRO DE AGUA; </t>
  </si>
  <si>
    <t xml:space="preserve">RAMA 4.- COMERCIO AL POR MAYOR Y AL POR MENOR, REPARACIÓN DE VEHÍCULOS </t>
  </si>
  <si>
    <t>DE MOTOR Y MOTOCICLETAS; TRANSPORTE Y ALMACENAMIENTO; HOSTELERÍA</t>
  </si>
  <si>
    <t xml:space="preserve">RAMA 10.- ACTIVIDADES ARTÍSTICAS, RECREATIVAS Y DE ENTRETENIMIENTO; </t>
  </si>
  <si>
    <t>REPARACIÓN  DE ARTÍCULOS DE USO DOMÉSTICO Y OTROS SERVICIOS</t>
  </si>
  <si>
    <t>Tabla 4: Rama 1. Agricultura, ganadería, silvicultura y pesca</t>
  </si>
  <si>
    <t>Tabla 6: Rama 3. Construcción</t>
  </si>
  <si>
    <t>Tabla 8: Rama 5. Información y comunicaciones</t>
  </si>
  <si>
    <t>Tabla 9: Rama 6. Actividades financieras y de seguros</t>
  </si>
  <si>
    <t>Tabla 10: Rama 7. Actividades inmobiliarias</t>
  </si>
  <si>
    <t>Tabla 11: Rama 8. Actividades profesionales, científicas y técnicas; actividades administrativas y servicios auxiliares</t>
  </si>
  <si>
    <t>Tabla 12: Rama 9. Administración Pública y defensa; Seguridad Social obligatoria; educación; actividades sanitarias y de servicios sociales</t>
  </si>
  <si>
    <t>R. 1.- AGRICULTURA, GANADERÍA, CAZA Y SERVICIOS RELACIONADOS CON LAS MISMAS</t>
  </si>
  <si>
    <t>En miles de euros.</t>
  </si>
  <si>
    <t>R. 2.- SILVICULTURA Y EXPLOTACIÓN FORESTAL</t>
  </si>
  <si>
    <t>R. 4.- INDUSTRIAS EXTRACTIVAS</t>
  </si>
  <si>
    <t>R. 9.- ARTES GRÁFICAS Y REPRODUCCIÓN DE SOPORTES GRABADOS</t>
  </si>
  <si>
    <t>R. 12.- FABRICACIÓN DE PRODUCTOS FARMACÉUTICOS</t>
  </si>
  <si>
    <t>R. 16.- FABRICACIÓN DE PRODUCTOS METÁLICOS, EXCEPTO MAQUINARIA Y EQUIPO</t>
  </si>
  <si>
    <t>R. 17.- FABRICACIÓN DE PRODUCTOS INFORMÁTICOS, ELECTRÓNICOS Y ÓPTICOS</t>
  </si>
  <si>
    <t>R. 20.- FABRICACIÓN DE VEHÍCULOS DE MOTOR, REMOLQUES Y SEMIRREMOLQUES</t>
  </si>
  <si>
    <t>R. 21.- FABRICACIÓN DE OTRO MATERIAL DE TRANSPORTE</t>
  </si>
  <si>
    <t>R. 23.- REPARACIÓN E INSTALACIÓN DE MAQUINARIA Y EQUIPO</t>
  </si>
  <si>
    <t>R. 24.- SUMINISTRO DE ENERGÍA ELÉCTRICA, GAS, VAPOR Y AIRE ACONDICIONADO</t>
  </si>
  <si>
    <t>R. 25.- CAPTACIÓN, DEPURACIÓN Y DISTRIBUCIÓN DE AGUA</t>
  </si>
  <si>
    <t>OTROS SERVICIOS DE GESTIÓN DE RESÍDUOS</t>
  </si>
  <si>
    <t>R. 27.- CONSTRUCCIÓN</t>
  </si>
  <si>
    <t>R. 28.- VENTA Y REPARACIÓN DE VEHÍCULOS DE MOTOR Y MOTOCICLETAS</t>
  </si>
  <si>
    <t xml:space="preserve">R. 29.- COMERCIO AL POR MAYOR E INTERMEDIARIOS DEL COMERCIO, EXCEPTO DE </t>
  </si>
  <si>
    <t>VEHÍCULOS DE MOTOR Y MOTOCICLETAS</t>
  </si>
  <si>
    <t>R. 31.- TRANSPORTE TERRESTRE Y POR TUBERÍA</t>
  </si>
  <si>
    <t>R. 34.- ALMACENAMIENTO Y ACTIVIDADES ANEXAS AL TRANSPORTE</t>
  </si>
  <si>
    <t>R. 35.- ACTIVIDADES POSTALES Y DE CORREOS</t>
  </si>
  <si>
    <t>R. 36.- SERVICIOS DE ALOJAMIENTO; SERVICIOS DE COMIDAS Y BEBIDAS</t>
  </si>
  <si>
    <t>R. 37.- EDICIÓN</t>
  </si>
  <si>
    <t xml:space="preserve">R. 38.- ACTIVIDADES CINEMATOGRÁFICAS, DE VÍDEO Y DE PROGRAMAS DE TELEVISIÓN, </t>
  </si>
  <si>
    <t xml:space="preserve">GRABACIÓN DE SONIDO Y EDICIÓN MUSICAL; ACTIVIDADES DE PROGRAMACIÓN Y </t>
  </si>
  <si>
    <t>EMISIÓN DE RADIO Y TELEVISIÓN</t>
  </si>
  <si>
    <t>R. 39.- TELECOMUNICACIONES</t>
  </si>
  <si>
    <t xml:space="preserve">R. 40.- PROGRAMACIÓN, CONSULTORÍA Y OTRAS ACTIVIDADES RELACIONADAS CON LA </t>
  </si>
  <si>
    <t>INFORMÁTICA; SERVICIOS DE INFORMACIÓN</t>
  </si>
  <si>
    <t>R. 41.- SERVICIOS FINANCIEROS, EXCEPTO SEGUROS Y FONDOS DE PENSIONES</t>
  </si>
  <si>
    <t xml:space="preserve">R. 42.- SEGUROS, REASEGUROS Y FONDOS DE PENSIONES, EXCEPTO SEGURIDAD </t>
  </si>
  <si>
    <t>SOCIAL OBLIGATORIA</t>
  </si>
  <si>
    <t>R. 43.- ACTIVIDADES AUXILIARES A LOS SERVICIOS FINANCIEROS Y A LOS SEGUROS</t>
  </si>
  <si>
    <t>R. 44.- ACTIVIDADES INMOBILIARIAS</t>
  </si>
  <si>
    <t xml:space="preserve">R. 46.- SERVICIOS TÉCNICOS DE ARQUITECTURA E INGENIERÍA; ENSAYOS Y ANÁLISIS </t>
  </si>
  <si>
    <t>TÉCNICOS</t>
  </si>
  <si>
    <t>R. 47.- INVESTIGACIÓN Y DESARROLLO</t>
  </si>
  <si>
    <t>R. 48.- PUBLICIDAD Y ESTUDIOS DE MERCADO</t>
  </si>
  <si>
    <t xml:space="preserve">R. 49.- OTRAS ACTIVIDADES PROFESIONALES, CIENTÍFICAS Y TÉCNICAS; </t>
  </si>
  <si>
    <t>ACTIVIDADES VETERINARIAS</t>
  </si>
  <si>
    <t>R. 50.- ACTIVIDADES DE ALQUILER</t>
  </si>
  <si>
    <t xml:space="preserve">R. 53.- ACTIVIDADES DE SEGURIDAD E INVESTIGACIÓN; SERVICIOS A EDIFICIOS Y </t>
  </si>
  <si>
    <t xml:space="preserve">ACTIVIDADES DE JARDINERÍA; ACTIVIDADES ADMINISTRATIVAS DE OFICINA Y OTRAS </t>
  </si>
  <si>
    <t>R. 54.- ADMINISTRACIÓN PÚBLICA Y DEFENSA; SEGURIDAD SOCIAL OBLIGATORIA</t>
  </si>
  <si>
    <t>R. 55.- EDUCACIÓN</t>
  </si>
  <si>
    <t>R. 56.- ACTIVIDADES SANITARIAS</t>
  </si>
  <si>
    <t>R. 57.- ACTIVIDADES DE SERVICIOS SOCIALES</t>
  </si>
  <si>
    <t xml:space="preserve">R. 58.- ACTIVIDADES DE CREACIÓN, ARTÍSTICAS Y ESPECTÁCULOS; ACTIVIDADES DE </t>
  </si>
  <si>
    <t xml:space="preserve">BIBLIOTECAS, ARCHIVOS, MUSEOS Y OTRAS ACTIVIDADES CULTURALES, </t>
  </si>
  <si>
    <t>JUEGOS DE AZAR Y APUESTAS</t>
  </si>
  <si>
    <t>R. 59.- ACTIVIDADES DEPORTIVAS, RECREATIVAS Y DE ENTRETENIMIENTO</t>
  </si>
  <si>
    <t>R. 60.- ACTIVIDADES ASOCIATIVAS</t>
  </si>
  <si>
    <t>R. 62.- OTROS SERVICIOS PERSONALES</t>
  </si>
  <si>
    <t xml:space="preserve">R. 5.- INDUSTRIA DE LA ALIMENTACIÓN, FABRICACIÓN DE BEBIDAS E INDUSTRIA </t>
  </si>
  <si>
    <t>DEL TABACO</t>
  </si>
  <si>
    <t xml:space="preserve">R. 7.- INDUSTRIA DE LA MADERA Y EL CORCHO,EXCEPTO MUEBLES; CESTERÍA </t>
  </si>
  <si>
    <t>Y ESPARTERÍA</t>
  </si>
  <si>
    <t xml:space="preserve">R. 15.- METALURGIA; FABRICACIÓN DE PRODUCTOS DE HIERRO, ACERO </t>
  </si>
  <si>
    <t>Y FERROALEACIONES</t>
  </si>
  <si>
    <t xml:space="preserve">R. 26.- RECOGIDA Y TRATAMIENTO DE AGUAS RESIDUALES; RECOGIDA, TRATAMIENTO </t>
  </si>
  <si>
    <t xml:space="preserve">Y ELIMINACIÓN DE RESÍDUOS; VALORIZACIÓN; ACTIVIDADES DE DESCONTAMINACIÓN Y </t>
  </si>
  <si>
    <t xml:space="preserve">R. 30.- COMERCIO AL POR MENOR, EXCEPTO DE VEHÍCULOS DE MOTOR Y </t>
  </si>
  <si>
    <t>MOTOCICLETAS</t>
  </si>
  <si>
    <t xml:space="preserve">R. 45.- ACTIVIDADES JURÍDICAS Y DE CONTABILIDAD, ACTIVIDADES DE LAS SEDES </t>
  </si>
  <si>
    <t>CENTRALES; ACTIVIDADES DE CONSULTORÍA DE GESTIÓN EMPRESARIAL</t>
  </si>
  <si>
    <t xml:space="preserve">R. 52.- ACTIVIDADES DE AGENCIAS DE VIAJES, OPERADORES TURÍSTICOS, SERVICIOS </t>
  </si>
  <si>
    <t>DE RESERVAS Y ACTIVIDADES RELACIONADAS CON LOS MISMOS</t>
  </si>
  <si>
    <t>AUXILIARES A LAS EMPRESAS</t>
  </si>
  <si>
    <t>Tabla 14: Rama 1. Agricultura, ganadería, caza  y servicios relacionados con las mismas</t>
  </si>
  <si>
    <t>Tabla 15: Rama 2. Silvicultura y explotación forestal</t>
  </si>
  <si>
    <t>Tabla 16: Rama 4. Industrias extractivas</t>
  </si>
  <si>
    <t>Tabla 17: Rama 5. Industria de la alimentación, fabricación de bebidas e industria del tabaco</t>
  </si>
  <si>
    <t>Tabla 18: Rama 7. Industria de la madera y el corcho, excepto muebles; cestería y espartería</t>
  </si>
  <si>
    <t>Tabla 19: Rama 9. Artes gráficas y reproducción de soportes grabados</t>
  </si>
  <si>
    <t>Tabla 20: Rama 12. Fabricación de productos farmacéuticos</t>
  </si>
  <si>
    <t>Tabla 21: Rama 15. Metalurgia; fabricación de productos de hierro, acero y ferroaleaciones</t>
  </si>
  <si>
    <t>Tabla 22: Rama 16. Fabricación de productos metálicos, excepto maquinaria y equipo</t>
  </si>
  <si>
    <t>Tabla 23: Rama 17. Fabricación de productos informáticos, electrónicos y ópticos</t>
  </si>
  <si>
    <t>Tabla 24: Rama 20. Fabricación de vehículos de motor, remolques y semirremolques</t>
  </si>
  <si>
    <t>Tabla 25: Rama 21. Fabricación de otro material de transporte</t>
  </si>
  <si>
    <t>Tabla 26: Rama 23. Reparación e instalación de maquinaria y equipo</t>
  </si>
  <si>
    <t>Tabla 27: Rama 24. Suministro de energía eléctrica, gas, vapor y aire acondicionado</t>
  </si>
  <si>
    <t>Tabla 30: Rama 27. Construcción</t>
  </si>
  <si>
    <t>Tabla 31: Rama 28. Venta y reparación de vehículos de motor y motocicletas</t>
  </si>
  <si>
    <t>Tabla 32: Rama 29. Comercio al por mayor e intermediarios del comercio, excepto de vehículos de motor y motocicletas</t>
  </si>
  <si>
    <t>Tabla 35: Rama 34. Almacenamiento y actividades anexas al transporte</t>
  </si>
  <si>
    <t>Tabla 36: Rama 35. Actividades postales y de correos</t>
  </si>
  <si>
    <t>Tabla 37: Rama 36. Servicios de alojamiento; servicios de comidas y bebidas</t>
  </si>
  <si>
    <t>Tabla 38: Rama 37. Edición</t>
  </si>
  <si>
    <t>Tabla 40: Rama 39. Telecomunicaciones</t>
  </si>
  <si>
    <t>Tabla 41: Rama 40. Programación, consultoría y otras actividades relacionadas con la informática; servicios de información</t>
  </si>
  <si>
    <t>Tabla 42: Rama 41. Servicios financieros, excepto seguros y fondos de pensiones</t>
  </si>
  <si>
    <t>Tabla 43: Rama 42. Seguros, reaseguros y fondos de pensiones, excepto Seguridad Social Obligatoria</t>
  </si>
  <si>
    <t>Tabla 44: Rama 43. Actividades auxiliares a los servicios financieros y a los seguros</t>
  </si>
  <si>
    <t>Tabla 45: Rama 44. Actividades inmobiliarias</t>
  </si>
  <si>
    <t>Tabla 46: Rama 45. Actividades jurídicas y de contabilidad, actividades de las sedes centrales, actividades de consultoría de gestión empresarial</t>
  </si>
  <si>
    <t>Tabla 47: Rama 46 Servicios técnicos de arquitectura e ingeniería; ensayos y análisis técnicos</t>
  </si>
  <si>
    <t>Tabla 48: Rama 47. Investigación y desarrollo</t>
  </si>
  <si>
    <t>Tabla 49: Rama 48. Publicidad y estudios de mercado</t>
  </si>
  <si>
    <t>Tabla 50: Rama 49. Otras actividades profesionales, científicas y técnicas; actividades veterinarias</t>
  </si>
  <si>
    <t>Tabla 51: Rama 50. Actividades de alquiler</t>
  </si>
  <si>
    <t>Tabla 52: Rama 52. Actividades de agencias de viajes. Operadores turísticos, servicios de reservas y actividades relacionadas con los mismos</t>
  </si>
  <si>
    <t>Tabla 53: Rama 53. Actividades de seguridad e investigación; servicios a edificios y actividades de jardinería; actividades administrativas de oficina y otras actividades auxiliares a las empresas</t>
  </si>
  <si>
    <t>Tabla 54: Rama 54. Administración Pública y defensa; Seguridad Social obligatoria</t>
  </si>
  <si>
    <t>Tabla 55: Rama 55. Educación</t>
  </si>
  <si>
    <t>Tabla 56: Rama 56. Actividades sanitarias</t>
  </si>
  <si>
    <t>Tabla 57: Rama 57. Actividades de servicios sociales</t>
  </si>
  <si>
    <t>Tabla 59: Rama 59. Actividades deportivas, recreativas y de entretenimiento</t>
  </si>
  <si>
    <t>Tabla 60: Rama 60. Actividades asociativas</t>
  </si>
  <si>
    <t>Tabla 28: Rama 25. Captación, depuración y distribución de agua</t>
  </si>
  <si>
    <t>Tabla 29: Rama 26. Recogida y tratamiento de aguas residuales; recogida, tratamiento y eliminación de residuos; valorización; actividades de descontaminación y otros servicios de gestión de residuos</t>
  </si>
  <si>
    <t>OPERACIONES DE EMPRESAS DEPENDIENTES DE COMUNIDADES AUTÓNOMAS</t>
  </si>
  <si>
    <t>CLASIFICACIÓN POR RAMAS DE ACTIVIDAD Y COMUNIDAD AUTÓNOMA</t>
  </si>
  <si>
    <t xml:space="preserve">Cuadro 1. PRODUCCION </t>
  </si>
  <si>
    <t>COMUNIDAD AUTONOMA</t>
  </si>
  <si>
    <t>RAMA 1</t>
  </si>
  <si>
    <t>RAMA 2</t>
  </si>
  <si>
    <t>RAMA 3</t>
  </si>
  <si>
    <t>RAMA 4</t>
  </si>
  <si>
    <t>RAMA 5</t>
  </si>
  <si>
    <t>RAMA 6</t>
  </si>
  <si>
    <t>RAMA 7</t>
  </si>
  <si>
    <t>RAMA 8</t>
  </si>
  <si>
    <t>RAMA 9</t>
  </si>
  <si>
    <t>RAMA 10</t>
  </si>
  <si>
    <t>TOTAL</t>
  </si>
  <si>
    <t>Andalucía</t>
  </si>
  <si>
    <t>-</t>
  </si>
  <si>
    <t>Aragón</t>
  </si>
  <si>
    <t>Asturias</t>
  </si>
  <si>
    <t>Baleares</t>
  </si>
  <si>
    <t>Canarias</t>
  </si>
  <si>
    <t>Cantabria</t>
  </si>
  <si>
    <t>Castilla- León</t>
  </si>
  <si>
    <t>Castilla- La Mancha</t>
  </si>
  <si>
    <t>Cataluña</t>
  </si>
  <si>
    <t>Extremadura</t>
  </si>
  <si>
    <t>Galicia</t>
  </si>
  <si>
    <t>Madrid</t>
  </si>
  <si>
    <t>Murcia</t>
  </si>
  <si>
    <t>Navarra</t>
  </si>
  <si>
    <t>País Vasco</t>
  </si>
  <si>
    <t>La Rioja</t>
  </si>
  <si>
    <t>Valencia</t>
  </si>
  <si>
    <t>Cuadro 2. VALOR AÑADIDO BRUTO</t>
  </si>
  <si>
    <t>Cuadro 3. REMUNERACIÓN DE ASALARIADOS</t>
  </si>
  <si>
    <t>Cuadro 4. AHORRO NETO</t>
  </si>
  <si>
    <t>Cuadro 5. FORMACIÓN BRUTA DE CAPITAL</t>
  </si>
  <si>
    <t>Cuadro 6. CAPACIDAD O NECESIDAD DE FINANCIACIÓN</t>
  </si>
  <si>
    <t>Inventario de las Empresas publicas</t>
  </si>
  <si>
    <t>Nota Metodológica</t>
  </si>
  <si>
    <t>ADIF-Alta Velocidad</t>
  </si>
  <si>
    <t>Aguas de las Cuencas de España, S.A.</t>
  </si>
  <si>
    <t>Lonja Gijón-Musel, S.A.</t>
  </si>
  <si>
    <t>RENFE Fabricación y Mantenimiento, S.A.</t>
  </si>
  <si>
    <t>RENFE Mercancias, S.A.</t>
  </si>
  <si>
    <t>RENFE Viajeros, S.A.</t>
  </si>
  <si>
    <t>Sociedad Anónima de Promoción y quipamiento del Suelo de Lorca (SAPRELORCA)</t>
  </si>
  <si>
    <t>1. SOCIEDADES NO FINANCIERAS PÚBLICAS CONTROLADAS POR LAS COMUNIDADES</t>
  </si>
  <si>
    <t>Consorcio Centro de Transporte de Mercancías de Málaga</t>
  </si>
  <si>
    <t xml:space="preserve">Consorcio del Palacio de Exposiciones y Congresos de Granada </t>
  </si>
  <si>
    <t>Tecno Bahía, S.L.</t>
  </si>
  <si>
    <t xml:space="preserve">Verificaciones Industriales de Andalucía, S.A. </t>
  </si>
  <si>
    <t>ARAGÓN</t>
  </si>
  <si>
    <t>Aragonesa de Gestión de Residuos, S.A.</t>
  </si>
  <si>
    <t>Feria de Zaragoza</t>
  </si>
  <si>
    <t>Fundación Plaza</t>
  </si>
  <si>
    <t>Parque Tecnológico Walqa, S.A.</t>
  </si>
  <si>
    <t>Parque Tecnológico del Motor de Aragón, S.A.</t>
  </si>
  <si>
    <t>ASTURIAS</t>
  </si>
  <si>
    <t>Compañía para la Gestión de Residuos Sólidos en Asturias, S.A.</t>
  </si>
  <si>
    <t>Desarrollo Integral de Taramundi, S.A.</t>
  </si>
  <si>
    <t>Hostelería Asturiana, S.A.</t>
  </si>
  <si>
    <t xml:space="preserve">Inspección Técnica de Vehículos de Asturias, S.A. </t>
  </si>
  <si>
    <t>Parque de la Prehistoria, S.A.U.</t>
  </si>
  <si>
    <t>Sedes, S.A.</t>
  </si>
  <si>
    <t>Sociedad Asturiana de Estudios Económicos e Industriales, S.A.</t>
  </si>
  <si>
    <t>Sociedad Inmobiliaria del Real Sitio de Covadonga, S.A.</t>
  </si>
  <si>
    <t>Sociedad Mixta Ciudad Asturiana del Transporte, S.A.</t>
  </si>
  <si>
    <t>Sociedad Mixta Centro de Transportes de Gijón, S.A.</t>
  </si>
  <si>
    <t>Sociedad Regional de Recaudación del Principado de Asturias, S.A.</t>
  </si>
  <si>
    <t>Sodeco Gestión, S.L.</t>
  </si>
  <si>
    <t>SRP Participaciones, S.L.</t>
  </si>
  <si>
    <t>Viviendas del Principado de Asturias, S.A.</t>
  </si>
  <si>
    <t>BALEARES</t>
  </si>
  <si>
    <t>Consorci per a la Millora de les Infraestructures Turístiques i pel Foment de la Desestacionaltizació de l'Oferta de L'Illa de Mallorca</t>
  </si>
  <si>
    <t>Fundació Universitat - Empresa de les Illes Balears</t>
  </si>
  <si>
    <t>Ports de les Illes Balears</t>
  </si>
  <si>
    <t>CANARIAS</t>
  </si>
  <si>
    <t>Fundación Canaria Rafael Clavijo para la Investigación Biomédica</t>
  </si>
  <si>
    <t>Gestión del Medio Rural de Canarias, S.A.</t>
  </si>
  <si>
    <t>Gestión Urbanística de Las Palmas, S.A.</t>
  </si>
  <si>
    <t>Gestión Urbanística de Santa Cruz de Tenerife, S.A.</t>
  </si>
  <si>
    <t>Parques Eólicos Gaviota, S.A.</t>
  </si>
  <si>
    <t xml:space="preserve">Viviendas Sociales e Infraestructuras de Canarias, S.A. </t>
  </si>
  <si>
    <t>CANTABRIA</t>
  </si>
  <si>
    <t>Ciudad de Transportes de Santander, S.A.</t>
  </si>
  <si>
    <t>Gran Casino del Sardinero, S.A.</t>
  </si>
  <si>
    <t>Sociedad Gestora del Parque Científico y Tecnológico de Cantabria, S.L.</t>
  </si>
  <si>
    <t xml:space="preserve">Sociedad Regional Cántabra de Promoción Turística, S.A. </t>
  </si>
  <si>
    <t>Suelo Industrial de Cantabria, S.L.</t>
  </si>
  <si>
    <t>CASTILLA-LEÓN</t>
  </si>
  <si>
    <t>Cursos Internacionales de la Universidad de Salamanca, S.A.</t>
  </si>
  <si>
    <t>Sociedad Pública de Infraestructuras y Medio Ambiente de Castilla y León</t>
  </si>
  <si>
    <t>Universitatis Salamantinae Mercatus, S.L.</t>
  </si>
  <si>
    <t>CASTILLA-LA MANCHA</t>
  </si>
  <si>
    <t>Fundación General de la Universidad de Castilla-La Mancha</t>
  </si>
  <si>
    <t>CATALUÑA</t>
  </si>
  <si>
    <t>Aigües Ter-Llobregat</t>
  </si>
  <si>
    <t>Autometro, S.A.</t>
  </si>
  <si>
    <t>Barnaclinic, S.A.</t>
  </si>
  <si>
    <t>BC Gest, S.L.</t>
  </si>
  <si>
    <t>Cargo Cargometro Rail Transport, S.A.</t>
  </si>
  <si>
    <t>Centre d´Iniciatives per a la Reinserció</t>
  </si>
  <si>
    <t>Centre Internacional de Metodes Numérics en Ingenyeria</t>
  </si>
  <si>
    <t>Circuits de Catalunya, S.L.</t>
  </si>
  <si>
    <t>Comercial La Forja, S.A.</t>
  </si>
  <si>
    <t>Consell Catalá de la Producció Agraria Ecológica</t>
  </si>
  <si>
    <t>Consorci Centre de Recerca Ecológica i Aplicacions Forestals</t>
  </si>
  <si>
    <t>Consorci Centre de Visió per Computador</t>
  </si>
  <si>
    <t>Consorci de Distribució per Xarxa de Productes Quimics</t>
  </si>
  <si>
    <t>Consorci Escola Superior de Comerç Internacional</t>
  </si>
  <si>
    <t>Consorci Fira Internacional de Barcelona</t>
  </si>
  <si>
    <t>Consorci Institut de Geomática</t>
  </si>
  <si>
    <t>Consorci Parc de Recerca Biomedica de Barcelona</t>
  </si>
  <si>
    <t>Consorci Port de Mataró</t>
  </si>
  <si>
    <t>Consorci Port de Portbou</t>
  </si>
  <si>
    <t>Consorcio Centro Internacional de Investigación de Recursos Costeros</t>
  </si>
  <si>
    <t>Ecoparc de Residus Industrials, S.A.</t>
  </si>
  <si>
    <t>Eficiencia Energética, S.A.</t>
  </si>
  <si>
    <t>Equacat, S.A. (Canal Olimpic de Catalunya)</t>
  </si>
  <si>
    <t>Entitat Autónoma Diari Oficial i Publicacions</t>
  </si>
  <si>
    <t>Entitat Autónoma de Jocs i Apostes</t>
  </si>
  <si>
    <t>Forestal Catalana, S.A.</t>
  </si>
  <si>
    <t xml:space="preserve">Fundació per a la Universitat Oberta de Cataluña </t>
  </si>
  <si>
    <t>Fundació Privada Institut de Formació Continua de la Universitat de Barcelona IL3-UB</t>
  </si>
  <si>
    <t>Fundació Privat Transplant Services Foundation</t>
  </si>
  <si>
    <t>Fundació Universitaria Balmes</t>
  </si>
  <si>
    <t>Fundació de Girona Innovació i Formació</t>
  </si>
  <si>
    <t>GEOCAT Gestió de Projectes, S.A.</t>
  </si>
  <si>
    <t>Inmobiliaria Corberó, S.A.</t>
  </si>
  <si>
    <t>Oberta UOC Publishing, S.L.</t>
  </si>
  <si>
    <t>Parc Eolic Baix Ebre, S.A.</t>
  </si>
  <si>
    <t>Parc Tecnologic del Vallés, S.A.</t>
  </si>
  <si>
    <t>Ports de la Generalitat de Catalunya</t>
  </si>
  <si>
    <t>Sabadell Gent Gran, Centre de Serveis, S.A.</t>
  </si>
  <si>
    <t>TABASA Infraestructures i Seveis de Mobilitat, S.A.</t>
  </si>
  <si>
    <t>Túnel de Toses, CESA</t>
  </si>
  <si>
    <t>Túnel del Cadi, S.A.C.</t>
  </si>
  <si>
    <t>Vila Universitaria, S.A.</t>
  </si>
  <si>
    <t>EXTREMADURA</t>
  </si>
  <si>
    <t>Consorcio Ciudad Monumental Histórico Artística de Mérida</t>
  </si>
  <si>
    <t>Fomdisa Andalucía, S.A.U.</t>
  </si>
  <si>
    <t xml:space="preserve">Fomento y Distribución, S.A. </t>
  </si>
  <si>
    <t>Gestión de Bienes de Extremadura, S.A.</t>
  </si>
  <si>
    <t>Gestión y Estudios Mineros, S.A.U.</t>
  </si>
  <si>
    <t>Gestión y Explotación de Servicios Públicos Extremeños, S.A.</t>
  </si>
  <si>
    <t>Urbanizaciones y Viviendas de Extremadura, S.A.</t>
  </si>
  <si>
    <t>GALICIA</t>
  </si>
  <si>
    <t>Fundación Centro Tecnolóxico do Mar</t>
  </si>
  <si>
    <t>Fundación Feiras e Exposicions de Ourense</t>
  </si>
  <si>
    <t xml:space="preserve">Instituto Ferial de Vigo </t>
  </si>
  <si>
    <t>Portos de Galicia</t>
  </si>
  <si>
    <t xml:space="preserve">Redes de Telecomunicaciones Gallegas, S.A. </t>
  </si>
  <si>
    <t>Sociedade Galega do Medio Ambiente, S.A.</t>
  </si>
  <si>
    <t>Xenética Fontao, S.A.</t>
  </si>
  <si>
    <t>Xestión Urbanística de Pontevedra, S.A.</t>
  </si>
  <si>
    <t>MADRID</t>
  </si>
  <si>
    <t>Alcalingua – Universidad de Alcalá, S.R.L.</t>
  </si>
  <si>
    <t>Boletín Oficial de la Comunidad de Madrid</t>
  </si>
  <si>
    <t>Canal de Comunicaciones Unidas, S.A.</t>
  </si>
  <si>
    <t>Canal de Isabel II</t>
  </si>
  <si>
    <t>Canal de Isabel II Gestión, S.A.</t>
  </si>
  <si>
    <t>Canal Energía Comercialización, S.L.</t>
  </si>
  <si>
    <t>Canal Energía Distribución, S.L.</t>
  </si>
  <si>
    <t>Canal Energía Generación, S.L.</t>
  </si>
  <si>
    <t>Canal Energía, S.L.</t>
  </si>
  <si>
    <t>Canal Extensia, S.A.</t>
  </si>
  <si>
    <t>Canal Gas Distribución, S. L.</t>
  </si>
  <si>
    <t>Centro de Transportes de Coslada, S.A.</t>
  </si>
  <si>
    <t>Consorcio Urbanístico Área Tecnológica del Sur</t>
  </si>
  <si>
    <t>Consorcio Urbanístico Ciudad Universitaria de Madrid</t>
  </si>
  <si>
    <t>Consorcio Urbanístico El Escorial</t>
  </si>
  <si>
    <t>Consorcio Urbanístico Espartales Norte</t>
  </si>
  <si>
    <t>Consorcio Urbanístico La Estación</t>
  </si>
  <si>
    <t>Consorcio Urbanístico La Fortuna</t>
  </si>
  <si>
    <t>Consorcio Urbanístico La Garena</t>
  </si>
  <si>
    <t>Consorcio Urbanístico Leganés Norte</t>
  </si>
  <si>
    <t>Consorcio Urbanístico Leganés Tecnológico</t>
  </si>
  <si>
    <t>Consorcio Urbanístico Los Molinos-Buenavista</t>
  </si>
  <si>
    <t>Consorcio Urbanístico Móstoles Sur</t>
  </si>
  <si>
    <t>Consorcio Urbanístico Rivas</t>
  </si>
  <si>
    <t>Fundación Arco</t>
  </si>
  <si>
    <t>Fundación Canal de Isabel II</t>
  </si>
  <si>
    <t>Fundación General de la Universidad Autónoma</t>
  </si>
  <si>
    <t>Fundación para el Fomento de la Innovación Industrial</t>
  </si>
  <si>
    <t xml:space="preserve">Gestión y Desarrollo del Medio Ambiente de Madrid, S.A. </t>
  </si>
  <si>
    <t>Hidráulica Santillana, S.A.</t>
  </si>
  <si>
    <t>Hispanagua, S.A.</t>
  </si>
  <si>
    <t>Mercado Puerta de Toledo, S.A.</t>
  </si>
  <si>
    <t>Metro de Madrid, S.A.</t>
  </si>
  <si>
    <t>MURCIA</t>
  </si>
  <si>
    <t>Boletín Oficial de la Región de Murcia</t>
  </si>
  <si>
    <t>Centro Integrado de Transportes de Murcia, S.A.</t>
  </si>
  <si>
    <t>Consorcio del Depósito Franco de Cartagena</t>
  </si>
  <si>
    <t>Sociedad Pública del Suelo y Equipamientos Empresariales de la Región de Murcia, S.A.</t>
  </si>
  <si>
    <t>NAVARRA</t>
  </si>
  <si>
    <t>Agencia Navarra del Transporte y la Logística, S.A.</t>
  </si>
  <si>
    <t>Natural Clymate System, S.A.</t>
  </si>
  <si>
    <t xml:space="preserve">Navarra de Infraestructuras Locales, S.A. </t>
  </si>
  <si>
    <t xml:space="preserve">Navarra de Suelo y Vivienda, S.A. </t>
  </si>
  <si>
    <t>Potasas de Subiza, S.A.</t>
  </si>
  <si>
    <t>Sal Doméstica, S.A.</t>
  </si>
  <si>
    <t>Suministros y Servicios Unificados de Carrocerías, S.L.</t>
  </si>
  <si>
    <t>SUNCOVE, S.A.</t>
  </si>
  <si>
    <t>PAÍS VASCO</t>
  </si>
  <si>
    <t>Arratiako Industrialdea, S.A.</t>
  </si>
  <si>
    <t>Bidaso Oarsoko Industrialdea, S.A.</t>
  </si>
  <si>
    <t>Bizkaia Sortaldeko Industrialdea, S.A.</t>
  </si>
  <si>
    <t>Central Hidroeléctrica de Sologoen, S.A.</t>
  </si>
  <si>
    <t>Euskadiko Kirol Portua, S.A.</t>
  </si>
  <si>
    <t>Hidroeléctrica Harana-Kontrasta, S.A.</t>
  </si>
  <si>
    <t>Itelazpi, S.A.</t>
  </si>
  <si>
    <t>Lanbarren Parke Logistikoa, S.A.</t>
  </si>
  <si>
    <t>Metro de Bilbao, S.A.</t>
  </si>
  <si>
    <t>Parque Científico y Tecnológico de Gipuzkoa, S.A.</t>
  </si>
  <si>
    <t>Parque Tecnológico, S.A. - Teknologi Elkartegia, S.A.</t>
  </si>
  <si>
    <t xml:space="preserve">Sociedad para la Gestión de Centrales Hidroeléctricas Municipales, S.A. </t>
  </si>
  <si>
    <t>LA RIOJA</t>
  </si>
  <si>
    <t>Instituto de la Vivienda de La Rioja, S.A.</t>
  </si>
  <si>
    <t>VALENCIA</t>
  </si>
  <si>
    <t>Centre d'Idiomes de la Universitat de Valencia, S.L.</t>
  </si>
  <si>
    <t>Centro Superior de Idiomas de la Universidad de Alicante, S.A.</t>
  </si>
  <si>
    <t>Consorcio para la Ejecución de las Previsiones del Plan Zonal de Resíduos 5, Area de Gestión V4</t>
  </si>
  <si>
    <t xml:space="preserve">Fundación Centro de Estudios Ciudad de la Luz de la Comunidad Valenciana </t>
  </si>
  <si>
    <t>Fundación Instituto Portuario de Estudios y Cooperación de la Comunidad Valenciana</t>
  </si>
  <si>
    <t>Fundació Lluis Alcanyis, S.A.</t>
  </si>
  <si>
    <t>L'Ágora Universitaria, S.L.</t>
  </si>
  <si>
    <t>Parque Empresarial de Sagunto, S.L.</t>
  </si>
  <si>
    <t>Reciclados y Compostaje Piedra Negra, S.A.</t>
  </si>
  <si>
    <t>Seguridad y Promoción Industrial Valenciana, S.A.</t>
  </si>
  <si>
    <t>2. SOCIEDADES NO FINANCIERAS PÚBLICAS CONTROLADAS POR LAS CORPORACIONES</t>
  </si>
  <si>
    <t xml:space="preserve">    LOCALES </t>
  </si>
  <si>
    <t>C.A. ANDALUCIA</t>
  </si>
  <si>
    <t>ALMERÍA</t>
  </si>
  <si>
    <t>Consorcio para la Creación, Organización y Gestión de Diversos Vertederos en la Comarca de Almanzora</t>
  </si>
  <si>
    <t>Empresa Municipal Almería XXI, S.A.</t>
  </si>
  <si>
    <t>Empresa Provincial de la Vivienda de Almería, S.L.</t>
  </si>
  <si>
    <t>Gestión Aguas de Levante Almeriense (GALASA)</t>
  </si>
  <si>
    <t>CÁDIZ</t>
  </si>
  <si>
    <t>Aguas de Cádiz, S.A.</t>
  </si>
  <si>
    <t>Aguas del Puerto, Empresa Municipal, S.A.</t>
  </si>
  <si>
    <t>Cementerio Mancomunado de la Bahía de Cádiz, S.A.</t>
  </si>
  <si>
    <t>Empresa de Fomento y Desarrollo Local Impulsa El Puerto, S.L.</t>
  </si>
  <si>
    <t>Empresa Municipal de Aparcamientos, S.A. (EMASA)</t>
  </si>
  <si>
    <t>Empresa Municipal de la Vivienda de Jerez, S.A. (EMUVIJESA)</t>
  </si>
  <si>
    <t>Empresa Municipal del Suelo de Jerez, S.A. (EMUSUJESA)</t>
  </si>
  <si>
    <t>Mercados Centrales de Abastecimiento de Jerez, S.A. (Mercajerez)</t>
  </si>
  <si>
    <t>Suministradora Eléctrica de Cádiz, S.A.</t>
  </si>
  <si>
    <t>CÓRDOBA</t>
  </si>
  <si>
    <t>Autobuses de Córdoba, S.A.</t>
  </si>
  <si>
    <t>Empresa Municipal de Aguas de Córdoba, S.A.</t>
  </si>
  <si>
    <t>Empresa Provincial de Aguas de Córdoba, S.A.</t>
  </si>
  <si>
    <t>Empresa Provincial de Residuos Sólidos y Medio Ambiente, S.A.</t>
  </si>
  <si>
    <t>Mercados Centrales de Abastecimiento de Córdoba, S.A.</t>
  </si>
  <si>
    <t>Promoción y Desarrollo Carloteño, S.A.</t>
  </si>
  <si>
    <t>Promotora Provincial de Viviendas de Córdoba, S.A.</t>
  </si>
  <si>
    <t>Saneamientos de Córdoba, S.A.</t>
  </si>
  <si>
    <t>Viviendas Municipales de Córdoba, S.A.</t>
  </si>
  <si>
    <t>GRANADA</t>
  </si>
  <si>
    <t>Empresa Municipal de Aguas de Granada, S.A. (EMASAGRA)</t>
  </si>
  <si>
    <t>Empresa Municipal de la Vivienda y el Suelo, S.A. (EMUVYSSA)</t>
  </si>
  <si>
    <t>Empresa Municipal del Cementerio, S.A. (EMUCESA)</t>
  </si>
  <si>
    <t>Gestión Medioambiental de Loja, S.A.</t>
  </si>
  <si>
    <t>Mercados Centrales de Abastecimiento de Granada S.A. (MercaGranada)</t>
  </si>
  <si>
    <t>HUELVA</t>
  </si>
  <si>
    <t>Empresa municipal de Aguas de Huelva, S.A.</t>
  </si>
  <si>
    <t>Empresa Provincial de Vivienda, Suelo y Equipamiento de Huelva, S.A.</t>
  </si>
  <si>
    <t>JAÉN</t>
  </si>
  <si>
    <t>Agencia de Gestión Energética de la Provincia de Jaén</t>
  </si>
  <si>
    <t>Empresa Pública de Aparcamientos y Servicios Municipales, S.A.</t>
  </si>
  <si>
    <t>Sociedad Municipal de la Vivienda de Jaén, S.A.</t>
  </si>
  <si>
    <t>MÁLAGA</t>
  </si>
  <si>
    <t>Empresa Malagueña de Transportes, S.A.</t>
  </si>
  <si>
    <t>Empresa Municipal de Aguas de Málaga, S.A.</t>
  </si>
  <si>
    <t>Gerencia de Compras y Contratación Marbella, S.L.</t>
  </si>
  <si>
    <t>Gerencia de Obras y Servicios de Marbella, S.L.</t>
  </si>
  <si>
    <t>Parque Cementerio de Málaga, S.A.</t>
  </si>
  <si>
    <t>Puerto Deportivo de Marbella, S.A.</t>
  </si>
  <si>
    <t>Sociedad Municipal de Aparcamientos y Servicios, S.A.</t>
  </si>
  <si>
    <t>Sociedad Municipal de Viviendas de Málaga, S.L.</t>
  </si>
  <si>
    <t>Transportes Locales 2000, S.L.</t>
  </si>
  <si>
    <t>SEVILLA</t>
  </si>
  <si>
    <t>Aguas del Huesna, S.L.</t>
  </si>
  <si>
    <t>Aparcamientos Urbanos de Sevilla, S.A.</t>
  </si>
  <si>
    <t>Empresa Metropolitana de Abastecimiento y Saneamiento de Aguas de Sevilla, S.A.</t>
  </si>
  <si>
    <t>Empresa Municipal de la Vivienda, Suelo y Equipamiento de Sevilla, S.A.</t>
  </si>
  <si>
    <t>Mercados Centrales de Abastecimiento de Sevilla, S.A.</t>
  </si>
  <si>
    <t>Sociedad de Desarrollo Económico de Dos Hermanas, S.A.</t>
  </si>
  <si>
    <t>C.A. ARAGON</t>
  </si>
  <si>
    <t>HUESCA</t>
  </si>
  <si>
    <t>Electro Sallent de Gallego, S.L.</t>
  </si>
  <si>
    <t>TERUEL</t>
  </si>
  <si>
    <t>Institución Ferial Ciudad de Teruel</t>
  </si>
  <si>
    <t>Servicios de Aguas y Saneamientos de Teruel, S.A.</t>
  </si>
  <si>
    <t>ZARAGOZA</t>
  </si>
  <si>
    <t>Compañía de Promoción Municipal y Social, S.L.</t>
  </si>
  <si>
    <t>Ecociudad Valdespartera Zaragoza, S.A.</t>
  </si>
  <si>
    <t>Mercados Centrales de Abastecimiento de Zaragoza, S.A.</t>
  </si>
  <si>
    <t>Residencia de Estudiantes y Centro de Estudios Ramón Pignatelli, S.A.</t>
  </si>
  <si>
    <t>Sociedad Mediavega Bilbilitana, S.L.</t>
  </si>
  <si>
    <t>Sociedad Municipal Zaragoza Vivienda, S.L.</t>
  </si>
  <si>
    <t>C.A. ASTURIAS</t>
  </si>
  <si>
    <t>OVIEDO</t>
  </si>
  <si>
    <t>Cementerios de Gijón, S.A.</t>
  </si>
  <si>
    <t>Centro Municipal de Empresas de Gijón, S.A.</t>
  </si>
  <si>
    <t>Empresa Municipal de Aguas de Gijón, S.A.</t>
  </si>
  <si>
    <t>Empresa Municipal de Transportes Urbanos de Gijón, S.A.</t>
  </si>
  <si>
    <t>La Cuchillería de Taramundi, S.A.</t>
  </si>
  <si>
    <t>Rehabilitaciones Urbanas de Avilés, S.A.</t>
  </si>
  <si>
    <t>Sociedad de Desarrollo La Curtidora, S.A.</t>
  </si>
  <si>
    <t>C.A. BALEARES</t>
  </si>
  <si>
    <t>MALLORCA</t>
  </si>
  <si>
    <t xml:space="preserve">Empresa Funeraria Municipal, S.A. </t>
  </si>
  <si>
    <t>Empresa Municipal de Aguas y Alcantarillado, S.A.</t>
  </si>
  <si>
    <t xml:space="preserve">Mercados Centrales de Abastecimiento de Palma de Mallorca, S.A. </t>
  </si>
  <si>
    <t>C.A. CANARIAS</t>
  </si>
  <si>
    <t>GRAN CANARIA, FUERTEVENTURA Y LANZAROTE</t>
  </si>
  <si>
    <t>Asociación Mixta de Compensación del Polígono Industrial de Arinaga</t>
  </si>
  <si>
    <t>Entidad Pública Empresarial Local Centros de Arte, Cultura y Turismo</t>
  </si>
  <si>
    <t>Eólicas de Fuerteventura, A.I.E</t>
  </si>
  <si>
    <t>Hotel Santa Catalina, S.A.</t>
  </si>
  <si>
    <t>Guaguas Municipales, S.A.</t>
  </si>
  <si>
    <t>Sociedad Municipal de Aparcamientos de Las Palmas de Gran Canaria, S.A.</t>
  </si>
  <si>
    <t>Sociedad para el Desarrollo de las Telecomunicaciones de Gran Canaria, S.A.</t>
  </si>
  <si>
    <t>TENERIFE, GOMERA, HIERRO Y LA PALMA</t>
  </si>
  <si>
    <t>Asociación Mixta de Compensación del Polígono Industrial Valle de Güimar</t>
  </si>
  <si>
    <t>Buenavista Golf, S.A.</t>
  </si>
  <si>
    <t>Canarias Submarine Link (CANALINK)</t>
  </si>
  <si>
    <t>Casino de Santa Cruz, S.A.</t>
  </si>
  <si>
    <t>Casino del Taoro, S.A.</t>
  </si>
  <si>
    <t>Casino Playa de las Américas, S.A.</t>
  </si>
  <si>
    <t>Cultivos y Tecnología Agraria de Tenerife, S.A.</t>
  </si>
  <si>
    <t>Entidad Pública Empresarial Local Balsas de Tenerife</t>
  </si>
  <si>
    <t>Entidad Pública Empresarial para el Desarrollo Agrícola, Ganadero y Pesquero de Tenerife</t>
  </si>
  <si>
    <t>Eólicas de Tenerife, A.I.E.</t>
  </si>
  <si>
    <t>Fundación Canaria Iter</t>
  </si>
  <si>
    <t>Gorona del Viento, S.A.</t>
  </si>
  <si>
    <t>Granja Teisol, S.L.</t>
  </si>
  <si>
    <t>Institución Ferial de Tenerife, S.A.</t>
  </si>
  <si>
    <t>Instituto Tecnológico de Energías Renovables, S.A.</t>
  </si>
  <si>
    <t xml:space="preserve">Instituto Tecnológico y de Telecomunicaciones de Tenerife, S.L. </t>
  </si>
  <si>
    <t>Mercados Centrales de Abastecimiento de Tenerife, S.A.</t>
  </si>
  <si>
    <t>MercaHierro, S.A.</t>
  </si>
  <si>
    <t>Metropolitano de Tenerife, S.A:</t>
  </si>
  <si>
    <t xml:space="preserve">Parque Científico y Tecnológico de Tenerife, S.A. </t>
  </si>
  <si>
    <t>Polígono Industrial de Granadilla, S.A.</t>
  </si>
  <si>
    <t>Servicios Municipales Sauzal, S.L.</t>
  </si>
  <si>
    <t>Sociedad de Fomento e Inversiones de Tenerife, S.A.</t>
  </si>
  <si>
    <t>Teidagua, S.A.</t>
  </si>
  <si>
    <t>Transportes Interurbanos de Tenerife, S.A.</t>
  </si>
  <si>
    <t>C.A. CANTABRIA</t>
  </si>
  <si>
    <t>SANTANDER</t>
  </si>
  <si>
    <t>Cementerio Jardín de Cantabria, S.A.</t>
  </si>
  <si>
    <t>Empresa Municipal Plaza de Toros de Santander, S.A.</t>
  </si>
  <si>
    <t xml:space="preserve">Mercados Centrales de Abastecimiento de Santander, S.A. </t>
  </si>
  <si>
    <t>Sociedad de Vivienda y Suelo de Santander, S.A.</t>
  </si>
  <si>
    <t>C.A. CASTILLA Y LEÓN</t>
  </si>
  <si>
    <t>AVILA</t>
  </si>
  <si>
    <t>Naturávila, S.A.</t>
  </si>
  <si>
    <t>BURGOS</t>
  </si>
  <si>
    <t>Consorcio para la Gestión de la Variante Ferroviaria de Burgos</t>
  </si>
  <si>
    <t>Consorcio para la Gestión Medioambiental y Servicio de Tratamiento de Resíduos Sólidos Urbanos de la Provincia de Burgos</t>
  </si>
  <si>
    <t>LEÓN</t>
  </si>
  <si>
    <t>Estacionamientos Urbanos de León, S.A.</t>
  </si>
  <si>
    <t xml:space="preserve">Mercados Centrales de Abastecimiento de León, S.A. </t>
  </si>
  <si>
    <t>Sociedad Mixta de Aguas de León, S.A.</t>
  </si>
  <si>
    <t>SALAMANCA</t>
  </si>
  <si>
    <t>Patronato Municipal de Vivienda y Urbanismo de Salamanca</t>
  </si>
  <si>
    <t>SEGOVIA</t>
  </si>
  <si>
    <t>Empresa Municipal del Suelo y Vivienda de Segovia, S.A.U.</t>
  </si>
  <si>
    <t>VALLADOLID</t>
  </si>
  <si>
    <t xml:space="preserve">Consorcio Institucional ferial de Castilla y León </t>
  </si>
  <si>
    <t>Necrópolis de Valladolid, S.A.</t>
  </si>
  <si>
    <t>Sociedad Municipal del Suelo y Vivienda de Valladolid, S.L.</t>
  </si>
  <si>
    <t>Unidad Alimentaria de Valladolid, S.A.</t>
  </si>
  <si>
    <t>C.A. CASTILLA-LA MANCHA</t>
  </si>
  <si>
    <t>ALBACETE</t>
  </si>
  <si>
    <t>Empresa Municipal de Infraestructuras y Servicios de Albacete, S.A.</t>
  </si>
  <si>
    <t>Urvial, Sociedad de Gestión Urbanística, S.L.U.</t>
  </si>
  <si>
    <t>CIUDAD REAL</t>
  </si>
  <si>
    <t>Aguas de Puertollano, S.L.</t>
  </si>
  <si>
    <t>Entidad Pública Empresarial Diario Lanza</t>
  </si>
  <si>
    <t>Residuos Sólidos Urbanos de Castilla-La Mancha, S.A.</t>
  </si>
  <si>
    <t>CUENCA</t>
  </si>
  <si>
    <t>Maderas de Cuenca, S.A.</t>
  </si>
  <si>
    <t>TOLEDO</t>
  </si>
  <si>
    <t>Consorcio de Servicios Públicos Medioambientales de la Provincia de Toledo, S.A.</t>
  </si>
  <si>
    <t>C.A. CATALUÑA</t>
  </si>
  <si>
    <t>BARCELONA</t>
  </si>
  <si>
    <t>Aigües de Manresa, S.A.</t>
  </si>
  <si>
    <t>Aigües de Mataró, S.A.</t>
  </si>
  <si>
    <t xml:space="preserve">Barcelona de Serveis Municipals, S.A. </t>
  </si>
  <si>
    <t xml:space="preserve">Barcelona Regional Agencia Metropolitana de Desenvolupament Urbanistic i d'Infraestructures, S.A. </t>
  </si>
  <si>
    <t xml:space="preserve">Cementiris de Barcelona, S.A. </t>
  </si>
  <si>
    <t>Egarvia, S.A.</t>
  </si>
  <si>
    <t>Ferrocarril Metropolitá de Barcelona, S.A.</t>
  </si>
  <si>
    <t>Foment de la Rehabilitació Urbana de Manresa, S.A.</t>
  </si>
  <si>
    <t>Fundació Tecnocampus Mataró - Maresme</t>
  </si>
  <si>
    <t xml:space="preserve">Gestión Integral de Transit de Mataró, S.L. </t>
  </si>
  <si>
    <t>Localret, S.A.</t>
  </si>
  <si>
    <t>Mataró Energía Sostenible, S.A.</t>
  </si>
  <si>
    <t xml:space="preserve">Mercados de Abastecimiento de Barcelona, S.A. </t>
  </si>
  <si>
    <t>Mercamollet, S.L.</t>
  </si>
  <si>
    <t xml:space="preserve">Parc d'Atraccions Tibidabo, S.A. </t>
  </si>
  <si>
    <t>Parc Tecnocampus Mataró</t>
  </si>
  <si>
    <t>Patronat d' Apostes</t>
  </si>
  <si>
    <t>Patronat Municipal de l'Habitatge de Barcelona</t>
  </si>
  <si>
    <t>Promoció de Sol Municipal de Mollet, S.L</t>
  </si>
  <si>
    <t>Selectives Metropolitanes, S.A.</t>
  </si>
  <si>
    <t>Societat Municipal de Serveis Funeraris de Terrassa, S.A.</t>
  </si>
  <si>
    <t>Societat Municipal Prohabitatge Mataró, S.A.</t>
  </si>
  <si>
    <t>Tecsal, S.A.</t>
  </si>
  <si>
    <t xml:space="preserve">Tractament i Selecció de Residus, S.A. </t>
  </si>
  <si>
    <t>Vapor Universitari, S.L.</t>
  </si>
  <si>
    <t>GIRONA</t>
  </si>
  <si>
    <t>Cementeri de Girona, S.A.</t>
  </si>
  <si>
    <t>Consorcio Costa Brava</t>
  </si>
  <si>
    <t>Entitat Pública Empresarial Local Serveis de Millora i Expansió Ramadera i Genética Aplicada</t>
  </si>
  <si>
    <t>Iniciatives i Projectes Municipals, S.A.U.</t>
  </si>
  <si>
    <t>Tractament de Residus i d’Aigües Residuals del Sistema de Girona, S.A.</t>
  </si>
  <si>
    <t>Transports Municipals del Gironés, S.A.</t>
  </si>
  <si>
    <t>Vivendes de Girona, S.A.</t>
  </si>
  <si>
    <t>LLEIDA</t>
  </si>
  <si>
    <t>Estación Aduanera Lleidatana, S.A.</t>
  </si>
  <si>
    <t>Llotja Agropecuaria Mercolleida, S.A.</t>
  </si>
  <si>
    <t>TARRAGONA</t>
  </si>
  <si>
    <t>Aigües de Reus Empresa Municipal, S.A.</t>
  </si>
  <si>
    <t>Aparcaments Municipals de Tarragona, S.A.</t>
  </si>
  <si>
    <t>Aparcaments y Mercats de Reus, S.A.M.</t>
  </si>
  <si>
    <t>Empresa de Serveis i Promocions d’Iniciatives Municipals, S.A.</t>
  </si>
  <si>
    <t>Empresa Mixta de Serveis Fúnebres Municipals de Tarragona, S.A.</t>
  </si>
  <si>
    <t>Empresa Municipal Mixta d’Aigües de Tarragona, S.A.</t>
  </si>
  <si>
    <t>Gestió de Serveis Funeraris de Reus, S.A.</t>
  </si>
  <si>
    <t>C.A. EXTREMADURA</t>
  </si>
  <si>
    <t>BADAJOZ</t>
  </si>
  <si>
    <t>Agropecuaria de la Diputación, S.A.</t>
  </si>
  <si>
    <t>Inmobiliaria Municipal, S.A.</t>
  </si>
  <si>
    <t>C.A. GALICIA</t>
  </si>
  <si>
    <t>LA CORUÑA</t>
  </si>
  <si>
    <t>Empresa Mixta de Aguas del Ferrol, S.A.</t>
  </si>
  <si>
    <t>Empresa Municipal de Aguas de La Coruña, S.A.</t>
  </si>
  <si>
    <t xml:space="preserve">Mercados Centrales de Abastecimiento de Santiago, S.A. </t>
  </si>
  <si>
    <t>C.A. MADRID</t>
  </si>
  <si>
    <t>Cementerio Jardín de Alcalá de Henares, S.A.</t>
  </si>
  <si>
    <t>Consorcio Urbanistico Área Industrial Valdelacasa</t>
  </si>
  <si>
    <t>Consorcio Urbanistico Los Moscatelares</t>
  </si>
  <si>
    <t>Consorcio Urbanistico Mostoles Tecnológico</t>
  </si>
  <si>
    <t>Empresa Mixta Club de Campo Villa de Madrid, S.A.</t>
  </si>
  <si>
    <t>Empresa Mixta de Servicios Funerarios de Madrid, S.A.</t>
  </si>
  <si>
    <t>Empresa Municipal de la Vivienda de Alcalá de Henares, S.A.</t>
  </si>
  <si>
    <t>Empresa Municipal de la Vivienda de Alcobendas, S.A.</t>
  </si>
  <si>
    <t xml:space="preserve">Empresa Municipal de Transportes de Fuenlabrada, S.A. </t>
  </si>
  <si>
    <t xml:space="preserve">Empresa Municipal de Transportes de Madrid, S.A. </t>
  </si>
  <si>
    <t>Empresa Municipal del Suelo y la Vivienda de Getafe, S.A.</t>
  </si>
  <si>
    <t>Consorcio Institución Ferial de Madrid (IFEMA)</t>
  </si>
  <si>
    <t xml:space="preserve">Instituto Municipal  de Suelo de Móstoles, S.A. </t>
  </si>
  <si>
    <t xml:space="preserve">Mercados Centrales de Abastecimiento de Madrid, S.A. </t>
  </si>
  <si>
    <t>Sociedad de Gestión del Patrimonio Inmobiliario Municipal de Alcobendas, S.A.</t>
  </si>
  <si>
    <t>C.A. MURCIA</t>
  </si>
  <si>
    <t>Aguas de Cieza, S.A.</t>
  </si>
  <si>
    <t>Aguas de Lorca, S.A.</t>
  </si>
  <si>
    <t xml:space="preserve">Empresa Municipal de Aguas y Saneamiento de Murcia, S.A. </t>
  </si>
  <si>
    <t>Mercados Centrales de Abastecimiento de Murcia, S.A.</t>
  </si>
  <si>
    <t>Servicios Comunitarios Molina de Segura, S.A.</t>
  </si>
  <si>
    <t>C.A. NAVARRA</t>
  </si>
  <si>
    <t>PAMPLONA</t>
  </si>
  <si>
    <t>Comercios Minoristas de Pamplona, S.A.</t>
  </si>
  <si>
    <t>Mercados Centrales de Abastecimiento de Pamplona, S.A.</t>
  </si>
  <si>
    <t>C.A. PAIS VASCO</t>
  </si>
  <si>
    <t>ÁLAVA</t>
  </si>
  <si>
    <t>Aguas Municipales de Vitoria, S.A.</t>
  </si>
  <si>
    <t>Centro de Transportes de Vitoria, S.A.</t>
  </si>
  <si>
    <t>Naturgolf, S.A.</t>
  </si>
  <si>
    <t>Sociedad para Aprovechamiento Energético Biogardelegui, S.A.</t>
  </si>
  <si>
    <t>Vías de Álava, S.A.</t>
  </si>
  <si>
    <t>GUIPÚZCOA</t>
  </si>
  <si>
    <t>Bidegi-Agencia Guipuzcoana de Infraestructuras, S.A.</t>
  </si>
  <si>
    <t>Biosasieta, S.A.</t>
  </si>
  <si>
    <t>Compañía del Tranvía de San Sebastián, S.A.</t>
  </si>
  <si>
    <t>Entidad Pública Empresarial de la Vivienda</t>
  </si>
  <si>
    <t>Fundación Zorroaga de San Sebastián</t>
  </si>
  <si>
    <t>Guipuzkoako Urak, S.A.</t>
  </si>
  <si>
    <t>Ordizia Lantzen, S.A.</t>
  </si>
  <si>
    <t>Servicios Funerarios de Donostia-San Sebastián</t>
  </si>
  <si>
    <t>Sociedad Centro Kursaal, S.A.</t>
  </si>
  <si>
    <t>Sociedad del Balneario La Perla, S.A.</t>
  </si>
  <si>
    <t>VIZCAYA</t>
  </si>
  <si>
    <t>Aparkabisa Bizkaiko Garraio Gunea</t>
  </si>
  <si>
    <t>Bioartigas, S.A.</t>
  </si>
  <si>
    <t>Consorcio de Aguas de Bilbao-Vizcaya</t>
  </si>
  <si>
    <t>Consoorcio Depósito Franco de Bilbao</t>
  </si>
  <si>
    <t xml:space="preserve">Delegación en Vizcaya de Loterías y Apuestas del Estado </t>
  </si>
  <si>
    <t>Euskalduna Jauregia-Palacio Euskalduna, S.A.</t>
  </si>
  <si>
    <t>Garbiker, S.A.</t>
  </si>
  <si>
    <t xml:space="preserve">Mercados Centrales de Abastecimiento de Bilbao, S.A. </t>
  </si>
  <si>
    <t>Promoción Económica Municipal Ermua, S.A.</t>
  </si>
  <si>
    <t>Ural Sareak, S.A.</t>
  </si>
  <si>
    <t>C.A. LA RIOJA</t>
  </si>
  <si>
    <t>LOGROÑO</t>
  </si>
  <si>
    <t>Infraestructuras para Arnedo, S.A.</t>
  </si>
  <si>
    <t>C.A. VALENCIA</t>
  </si>
  <si>
    <t>ALICANTE</t>
  </si>
  <si>
    <t>Aguas Municipales de Javea, S.A.</t>
  </si>
  <si>
    <t>Aigües i Sanejament d’Elx, S.A.</t>
  </si>
  <si>
    <t>Empresa Municipal de Información de Elda, S.A.</t>
  </si>
  <si>
    <t>Empresa Municipal de Urbanizaciones de Elda, S.A.</t>
  </si>
  <si>
    <t>Geonet Territorial, S.A.</t>
  </si>
  <si>
    <t>Iniciativas y Transportes de Elche, S.A.</t>
  </si>
  <si>
    <t>Mercados Centrales de Abastecimiento de Alicante, S.A.</t>
  </si>
  <si>
    <t>Promociones e Iniciativas Municipales de Elche, S.A.</t>
  </si>
  <si>
    <t>CASTELLON</t>
  </si>
  <si>
    <t>Gestora Urbana Municipal de Castellón, S.A.</t>
  </si>
  <si>
    <t>Reciclados de Residuos La Plana, S.A.</t>
  </si>
  <si>
    <t>Actuaciones Urbanas de Valencia, S.A.</t>
  </si>
  <si>
    <t>Empresa General Valenciana del Agua, S.A. (EGEVASA)</t>
  </si>
  <si>
    <t>Empresa Municipal de Transportes de Valencia, S.A.</t>
  </si>
  <si>
    <t>Entidad Pública Empresarial Local Palacio de Congresos de Valencia</t>
  </si>
  <si>
    <t xml:space="preserve">Gestión Integral de Residuos Sólidos Urbanos, S.A. (GIRSA) </t>
  </si>
  <si>
    <t>Mediterránea Recursos Hídricos, (S.A.)</t>
  </si>
  <si>
    <t xml:space="preserve">Mercados Centrales de Abastecimiento de Valencia, S.A. </t>
  </si>
  <si>
    <t xml:space="preserve">CIUDADES AUTONOMAS </t>
  </si>
  <si>
    <t>CEUTA</t>
  </si>
  <si>
    <t>Puerta de África, S.A.</t>
  </si>
  <si>
    <t>INSTITUCIONES FINANCIERAS MONETARIAS (IFM)</t>
  </si>
  <si>
    <t>1. BANCO CENTRAL</t>
  </si>
  <si>
    <t>Banco de España</t>
  </si>
  <si>
    <t>2. OTRAS INSTITUCIONES FINANCIERAS MONETARIAS: SOCIEDADES DE DEPÓSITO EXCEPTO BANCO CENTRAL</t>
  </si>
  <si>
    <t>Banco Mare Nostrum, S.A. (participada por el Frob, sus cuentas no se incluyen en esta publicación)</t>
  </si>
  <si>
    <r>
      <t xml:space="preserve">Catalunya Banc, S.A. </t>
    </r>
    <r>
      <rPr>
        <i/>
        <sz val="8"/>
        <color theme="1"/>
        <rFont val="Arial"/>
        <family val="2"/>
      </rPr>
      <t>(participada por el Frob, sus cuentas no se incluyen en esta publicación)</t>
    </r>
  </si>
  <si>
    <t>Instituto de Crédito Oficial</t>
  </si>
  <si>
    <t>INSTITUCIONES FINANCIERAS EXCEPTO IFM Y CSFP</t>
  </si>
  <si>
    <t xml:space="preserve">5. OTROS INTERMEDIARIOS FINANCIEROS </t>
  </si>
  <si>
    <t>Institut Catalá de Finances</t>
  </si>
  <si>
    <t>6. AUXILIARES FINANCIEROS PÚBLICOS</t>
  </si>
  <si>
    <t>Comercial Financiera Vasco-Castellana, S.A.</t>
  </si>
  <si>
    <t>Comisión Nacional del Mercado de Valores (CNMV)</t>
  </si>
  <si>
    <t>Compañía Española de Reafianzamiento, S.A.</t>
  </si>
  <si>
    <t>Fondo de Liquidación ASICA</t>
  </si>
  <si>
    <t>Sociedad Anónima Estatal de Caución Agraria (SAECA)</t>
  </si>
  <si>
    <t>COMPAÑÍAS DE SEGUROS Y FONDOS DE PENSIONES (CSFP)</t>
  </si>
  <si>
    <t xml:space="preserve">8. COMPAÑÍAS DE SEGURO </t>
  </si>
  <si>
    <t>Compañía Española de Seguros de Crédito a la Exportación (CESCE)</t>
  </si>
  <si>
    <t>Consorcio de Compensación de Seguros</t>
  </si>
  <si>
    <t xml:space="preserve">Inventario de empresas </t>
  </si>
  <si>
    <t>INVENTARIO DE LAS EMPRESAS PÚBLICAS</t>
  </si>
  <si>
    <t>SOCIEDADES NO FINANCIERAS CONTROLADAS POR MADRID</t>
  </si>
  <si>
    <t>Tabla 39: Rama 38. Actividades cinematográficas, de vídeo y de programas de televisión, grabación de sonido y edición musical: actividades de programación y emisión de radio y televisión</t>
  </si>
  <si>
    <t>Tabla 58: Rama 58. Actividades de creación, artísticas y espectáculos,; actividades de bibliotecas, archivos, museos y otras actividades culturales, juegos de azar y apuestas</t>
  </si>
  <si>
    <t>Tabla 2.2.1.1: Sociedades no financieras controladas por Andalucía</t>
  </si>
  <si>
    <t>Tabla 2.2.1.3: Sociedades no financieras controladas por Asturias</t>
  </si>
  <si>
    <t>Tabla 2.2.1.7: Sociedades no financieras controladas por Castilla-León</t>
  </si>
  <si>
    <t>Tabla 2.2.1.12: Sociedades no financieras controladas por Madrid</t>
  </si>
  <si>
    <t>Tabla 3.4: Auxiliares financieros públicos</t>
  </si>
  <si>
    <t>Tabla 5: Rama 2. Industrias extractivas, industria manufacturera; suministro de energía eléctrica, gas, vapor y aire acondicionado; suministro de agua; actividades de saneamiento, gestión de residuos y descontaminación</t>
  </si>
  <si>
    <t>Tabla 7: Rama 4. Comercio al por mayor y al por menor, reparación de vehículos de motor y motocicletas; transportes y almacenamiento; hostelería</t>
  </si>
  <si>
    <t>Tabla 13: Rama 10. Actividades artísticas, recreativas y de entretenimiento; reparación de artículos de uso doméstico y otros servicios</t>
  </si>
  <si>
    <t>Tabla 33: Rama 30. Comercio al por menor, excepto de vehículos de motor y motocicletas</t>
  </si>
  <si>
    <t>Tabla 34: Rama 31. Transporte terrestre y por tubería</t>
  </si>
  <si>
    <t>Tabla 61: Rama 62. Otros servicios sociales</t>
  </si>
  <si>
    <t>NOTA METODOLÓGICA</t>
  </si>
  <si>
    <r>
      <t xml:space="preserve">Bankia, S.A. </t>
    </r>
    <r>
      <rPr>
        <i/>
        <sz val="8"/>
        <color theme="1"/>
        <rFont val="Arial"/>
        <family val="2"/>
      </rPr>
      <t>(participada por el BFA, sus cuentas no se incluyen en esta publicación)</t>
    </r>
  </si>
  <si>
    <r>
      <t xml:space="preserve">Nova Caixa Galicia, Banco, S.A. </t>
    </r>
    <r>
      <rPr>
        <i/>
        <sz val="8"/>
        <color theme="1"/>
        <rFont val="Arial"/>
        <family val="2"/>
      </rPr>
      <t>(participada por el Frob, sus cuentas no se incluyen en esta publicación)</t>
    </r>
  </si>
  <si>
    <t>N.I.P.O.: 630-16-351-9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</si>
</sst>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 \ \ "/>
    <numFmt numFmtId="165" formatCode="0.0;\-0.0;\-"/>
  </numFmts>
  <fonts count="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theme="1"/>
      <name val="Arial"/>
      <family val="2"/>
    </font>
    <font>
      <b/>
      <sz val="14"/>
      <name val="Arial"/>
      <family val="2"/>
    </font>
    <font>
      <b/>
      <sz val="12"/>
      <name val="Arial"/>
      <family val="2"/>
    </font>
    <font>
      <b/>
      <sz val="12"/>
      <name val="Univers (W1)"/>
      <family val="2"/>
    </font>
    <font>
      <b/>
      <u/>
      <sz val="12"/>
      <name val="Arial"/>
      <family val="2"/>
    </font>
    <font>
      <b/>
      <sz val="16"/>
      <name val="Arial"/>
      <family val="2"/>
    </font>
    <font>
      <u/>
      <sz val="11"/>
      <color theme="10"/>
      <name val="Arial"/>
      <family val="2"/>
    </font>
    <font>
      <sz val="14"/>
      <name val="Arial"/>
      <family val="2"/>
    </font>
    <font>
      <sz val="14"/>
      <color indexed="56"/>
      <name val="Arial"/>
      <family val="2"/>
    </font>
    <font>
      <i/>
      <sz val="10"/>
      <name val="Arial"/>
      <family val="2"/>
    </font>
    <font>
      <b/>
      <i/>
      <sz val="10"/>
      <name val="Arial"/>
      <family val="2"/>
    </font>
    <font>
      <b/>
      <sz val="16"/>
      <color rgb="FFFF5050"/>
      <name val="Arial"/>
      <family val="2"/>
    </font>
    <font>
      <u/>
      <sz val="11"/>
      <color rgb="FFFF2D2D"/>
      <name val="Arial"/>
      <family val="2"/>
    </font>
    <font>
      <sz val="10"/>
      <color rgb="FFFF2D2D"/>
      <name val="Arial"/>
      <family val="2"/>
    </font>
    <font>
      <sz val="10"/>
      <color rgb="FFAC0000"/>
      <name val="Arial"/>
      <family val="2"/>
    </font>
    <font>
      <u/>
      <sz val="11"/>
      <color rgb="FFAC0000"/>
      <name val="Arial"/>
      <family val="2"/>
    </font>
    <font>
      <b/>
      <sz val="12"/>
      <color rgb="FFAC0000"/>
      <name val="Arial"/>
      <family val="2"/>
    </font>
    <font>
      <sz val="10"/>
      <name val="MS Sans Serif"/>
      <family val="2"/>
    </font>
    <font>
      <b/>
      <i/>
      <sz val="12"/>
      <name val="Arial"/>
      <family val="2"/>
    </font>
    <font>
      <sz val="12"/>
      <name val="Arial"/>
      <family val="2"/>
    </font>
    <font>
      <u/>
      <sz val="10"/>
      <color indexed="56"/>
      <name val="Arial"/>
      <family val="2"/>
    </font>
    <font>
      <u/>
      <sz val="10"/>
      <name val="Arial"/>
      <family val="2"/>
    </font>
    <font>
      <b/>
      <u/>
      <sz val="16"/>
      <color rgb="FFFF5050"/>
      <name val="Arial"/>
      <family val="2"/>
    </font>
    <font>
      <u/>
      <sz val="14"/>
      <name val="Arial"/>
      <family val="2"/>
    </font>
    <font>
      <u/>
      <sz val="14"/>
      <color indexed="56"/>
      <name val="Arial"/>
      <family val="2"/>
    </font>
    <font>
      <b/>
      <sz val="9"/>
      <name val="Arial"/>
      <family val="2"/>
    </font>
    <font>
      <u/>
      <sz val="10"/>
      <color theme="10"/>
      <name val="Arial"/>
      <family val="2"/>
    </font>
    <font>
      <b/>
      <sz val="10"/>
      <color theme="1"/>
      <name val="Arial"/>
      <family val="2"/>
    </font>
    <font>
      <b/>
      <sz val="12"/>
      <color theme="1"/>
      <name val="Arial"/>
      <family val="2"/>
    </font>
    <font>
      <sz val="8"/>
      <color theme="1"/>
      <name val="Arial"/>
      <family val="2"/>
    </font>
    <font>
      <b/>
      <sz val="10"/>
      <color rgb="FF000000"/>
      <name val="Arial"/>
      <family val="2"/>
    </font>
    <font>
      <sz val="10"/>
      <color rgb="FF000000"/>
      <name val="Arial"/>
      <family val="2"/>
    </font>
    <font>
      <u/>
      <sz val="8"/>
      <color rgb="FF000000"/>
      <name val="Arial"/>
      <family val="2"/>
    </font>
    <font>
      <sz val="8"/>
      <color rgb="FF000000"/>
      <name val="Arial"/>
      <family val="2"/>
    </font>
    <font>
      <b/>
      <u/>
      <sz val="9"/>
      <color theme="1"/>
      <name val="Arial"/>
      <family val="2"/>
    </font>
    <font>
      <b/>
      <sz val="12"/>
      <color rgb="FF000000"/>
      <name val="Arial"/>
      <family val="2"/>
    </font>
    <font>
      <i/>
      <sz val="8"/>
      <color theme="1"/>
      <name val="Arial"/>
      <family val="2"/>
    </font>
    <font>
      <sz val="10"/>
      <color theme="1"/>
      <name val="Times New Roman"/>
      <family val="1"/>
    </font>
    <font>
      <sz val="10"/>
      <name val="Arial"/>
      <family val="2"/>
    </font>
  </fonts>
  <fills count="6">
    <fill>
      <patternFill patternType="none"/>
    </fill>
    <fill>
      <patternFill patternType="gray125"/>
    </fill>
    <fill>
      <patternFill patternType="solid">
        <fgColor theme="0" tint="-0.249977111117893"/>
        <bgColor indexed="60"/>
      </patternFill>
    </fill>
    <fill>
      <patternFill patternType="solid">
        <fgColor rgb="FFFFE5E5"/>
        <bgColor indexed="64"/>
      </patternFill>
    </fill>
    <fill>
      <patternFill patternType="solid">
        <fgColor rgb="FFFFF3F3"/>
        <bgColor indexed="64"/>
      </patternFill>
    </fill>
    <fill>
      <patternFill patternType="solid">
        <fgColor theme="0" tint="-4.9989318521683403E-2"/>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16">
    <xf numFmtId="0" fontId="0" fillId="0" borderId="0"/>
    <xf numFmtId="0" fontId="5" fillId="0" borderId="0"/>
    <xf numFmtId="0" fontId="4" fillId="0" borderId="0"/>
    <xf numFmtId="0" fontId="7" fillId="0" borderId="0"/>
    <xf numFmtId="0" fontId="5" fillId="0" borderId="0"/>
    <xf numFmtId="3" fontId="11" fillId="2" borderId="0">
      <alignment vertical="center"/>
    </xf>
    <xf numFmtId="0" fontId="8" fillId="0" borderId="0"/>
    <xf numFmtId="0" fontId="5" fillId="0" borderId="0"/>
    <xf numFmtId="0" fontId="23" fillId="0" borderId="0" applyNumberFormat="0" applyFill="0" applyBorder="0" applyAlignment="0" applyProtection="0"/>
    <xf numFmtId="0" fontId="25" fillId="0" borderId="0"/>
    <xf numFmtId="0" fontId="3" fillId="0" borderId="0"/>
    <xf numFmtId="0" fontId="5" fillId="0" borderId="0"/>
    <xf numFmtId="0" fontId="34" fillId="0" borderId="0" applyNumberFormat="0" applyFill="0" applyBorder="0" applyAlignment="0" applyProtection="0"/>
    <xf numFmtId="0" fontId="2" fillId="0" borderId="0"/>
    <xf numFmtId="0" fontId="46" fillId="0" borderId="0"/>
    <xf numFmtId="0" fontId="1" fillId="0" borderId="0"/>
  </cellStyleXfs>
  <cellXfs count="152">
    <xf numFmtId="0" fontId="0" fillId="0" borderId="0" xfId="0"/>
    <xf numFmtId="0" fontId="10" fillId="3" borderId="0" xfId="3" applyFont="1" applyFill="1"/>
    <xf numFmtId="0" fontId="5" fillId="3" borderId="0" xfId="3" applyFont="1" applyFill="1"/>
    <xf numFmtId="0" fontId="5" fillId="3" borderId="0" xfId="0" applyFont="1" applyFill="1"/>
    <xf numFmtId="0" fontId="0" fillId="3" borderId="0" xfId="0" applyFill="1"/>
    <xf numFmtId="0" fontId="10" fillId="3" borderId="0" xfId="3" applyFont="1" applyFill="1" applyAlignment="1">
      <alignment vertical="center"/>
    </xf>
    <xf numFmtId="0" fontId="13" fillId="3" borderId="0" xfId="3" quotePrefix="1" applyFont="1" applyFill="1" applyAlignment="1">
      <alignment horizontal="left" vertical="center"/>
    </xf>
    <xf numFmtId="0" fontId="9" fillId="3" borderId="0" xfId="3" quotePrefix="1" applyFont="1" applyFill="1" applyAlignment="1">
      <alignment horizontal="left" vertical="center"/>
    </xf>
    <xf numFmtId="0" fontId="7" fillId="3" borderId="0" xfId="3" applyFill="1"/>
    <xf numFmtId="0" fontId="10" fillId="3" borderId="0" xfId="3" quotePrefix="1" applyFont="1" applyFill="1" applyAlignment="1">
      <alignment horizontal="left" vertical="center"/>
    </xf>
    <xf numFmtId="0" fontId="6" fillId="3" borderId="0" xfId="3" quotePrefix="1" applyFont="1" applyFill="1" applyAlignment="1">
      <alignment horizontal="left"/>
    </xf>
    <xf numFmtId="0" fontId="19" fillId="3" borderId="0" xfId="3" quotePrefix="1" applyFont="1" applyFill="1" applyAlignment="1">
      <alignment horizontal="left" vertical="center"/>
    </xf>
    <xf numFmtId="0" fontId="0" fillId="4" borderId="0" xfId="0" applyFill="1"/>
    <xf numFmtId="0" fontId="10" fillId="4" borderId="0" xfId="7" applyFont="1" applyFill="1"/>
    <xf numFmtId="0" fontId="14" fillId="4" borderId="0" xfId="8" quotePrefix="1" applyFont="1" applyFill="1"/>
    <xf numFmtId="0" fontId="20" fillId="4" borderId="0" xfId="8" quotePrefix="1" applyFont="1" applyFill="1"/>
    <xf numFmtId="0" fontId="21" fillId="4" borderId="0" xfId="0" applyFont="1" applyFill="1"/>
    <xf numFmtId="0" fontId="22" fillId="4" borderId="0" xfId="0" applyFont="1" applyFill="1"/>
    <xf numFmtId="0" fontId="23" fillId="4" borderId="0" xfId="8" quotePrefix="1" applyFont="1" applyFill="1"/>
    <xf numFmtId="0" fontId="24" fillId="3" borderId="0" xfId="3" applyFont="1" applyFill="1"/>
    <xf numFmtId="0" fontId="15" fillId="3" borderId="0" xfId="0" applyFont="1" applyFill="1"/>
    <xf numFmtId="165" fontId="16" fillId="3" borderId="0" xfId="0" applyNumberFormat="1" applyFont="1" applyFill="1" applyProtection="1"/>
    <xf numFmtId="164" fontId="0" fillId="3" borderId="0" xfId="0" applyNumberFormat="1" applyFill="1" applyProtection="1"/>
    <xf numFmtId="3" fontId="26" fillId="4" borderId="0" xfId="9" applyNumberFormat="1" applyFont="1" applyFill="1" applyBorder="1" applyAlignment="1">
      <alignment vertical="center"/>
    </xf>
    <xf numFmtId="3" fontId="5" fillId="4" borderId="0" xfId="9" applyNumberFormat="1" applyFont="1" applyFill="1"/>
    <xf numFmtId="3" fontId="18" fillId="4" borderId="3" xfId="9" applyNumberFormat="1" applyFont="1" applyFill="1" applyBorder="1" applyAlignment="1">
      <alignment vertical="center"/>
    </xf>
    <xf numFmtId="3" fontId="5" fillId="4" borderId="3" xfId="9" applyNumberFormat="1" applyFont="1" applyFill="1" applyBorder="1" applyAlignment="1">
      <alignment vertical="center"/>
    </xf>
    <xf numFmtId="3" fontId="18" fillId="4" borderId="3" xfId="9" applyNumberFormat="1" applyFont="1" applyFill="1" applyBorder="1" applyAlignment="1">
      <alignment horizontal="right" vertical="center"/>
    </xf>
    <xf numFmtId="3" fontId="5" fillId="4" borderId="0" xfId="9" applyNumberFormat="1" applyFont="1" applyFill="1" applyBorder="1" applyAlignment="1">
      <alignment vertical="center"/>
    </xf>
    <xf numFmtId="3" fontId="5" fillId="4" borderId="4" xfId="9" applyNumberFormat="1" applyFont="1" applyFill="1" applyBorder="1"/>
    <xf numFmtId="3" fontId="5" fillId="4" borderId="5" xfId="9" applyNumberFormat="1" applyFont="1" applyFill="1" applyBorder="1"/>
    <xf numFmtId="3" fontId="5" fillId="4" borderId="0" xfId="9" applyNumberFormat="1" applyFont="1" applyFill="1" applyBorder="1"/>
    <xf numFmtId="3" fontId="5" fillId="4" borderId="0" xfId="9" quotePrefix="1" applyNumberFormat="1" applyFont="1" applyFill="1" applyAlignment="1">
      <alignment horizontal="left"/>
    </xf>
    <xf numFmtId="3" fontId="5" fillId="4" borderId="0" xfId="9" applyNumberFormat="1" applyFont="1" applyFill="1" applyAlignment="1">
      <alignment horizontal="left"/>
    </xf>
    <xf numFmtId="3" fontId="17" fillId="4" borderId="0" xfId="9" quotePrefix="1" applyNumberFormat="1" applyFont="1" applyFill="1" applyAlignment="1">
      <alignment horizontal="left"/>
    </xf>
    <xf numFmtId="3" fontId="5" fillId="4" borderId="0" xfId="9" quotePrefix="1" applyNumberFormat="1" applyFont="1" applyFill="1" applyBorder="1" applyAlignment="1">
      <alignment horizontal="left"/>
    </xf>
    <xf numFmtId="3" fontId="5" fillId="4" borderId="3" xfId="9" quotePrefix="1" applyNumberFormat="1" applyFont="1" applyFill="1" applyBorder="1" applyAlignment="1">
      <alignment horizontal="left" vertical="center"/>
    </xf>
    <xf numFmtId="3" fontId="5" fillId="4" borderId="7" xfId="9" applyNumberFormat="1" applyFont="1" applyFill="1" applyBorder="1" applyAlignment="1">
      <alignment vertical="center"/>
    </xf>
    <xf numFmtId="3" fontId="26" fillId="4" borderId="3" xfId="9" applyNumberFormat="1" applyFont="1" applyFill="1" applyBorder="1" applyAlignment="1">
      <alignment vertical="center"/>
    </xf>
    <xf numFmtId="3" fontId="17" fillId="4" borderId="0" xfId="9" applyNumberFormat="1" applyFont="1" applyFill="1" applyAlignment="1">
      <alignment horizontal="left"/>
    </xf>
    <xf numFmtId="3" fontId="5" fillId="4" borderId="0" xfId="9" quotePrefix="1" applyNumberFormat="1" applyFont="1" applyFill="1" applyBorder="1" applyAlignment="1">
      <alignment horizontal="left" vertical="center"/>
    </xf>
    <xf numFmtId="3" fontId="26" fillId="4" borderId="5" xfId="9" applyNumberFormat="1" applyFont="1" applyFill="1" applyBorder="1" applyAlignment="1">
      <alignment vertical="center"/>
    </xf>
    <xf numFmtId="3" fontId="5" fillId="4" borderId="0" xfId="9" applyNumberFormat="1" applyFont="1" applyFill="1" applyBorder="1" applyAlignment="1">
      <alignment horizontal="left"/>
    </xf>
    <xf numFmtId="3" fontId="5" fillId="4" borderId="4" xfId="9" quotePrefix="1" applyNumberFormat="1" applyFont="1" applyFill="1" applyBorder="1" applyAlignment="1">
      <alignment horizontal="left"/>
    </xf>
    <xf numFmtId="3" fontId="18" fillId="4" borderId="3" xfId="9" quotePrefix="1" applyNumberFormat="1" applyFont="1" applyFill="1" applyBorder="1" applyAlignment="1">
      <alignment horizontal="left" vertical="center"/>
    </xf>
    <xf numFmtId="3" fontId="18" fillId="4" borderId="3" xfId="9" quotePrefix="1" applyNumberFormat="1" applyFont="1" applyFill="1" applyBorder="1" applyAlignment="1">
      <alignment horizontal="right" vertical="center"/>
    </xf>
    <xf numFmtId="3" fontId="5" fillId="4" borderId="0" xfId="9" applyNumberFormat="1" applyFont="1" applyFill="1" applyAlignment="1">
      <alignment vertical="justify" wrapText="1"/>
    </xf>
    <xf numFmtId="3" fontId="5" fillId="4" borderId="5" xfId="9" applyNumberFormat="1" applyFont="1" applyFill="1" applyBorder="1" applyAlignment="1">
      <alignment vertical="justify" wrapText="1"/>
    </xf>
    <xf numFmtId="3" fontId="5" fillId="4" borderId="0" xfId="9" applyNumberFormat="1" applyFont="1" applyFill="1" applyBorder="1" applyAlignment="1">
      <alignment vertical="justify" wrapText="1"/>
    </xf>
    <xf numFmtId="3" fontId="5" fillId="4" borderId="8" xfId="9" applyNumberFormat="1" applyFont="1" applyFill="1" applyBorder="1"/>
    <xf numFmtId="3" fontId="5" fillId="4" borderId="0" xfId="11" applyNumberFormat="1" applyFill="1"/>
    <xf numFmtId="3" fontId="17" fillId="4" borderId="0" xfId="9" applyNumberFormat="1" applyFont="1" applyFill="1"/>
    <xf numFmtId="3" fontId="5" fillId="4" borderId="6" xfId="9" quotePrefix="1" applyNumberFormat="1" applyFont="1" applyFill="1" applyBorder="1" applyAlignment="1">
      <alignment horizontal="left"/>
    </xf>
    <xf numFmtId="3" fontId="26" fillId="4" borderId="4" xfId="9" applyNumberFormat="1" applyFont="1" applyFill="1" applyBorder="1" applyAlignment="1">
      <alignment vertical="center"/>
    </xf>
    <xf numFmtId="3" fontId="17" fillId="4" borderId="0" xfId="9" quotePrefix="1" applyNumberFormat="1" applyFont="1" applyFill="1" applyBorder="1" applyAlignment="1">
      <alignment horizontal="left"/>
    </xf>
    <xf numFmtId="3" fontId="5" fillId="4" borderId="0" xfId="11" quotePrefix="1" applyNumberFormat="1" applyFont="1" applyFill="1" applyAlignment="1">
      <alignment horizontal="left"/>
    </xf>
    <xf numFmtId="3" fontId="5" fillId="4" borderId="3" xfId="9" quotePrefix="1" applyNumberFormat="1" applyFont="1" applyFill="1" applyBorder="1" applyAlignment="1">
      <alignment horizontal="left"/>
    </xf>
    <xf numFmtId="3" fontId="5" fillId="4" borderId="3" xfId="9" applyNumberFormat="1" applyFont="1" applyFill="1" applyBorder="1"/>
    <xf numFmtId="0" fontId="23" fillId="4" borderId="0" xfId="8" applyFill="1"/>
    <xf numFmtId="0" fontId="5" fillId="4" borderId="0" xfId="0" applyFont="1" applyFill="1"/>
    <xf numFmtId="0" fontId="12" fillId="4" borderId="0" xfId="8" quotePrefix="1" applyFont="1" applyFill="1" applyAlignment="1">
      <alignment horizontal="left" vertical="center"/>
    </xf>
    <xf numFmtId="0" fontId="10" fillId="4" borderId="0" xfId="8" quotePrefix="1" applyFont="1" applyFill="1" applyAlignment="1">
      <alignment horizontal="left" vertical="center"/>
    </xf>
    <xf numFmtId="0" fontId="12" fillId="4" borderId="0" xfId="8" quotePrefix="1" applyFont="1" applyFill="1" applyAlignment="1">
      <alignment horizontal="left" vertical="center" wrapText="1"/>
    </xf>
    <xf numFmtId="0" fontId="27" fillId="4" borderId="0" xfId="8" quotePrefix="1" applyFont="1" applyFill="1" applyAlignment="1">
      <alignment horizontal="left" vertical="center"/>
    </xf>
    <xf numFmtId="164" fontId="5" fillId="3" borderId="0" xfId="0" applyNumberFormat="1" applyFont="1" applyFill="1" applyBorder="1" applyAlignment="1" applyProtection="1">
      <alignment vertical="top"/>
    </xf>
    <xf numFmtId="165" fontId="28" fillId="3" borderId="0" xfId="0" applyNumberFormat="1" applyFont="1" applyFill="1" applyBorder="1" applyProtection="1"/>
    <xf numFmtId="165" fontId="32" fillId="3" borderId="0" xfId="0" applyNumberFormat="1" applyFont="1" applyFill="1" applyBorder="1" applyProtection="1"/>
    <xf numFmtId="0" fontId="29" fillId="3" borderId="0" xfId="0" applyFont="1" applyFill="1" applyBorder="1"/>
    <xf numFmtId="0" fontId="30" fillId="3" borderId="0" xfId="3" quotePrefix="1" applyFont="1" applyFill="1" applyBorder="1" applyAlignment="1">
      <alignment horizontal="left" vertical="center"/>
    </xf>
    <xf numFmtId="0" fontId="31" fillId="3" borderId="0" xfId="0" applyFont="1" applyFill="1" applyBorder="1"/>
    <xf numFmtId="0" fontId="23" fillId="4" borderId="0" xfId="8" quotePrefix="1" applyFill="1"/>
    <xf numFmtId="3" fontId="26" fillId="4" borderId="0" xfId="9" applyNumberFormat="1" applyFont="1" applyFill="1" applyBorder="1" applyAlignment="1">
      <alignment horizontal="centerContinuous" vertical="center"/>
    </xf>
    <xf numFmtId="3" fontId="5" fillId="4" borderId="0" xfId="9" applyNumberFormat="1" applyFont="1" applyFill="1" applyAlignment="1">
      <alignment horizontal="centerContinuous" vertical="center"/>
    </xf>
    <xf numFmtId="3" fontId="5" fillId="4" borderId="0" xfId="9" applyNumberFormat="1" applyFont="1" applyFill="1" applyBorder="1" applyAlignment="1">
      <alignment horizontal="centerContinuous" vertical="center"/>
    </xf>
    <xf numFmtId="3" fontId="5" fillId="4" borderId="4" xfId="1" applyNumberFormat="1" applyFill="1" applyBorder="1"/>
    <xf numFmtId="3" fontId="5" fillId="4" borderId="0" xfId="1" applyNumberFormat="1" applyFill="1"/>
    <xf numFmtId="0" fontId="23" fillId="3" borderId="0" xfId="8" quotePrefix="1" applyFill="1" applyBorder="1" applyAlignment="1">
      <alignment horizontal="left"/>
    </xf>
    <xf numFmtId="0" fontId="15" fillId="3" borderId="0" xfId="0" applyFont="1" applyFill="1" applyProtection="1">
      <protection locked="0"/>
    </xf>
    <xf numFmtId="0" fontId="23" fillId="4" borderId="0" xfId="8" quotePrefix="1" applyFill="1" applyAlignment="1">
      <alignment horizontal="left" indent="1"/>
    </xf>
    <xf numFmtId="0" fontId="23" fillId="4" borderId="0" xfId="8" quotePrefix="1" applyFill="1" applyAlignment="1">
      <alignment horizontal="left" indent="2"/>
    </xf>
    <xf numFmtId="0" fontId="23" fillId="4" borderId="0" xfId="8" quotePrefix="1" applyFill="1" applyAlignment="1">
      <alignment horizontal="left" indent="4"/>
    </xf>
    <xf numFmtId="3" fontId="9" fillId="3" borderId="0" xfId="9" quotePrefix="1" applyNumberFormat="1" applyFont="1" applyFill="1" applyAlignment="1">
      <alignment horizontal="left" vertical="center"/>
    </xf>
    <xf numFmtId="0" fontId="23" fillId="4" borderId="0" xfId="8" quotePrefix="1" applyFill="1" applyAlignment="1">
      <alignment horizontal="left"/>
    </xf>
    <xf numFmtId="3" fontId="9" fillId="4" borderId="0" xfId="0" applyNumberFormat="1" applyFont="1" applyFill="1" applyAlignment="1">
      <alignment vertical="center"/>
    </xf>
    <xf numFmtId="3" fontId="0" fillId="4" borderId="0" xfId="0" applyNumberFormat="1" applyFill="1" applyAlignment="1">
      <alignment vertical="center"/>
    </xf>
    <xf numFmtId="3" fontId="0" fillId="4" borderId="0" xfId="0" applyNumberFormat="1" applyFill="1" applyBorder="1" applyAlignment="1">
      <alignment vertical="center"/>
    </xf>
    <xf numFmtId="3" fontId="0" fillId="4" borderId="0" xfId="0" quotePrefix="1" applyNumberFormat="1" applyFill="1" applyAlignment="1">
      <alignment horizontal="left" vertical="center"/>
    </xf>
    <xf numFmtId="3" fontId="33" fillId="4" borderId="9" xfId="0" applyNumberFormat="1" applyFont="1" applyFill="1" applyBorder="1" applyAlignment="1">
      <alignment vertical="center"/>
    </xf>
    <xf numFmtId="3" fontId="33" fillId="4" borderId="9" xfId="0" quotePrefix="1" applyNumberFormat="1" applyFont="1" applyFill="1" applyBorder="1" applyAlignment="1">
      <alignment horizontal="center" vertical="center"/>
    </xf>
    <xf numFmtId="3" fontId="33" fillId="4" borderId="10" xfId="0" quotePrefix="1" applyNumberFormat="1" applyFont="1" applyFill="1" applyBorder="1" applyAlignment="1">
      <alignment horizontal="center" vertical="center"/>
    </xf>
    <xf numFmtId="3" fontId="33" fillId="4" borderId="9" xfId="0" applyNumberFormat="1" applyFont="1" applyFill="1" applyBorder="1" applyAlignment="1">
      <alignment horizontal="center" vertical="center"/>
    </xf>
    <xf numFmtId="3" fontId="6" fillId="4" borderId="1" xfId="0" applyNumberFormat="1" applyFont="1" applyFill="1" applyBorder="1" applyAlignment="1">
      <alignment vertical="center"/>
    </xf>
    <xf numFmtId="3" fontId="0" fillId="4" borderId="1" xfId="0" applyNumberFormat="1" applyFill="1" applyBorder="1" applyAlignment="1">
      <alignment horizontal="right" vertical="center"/>
    </xf>
    <xf numFmtId="3" fontId="0" fillId="4" borderId="11" xfId="0" applyNumberFormat="1" applyFill="1" applyBorder="1" applyAlignment="1">
      <alignment horizontal="right" vertical="center"/>
    </xf>
    <xf numFmtId="3" fontId="6" fillId="4" borderId="11" xfId="0" applyNumberFormat="1" applyFont="1" applyFill="1" applyBorder="1" applyAlignment="1">
      <alignment vertical="center"/>
    </xf>
    <xf numFmtId="3" fontId="0" fillId="4" borderId="4" xfId="0" applyNumberFormat="1" applyFill="1" applyBorder="1" applyAlignment="1">
      <alignment horizontal="right" vertical="center"/>
    </xf>
    <xf numFmtId="3" fontId="6" fillId="4" borderId="5" xfId="0" applyNumberFormat="1" applyFont="1" applyFill="1" applyBorder="1" applyAlignment="1">
      <alignment vertical="center"/>
    </xf>
    <xf numFmtId="3" fontId="0" fillId="4" borderId="2" xfId="0" applyNumberFormat="1" applyFill="1" applyBorder="1" applyAlignment="1">
      <alignment horizontal="right" vertical="center"/>
    </xf>
    <xf numFmtId="3" fontId="6" fillId="4" borderId="9" xfId="0" applyNumberFormat="1" applyFont="1" applyFill="1" applyBorder="1" applyAlignment="1">
      <alignment vertical="center"/>
    </xf>
    <xf numFmtId="3" fontId="0" fillId="4" borderId="9" xfId="0" applyNumberFormat="1" applyFill="1" applyBorder="1" applyAlignment="1">
      <alignment horizontal="right" vertical="center"/>
    </xf>
    <xf numFmtId="3" fontId="33" fillId="4" borderId="10" xfId="0" applyNumberFormat="1" applyFont="1" applyFill="1" applyBorder="1" applyAlignment="1">
      <alignment horizontal="center" vertical="center"/>
    </xf>
    <xf numFmtId="3" fontId="6" fillId="4" borderId="0" xfId="0" applyNumberFormat="1" applyFont="1" applyFill="1" applyBorder="1" applyAlignment="1">
      <alignment vertical="center"/>
    </xf>
    <xf numFmtId="3" fontId="0" fillId="4" borderId="0" xfId="0" applyNumberFormat="1" applyFill="1" applyBorder="1" applyAlignment="1">
      <alignment horizontal="right" vertical="center"/>
    </xf>
    <xf numFmtId="3" fontId="0" fillId="4" borderId="5" xfId="0" applyNumberFormat="1" applyFill="1" applyBorder="1" applyAlignment="1">
      <alignment horizontal="right" vertical="center"/>
    </xf>
    <xf numFmtId="3" fontId="9" fillId="4" borderId="0" xfId="0" quotePrefix="1" applyNumberFormat="1" applyFont="1" applyFill="1" applyAlignment="1">
      <alignment horizontal="left" vertical="center"/>
    </xf>
    <xf numFmtId="0" fontId="23" fillId="4" borderId="0" xfId="8" quotePrefix="1" applyFill="1" applyAlignment="1">
      <alignment horizontal="left" vertical="center"/>
    </xf>
    <xf numFmtId="0" fontId="2" fillId="4" borderId="0" xfId="13" applyFill="1"/>
    <xf numFmtId="0" fontId="36" fillId="4" borderId="0" xfId="13" applyFont="1" applyFill="1" applyAlignment="1">
      <alignment vertical="center"/>
    </xf>
    <xf numFmtId="0" fontId="35" fillId="4" borderId="0" xfId="13" applyFont="1" applyFill="1" applyAlignment="1">
      <alignment vertical="center"/>
    </xf>
    <xf numFmtId="0" fontId="37" fillId="4" borderId="0" xfId="13" applyFont="1" applyFill="1" applyAlignment="1">
      <alignment vertical="center"/>
    </xf>
    <xf numFmtId="0" fontId="37" fillId="4" borderId="0" xfId="13" quotePrefix="1" applyFont="1" applyFill="1" applyAlignment="1">
      <alignment horizontal="left" vertical="center"/>
    </xf>
    <xf numFmtId="0" fontId="38" fillId="4" borderId="0" xfId="13" applyFont="1" applyFill="1" applyAlignment="1">
      <alignment vertical="center"/>
    </xf>
    <xf numFmtId="0" fontId="39" fillId="4" borderId="0" xfId="13" applyFont="1" applyFill="1" applyAlignment="1">
      <alignment vertical="center"/>
    </xf>
    <xf numFmtId="0" fontId="40" fillId="4" borderId="0" xfId="13" applyFont="1" applyFill="1" applyAlignment="1">
      <alignment vertical="center"/>
    </xf>
    <xf numFmtId="0" fontId="41" fillId="4" borderId="0" xfId="13" applyFont="1" applyFill="1" applyAlignment="1">
      <alignment vertical="center"/>
    </xf>
    <xf numFmtId="0" fontId="42" fillId="4" borderId="0" xfId="13" applyFont="1" applyFill="1" applyAlignment="1">
      <alignment vertical="center"/>
    </xf>
    <xf numFmtId="0" fontId="41" fillId="4" borderId="0" xfId="13" quotePrefix="1" applyFont="1" applyFill="1" applyAlignment="1">
      <alignment horizontal="left" vertical="center"/>
    </xf>
    <xf numFmtId="0" fontId="43" fillId="4" borderId="0" xfId="13" applyFont="1" applyFill="1" applyAlignment="1">
      <alignment vertical="center"/>
    </xf>
    <xf numFmtId="0" fontId="8" fillId="4" borderId="0" xfId="13" applyFont="1" applyFill="1" applyAlignment="1">
      <alignment vertical="center"/>
    </xf>
    <xf numFmtId="0" fontId="45" fillId="4" borderId="0" xfId="13" applyFont="1" applyFill="1" applyAlignment="1">
      <alignment vertical="center"/>
    </xf>
    <xf numFmtId="165" fontId="16" fillId="3" borderId="0" xfId="0" applyNumberFormat="1" applyFont="1" applyFill="1" applyBorder="1" applyProtection="1"/>
    <xf numFmtId="0" fontId="23" fillId="3" borderId="0" xfId="8" applyFill="1" applyAlignment="1">
      <alignment horizontal="center"/>
    </xf>
    <xf numFmtId="3" fontId="33" fillId="4" borderId="0" xfId="0" applyNumberFormat="1" applyFont="1" applyFill="1" applyAlignment="1">
      <alignment vertical="center"/>
    </xf>
    <xf numFmtId="3" fontId="6" fillId="4" borderId="0" xfId="0" applyNumberFormat="1" applyFont="1" applyFill="1" applyAlignment="1">
      <alignment vertical="center"/>
    </xf>
    <xf numFmtId="3" fontId="34" fillId="4" borderId="0" xfId="12" quotePrefix="1" applyNumberFormat="1" applyFill="1" applyAlignment="1">
      <alignment horizontal="left" vertical="center"/>
    </xf>
    <xf numFmtId="0" fontId="0" fillId="5" borderId="1" xfId="0" applyFill="1" applyBorder="1"/>
    <xf numFmtId="0" fontId="30" fillId="3" borderId="0" xfId="7" quotePrefix="1" applyFont="1" applyFill="1" applyBorder="1" applyAlignment="1">
      <alignment horizontal="left" vertical="center"/>
    </xf>
    <xf numFmtId="0" fontId="9" fillId="3" borderId="0" xfId="7" quotePrefix="1" applyFont="1" applyFill="1" applyAlignment="1">
      <alignment horizontal="left" vertical="center"/>
    </xf>
    <xf numFmtId="164" fontId="5" fillId="4" borderId="4" xfId="9" applyNumberFormat="1" applyFont="1" applyFill="1" applyBorder="1" applyAlignment="1">
      <alignment vertical="distributed"/>
    </xf>
    <xf numFmtId="164" fontId="5" fillId="4" borderId="5" xfId="9" applyNumberFormat="1" applyFont="1" applyFill="1" applyBorder="1" applyAlignment="1">
      <alignment vertical="distributed"/>
    </xf>
    <xf numFmtId="164" fontId="5" fillId="4" borderId="6" xfId="9" applyNumberFormat="1" applyFont="1" applyFill="1" applyBorder="1" applyAlignment="1">
      <alignment vertical="distributed"/>
    </xf>
    <xf numFmtId="164" fontId="5" fillId="4" borderId="7" xfId="9" applyNumberFormat="1" applyFont="1" applyFill="1" applyBorder="1" applyAlignment="1">
      <alignment vertical="distributed"/>
    </xf>
    <xf numFmtId="164" fontId="5" fillId="4" borderId="4" xfId="9" applyNumberFormat="1" applyFont="1" applyFill="1" applyBorder="1" applyAlignment="1">
      <alignment vertical="distributed" wrapText="1"/>
    </xf>
    <xf numFmtId="164" fontId="5" fillId="4" borderId="0" xfId="1" applyNumberFormat="1" applyFill="1" applyAlignment="1">
      <alignment vertical="distributed"/>
    </xf>
    <xf numFmtId="164" fontId="26" fillId="4" borderId="4" xfId="9" applyNumberFormat="1" applyFont="1" applyFill="1" applyBorder="1" applyAlignment="1">
      <alignment vertical="distributed"/>
    </xf>
    <xf numFmtId="164" fontId="26" fillId="4" borderId="5" xfId="9" applyNumberFormat="1" applyFont="1" applyFill="1" applyBorder="1" applyAlignment="1">
      <alignment vertical="distributed"/>
    </xf>
    <xf numFmtId="165" fontId="28" fillId="3" borderId="0" xfId="14" applyNumberFormat="1" applyFont="1" applyFill="1" applyBorder="1" applyProtection="1"/>
    <xf numFmtId="0" fontId="29" fillId="3" borderId="0" xfId="14" applyFont="1" applyFill="1" applyBorder="1"/>
    <xf numFmtId="0" fontId="15" fillId="3" borderId="0" xfId="14" applyFont="1" applyFill="1"/>
    <xf numFmtId="165" fontId="32" fillId="3" borderId="0" xfId="14" applyNumberFormat="1" applyFont="1" applyFill="1" applyBorder="1" applyProtection="1"/>
    <xf numFmtId="0" fontId="31" fillId="3" borderId="0" xfId="14" applyFont="1" applyFill="1" applyBorder="1"/>
    <xf numFmtId="165" fontId="16" fillId="3" borderId="0" xfId="14" applyNumberFormat="1" applyFont="1" applyFill="1" applyProtection="1"/>
    <xf numFmtId="0" fontId="15" fillId="3" borderId="0" xfId="14" applyFont="1" applyFill="1" applyProtection="1">
      <protection locked="0"/>
    </xf>
    <xf numFmtId="165" fontId="16" fillId="3" borderId="0" xfId="14" applyNumberFormat="1" applyFont="1" applyFill="1" applyBorder="1" applyProtection="1"/>
    <xf numFmtId="164" fontId="46" fillId="3" borderId="0" xfId="14" applyNumberFormat="1" applyFill="1" applyProtection="1"/>
    <xf numFmtId="0" fontId="5" fillId="3" borderId="0" xfId="14" applyFont="1" applyFill="1"/>
    <xf numFmtId="0" fontId="46" fillId="3" borderId="0" xfId="14" applyFill="1"/>
    <xf numFmtId="164" fontId="5" fillId="3" borderId="0" xfId="14" applyNumberFormat="1" applyFont="1" applyFill="1" applyBorder="1" applyAlignment="1" applyProtection="1">
      <alignment vertical="top"/>
    </xf>
    <xf numFmtId="0" fontId="45" fillId="4" borderId="0" xfId="15" applyFont="1" applyFill="1" applyAlignment="1">
      <alignment vertical="center"/>
    </xf>
    <xf numFmtId="0" fontId="1" fillId="4" borderId="0" xfId="15" applyFill="1"/>
    <xf numFmtId="0" fontId="17" fillId="5" borderId="2" xfId="0" quotePrefix="1" applyFont="1" applyFill="1" applyBorder="1" applyAlignment="1">
      <alignment horizontal="left"/>
    </xf>
    <xf numFmtId="3" fontId="26" fillId="4" borderId="0" xfId="9" quotePrefix="1" applyNumberFormat="1" applyFont="1" applyFill="1" applyBorder="1" applyAlignment="1">
      <alignment horizontal="center" vertical="center"/>
    </xf>
  </cellXfs>
  <cellStyles count="16">
    <cellStyle name="Estilo 1" xfId="5"/>
    <cellStyle name="Hipervínculo" xfId="8" builtinId="8" customBuiltin="1"/>
    <cellStyle name="Hipervínculo 2" xfId="12"/>
    <cellStyle name="Normal" xfId="0" builtinId="0"/>
    <cellStyle name="Normal 2" xfId="1"/>
    <cellStyle name="Normal 2 2" xfId="14"/>
    <cellStyle name="Normal 3" xfId="4"/>
    <cellStyle name="Normal 4" xfId="6"/>
    <cellStyle name="Normal 5" xfId="3"/>
    <cellStyle name="Normal 5 2" xfId="7"/>
    <cellStyle name="Normal 6" xfId="2"/>
    <cellStyle name="Normal 7" xfId="10"/>
    <cellStyle name="Normal 8" xfId="13"/>
    <cellStyle name="Normal 8 2" xfId="15"/>
    <cellStyle name="Normal_S10" xfId="9"/>
    <cellStyle name="Normal_Total" xfId="1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A6CAF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99CCFF"/>
      <rgbColor rgb="00DFEAF9"/>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4B2274"/>
      <rgbColor rgb="00336666"/>
      <rgbColor rgb="00003300"/>
      <rgbColor rgb="00333300"/>
      <rgbColor rgb="00663300"/>
      <rgbColor rgb="00993366"/>
      <rgbColor rgb="00DFEAF9"/>
      <rgbColor rgb="00EEF4FC"/>
    </indexedColors>
    <mruColors>
      <color rgb="FFAC0000"/>
      <color rgb="FFFF2D2D"/>
      <color rgb="FFFFF3F3"/>
      <color rgb="FFFFE5E5"/>
      <color rgb="FFFFD9D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tyles" Target="styles.xml"/><Relationship Id="rId98"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xdr:row>
      <xdr:rowOff>47625</xdr:rowOff>
    </xdr:from>
    <xdr:to>
      <xdr:col>1</xdr:col>
      <xdr:colOff>3460172</xdr:colOff>
      <xdr:row>5</xdr:row>
      <xdr:rowOff>609600</xdr:rowOff>
    </xdr:to>
    <xdr:pic>
      <xdr:nvPicPr>
        <xdr:cNvPr id="2" name="Imagen 1"/>
        <xdr:cNvPicPr>
          <a:picLocks noChangeAspect="1"/>
        </xdr:cNvPicPr>
      </xdr:nvPicPr>
      <xdr:blipFill rotWithShape="1">
        <a:blip xmlns:r="http://schemas.openxmlformats.org/officeDocument/2006/relationships" r:embed="rId1"/>
        <a:srcRect l="35578" t="67138" r="23063" b="15267"/>
        <a:stretch/>
      </xdr:blipFill>
      <xdr:spPr>
        <a:xfrm>
          <a:off x="609601" y="933450"/>
          <a:ext cx="3460171"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380999</xdr:colOff>
      <xdr:row>6</xdr:row>
      <xdr:rowOff>0</xdr:rowOff>
    </xdr:from>
    <xdr:to>
      <xdr:col>1</xdr:col>
      <xdr:colOff>6896100</xdr:colOff>
      <xdr:row>100</xdr:row>
      <xdr:rowOff>85726</xdr:rowOff>
    </xdr:to>
    <xdr:sp macro="" textlink="">
      <xdr:nvSpPr>
        <xdr:cNvPr id="2" name="CuadroTexto 1"/>
        <xdr:cNvSpPr txBox="1"/>
      </xdr:nvSpPr>
      <xdr:spPr>
        <a:xfrm>
          <a:off x="380999" y="1266825"/>
          <a:ext cx="6896101" cy="1799272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ES_tradnl" sz="1100" b="1">
              <a:solidFill>
                <a:schemeClr val="dk1"/>
              </a:solidFill>
              <a:effectLst/>
              <a:latin typeface="+mn-lt"/>
              <a:ea typeface="+mn-ea"/>
              <a:cs typeface="+mn-cs"/>
            </a:rPr>
            <a:t> </a:t>
          </a:r>
          <a:endParaRPr lang="es-ES" sz="1100" b="1">
            <a:solidFill>
              <a:schemeClr val="dk1"/>
            </a:solidFill>
            <a:effectLst/>
            <a:latin typeface="+mn-lt"/>
            <a:ea typeface="+mn-ea"/>
            <a:cs typeface="+mn-cs"/>
          </a:endParaRPr>
        </a:p>
        <a:p>
          <a:pPr algn="just"/>
          <a:r>
            <a:rPr lang="es-ES_tradnl" sz="1100" b="1">
              <a:solidFill>
                <a:srgbClr val="AC0000"/>
              </a:solidFill>
              <a:effectLst/>
              <a:latin typeface="+mn-lt"/>
              <a:ea typeface="+mn-ea"/>
              <a:cs typeface="+mn-cs"/>
            </a:rPr>
            <a:t>I.- INTRODUCCIÓN Y CLASIFICACIÓN</a:t>
          </a:r>
          <a:endParaRPr lang="es-ES" sz="1100" b="1">
            <a:solidFill>
              <a:srgbClr val="AC0000"/>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esta publicación se presentan las cuentas en términos de contabilidad nacional del Sector Público Empresarial correspondientes al ejercicio 2013, con el doble objetivo de dar cumplimiento a lo previsto en el artículo 125.2.i de la Ley General Presupuestaria (Ley 47/2003, de 26 de noviembre) y ofrecer a los usuarios un adecuado instrumento de análisis económico del sector.</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Para su elaboración se han seguido las normas metodológicas establecidas en el Reglamento (UE) nº 549/2013 del Parlamento y del Consejo, de 21 de mayo de 2013, relativo al Sistema Europeo de Cuentas Nacionales y Regionales de la Unión Europea (SEC-2010), así como en el Manual del SEC-2010 sobre el déficit público y la deuda pública.</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Según estas normas, una unidad institucional se considera pública cuando es controlada por las Administraciones Públicas, es decir, cuando éstas tienen la capacidad para determinar la política general de dicha entidad.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este libro se recoge información de las unidades institucionales públicas consideradas como productores de mercado, esto es, de las unidades públicas incluidas en los sectores institucionales S.11001 Sociedades no financieras públicas y S.12001 Instituciones financieras públicas, según los criterios de delimitación institucional fijados en el SEC-2010 y en su Manual de desarrollo.</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Las cuentas se presentan bajo dos clasificaciones:</a:t>
          </a:r>
          <a:endParaRPr lang="es-ES" sz="1100">
            <a:solidFill>
              <a:schemeClr val="dk1"/>
            </a:solidFill>
            <a:effectLst/>
            <a:latin typeface="+mn-lt"/>
            <a:ea typeface="+mn-ea"/>
            <a:cs typeface="+mn-cs"/>
          </a:endParaRPr>
        </a:p>
        <a:p>
          <a:pPr marL="171450" lvl="0" indent="-171450" algn="just">
            <a:buFont typeface="Arial" panose="020B0604020202020204" pitchFamily="34" charset="0"/>
            <a:buChar char="•"/>
          </a:pPr>
          <a:r>
            <a:rPr lang="es-ES_tradnl" sz="1100">
              <a:solidFill>
                <a:schemeClr val="dk1"/>
              </a:solidFill>
              <a:effectLst/>
              <a:latin typeface="+mn-lt"/>
              <a:ea typeface="+mn-ea"/>
              <a:cs typeface="+mn-cs"/>
            </a:rPr>
            <a:t>Clasificación institucional</a:t>
          </a:r>
          <a:endParaRPr lang="es-ES" sz="1100">
            <a:solidFill>
              <a:schemeClr val="dk1"/>
            </a:solidFill>
            <a:effectLst/>
            <a:latin typeface="+mn-lt"/>
            <a:ea typeface="+mn-ea"/>
            <a:cs typeface="+mn-cs"/>
          </a:endParaRPr>
        </a:p>
        <a:p>
          <a:pPr marL="171450" lvl="0" indent="-171450" algn="just">
            <a:buFont typeface="Arial" panose="020B0604020202020204" pitchFamily="34" charset="0"/>
            <a:buChar char="•"/>
          </a:pPr>
          <a:r>
            <a:rPr lang="es-ES_tradnl" sz="1100">
              <a:solidFill>
                <a:schemeClr val="dk1"/>
              </a:solidFill>
              <a:effectLst/>
              <a:latin typeface="+mn-lt"/>
              <a:ea typeface="+mn-ea"/>
              <a:cs typeface="+mn-cs"/>
            </a:rPr>
            <a:t>Clasificación por ramas de actividad.</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cuanto a la </a:t>
          </a:r>
          <a:r>
            <a:rPr lang="es-ES_tradnl" sz="1100" u="sng">
              <a:solidFill>
                <a:schemeClr val="dk1"/>
              </a:solidFill>
              <a:effectLst/>
              <a:latin typeface="+mn-lt"/>
              <a:ea typeface="+mn-ea"/>
              <a:cs typeface="+mn-cs"/>
            </a:rPr>
            <a:t>Clasificación institucional</a:t>
          </a:r>
          <a:r>
            <a:rPr lang="es-ES_tradnl" sz="1100" u="none">
              <a:solidFill>
                <a:schemeClr val="dk1"/>
              </a:solidFill>
              <a:effectLst/>
              <a:latin typeface="+mn-lt"/>
              <a:ea typeface="+mn-ea"/>
              <a:cs typeface="+mn-cs"/>
            </a:rPr>
            <a:t>: en el caso</a:t>
          </a:r>
          <a:r>
            <a:rPr lang="es-ES_tradnl" sz="1100">
              <a:solidFill>
                <a:schemeClr val="dk1"/>
              </a:solidFill>
              <a:effectLst/>
              <a:latin typeface="+mn-lt"/>
              <a:ea typeface="+mn-ea"/>
              <a:cs typeface="+mn-cs"/>
            </a:rPr>
            <a:t> de las sociedades no financieras, atendiendo a la administración propietaria, se distinguen entre empresas dependientes del Estado, de las Comunidades Autónomas y de las Corporaciones Locales, según el siguiente esquema: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Sociedades no financieras</a:t>
          </a:r>
          <a:endParaRPr lang="es-ES" sz="1100" b="1">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Controladas por el Estado</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Controladas por las Administraciones territoriales</a:t>
          </a:r>
          <a:endParaRPr lang="es-ES" sz="1100">
            <a:solidFill>
              <a:schemeClr val="dk1"/>
            </a:solidFill>
            <a:effectLst/>
            <a:latin typeface="+mn-lt"/>
            <a:ea typeface="+mn-ea"/>
            <a:cs typeface="+mn-cs"/>
          </a:endParaRPr>
        </a:p>
        <a:p>
          <a:pPr marL="628650" lvl="1" indent="-171450" algn="just">
            <a:buFont typeface="Arial" panose="020B0604020202020204" pitchFamily="34" charset="0"/>
            <a:buChar char="•"/>
          </a:pPr>
          <a:r>
            <a:rPr lang="es-ES_tradnl" sz="1100">
              <a:solidFill>
                <a:schemeClr val="dk1"/>
              </a:solidFill>
              <a:effectLst/>
              <a:latin typeface="+mn-lt"/>
              <a:ea typeface="+mn-ea"/>
              <a:cs typeface="+mn-cs"/>
            </a:rPr>
            <a:t>Controladas por las Comunidades Autónomas</a:t>
          </a:r>
          <a:endParaRPr lang="es-ES" sz="1100">
            <a:solidFill>
              <a:schemeClr val="dk1"/>
            </a:solidFill>
            <a:effectLst/>
            <a:latin typeface="+mn-lt"/>
            <a:ea typeface="+mn-ea"/>
            <a:cs typeface="+mn-cs"/>
          </a:endParaRPr>
        </a:p>
        <a:p>
          <a:pPr marL="628650" lvl="1" indent="-171450" algn="just">
            <a:buFont typeface="Arial" panose="020B0604020202020204" pitchFamily="34" charset="0"/>
            <a:buChar char="•"/>
          </a:pPr>
          <a:r>
            <a:rPr lang="es-ES_tradnl" sz="1100">
              <a:solidFill>
                <a:schemeClr val="dk1"/>
              </a:solidFill>
              <a:effectLst/>
              <a:latin typeface="+mn-lt"/>
              <a:ea typeface="+mn-ea"/>
              <a:cs typeface="+mn-cs"/>
            </a:rPr>
            <a:t>Controladas por las Corporaciones Locales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Además, este año como el anterior, el libro también incluye las cuentas individualizadas por Comunidades Autónomas de las empresas públicas dependientes de cada una de ellas.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Para las instituciones financieras públicas se presenta la siguiente clasificación atendiendo a su actividad:</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Instituciones financieras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S.121 Instituciones financieras monetarias: Banco Central</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S.122 Instituciones financieras monetarias: Sociedades de depósitos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S.125 Instituciones financieras: Otros intermediarios financieros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S.126 Instituciones financieras: Auxiliares financieros</a:t>
          </a:r>
          <a:endParaRPr lang="es-ES" sz="1100">
            <a:solidFill>
              <a:schemeClr val="dk1"/>
            </a:solidFill>
            <a:effectLst/>
            <a:latin typeface="+mn-lt"/>
            <a:ea typeface="+mn-ea"/>
            <a:cs typeface="+mn-cs"/>
          </a:endParaRPr>
        </a:p>
        <a:p>
          <a:pPr marL="171450" indent="-171450" algn="just">
            <a:buFont typeface="Arial" panose="020B0604020202020204" pitchFamily="34" charset="0"/>
            <a:buChar char="•"/>
          </a:pPr>
          <a:r>
            <a:rPr lang="es-ES_tradnl" sz="1100">
              <a:solidFill>
                <a:schemeClr val="dk1"/>
              </a:solidFill>
              <a:effectLst/>
              <a:latin typeface="+mn-lt"/>
              <a:ea typeface="+mn-ea"/>
              <a:cs typeface="+mn-cs"/>
            </a:rPr>
            <a:t>S.128 Compañías de seguros y Fondos de pensiones: Compañías de seguro</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El listado de entidades clasificadas dentro del sector</a:t>
          </a:r>
          <a:r>
            <a:rPr lang="es-ES_tradnl" sz="1100" baseline="0">
              <a:solidFill>
                <a:schemeClr val="dk1"/>
              </a:solidFill>
              <a:effectLst/>
              <a:latin typeface="+mn-lt"/>
              <a:ea typeface="+mn-ea"/>
              <a:cs typeface="+mn-cs"/>
            </a:rPr>
            <a:t> S.</a:t>
          </a:r>
          <a:r>
            <a:rPr lang="es-ES_tradnl" sz="1100">
              <a:solidFill>
                <a:schemeClr val="dk1"/>
              </a:solidFill>
              <a:effectLst/>
              <a:latin typeface="+mn-lt"/>
              <a:ea typeface="+mn-ea"/>
              <a:cs typeface="+mn-cs"/>
            </a:rPr>
            <a:t>12 Instituciones Financieras incluye en este ejercicio 2013 las sociedades Banco Mare Nostrum S.A., Catalunya Banc, S.A. y Nova Caixa Galicia Banco, S.A. con participaciones del Fondo de Reestructuración Ordenada Bancaria (FROB) del 65,02%, 66,01% y 62,75% respectivamente (datos al cierre del ejercicio 2013). Asimismo, también incluye a Bankia S.A. participada en un 68,39% por el Banco Financiero y de Ahorro (BFA), unidad incluida desde 2013 en el sector S.13 Administraciones Públicas.</a:t>
          </a:r>
          <a:endParaRPr lang="es-E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No obstante, dado el carácter transitorio de la participación pública en estas entidades y con la finalidad de evitar distorsiones en las cifras de un ejercicio a otro, se ha considerado conveniente no integrar las magnitudes de estas entidades financieras en las cuentas económicas del mencionado Sector S.12</a:t>
          </a:r>
          <a:r>
            <a:rPr lang="es-ES_tradnl" sz="1100" baseline="0">
              <a:solidFill>
                <a:schemeClr val="dk1"/>
              </a:solidFill>
              <a:effectLst/>
              <a:latin typeface="+mn-lt"/>
              <a:ea typeface="+mn-ea"/>
              <a:cs typeface="+mn-cs"/>
            </a:rPr>
            <a:t> </a:t>
          </a:r>
          <a:r>
            <a:rPr lang="es-ES_tradnl" sz="1100">
              <a:solidFill>
                <a:schemeClr val="dk1"/>
              </a:solidFill>
              <a:effectLst/>
              <a:latin typeface="+mn-lt"/>
              <a:ea typeface="+mn-ea"/>
              <a:cs typeface="+mn-cs"/>
            </a:rPr>
            <a:t>Instituciones Financieras.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En</a:t>
          </a:r>
          <a:r>
            <a:rPr lang="es-ES_tradnl" sz="1100" baseline="0">
              <a:solidFill>
                <a:schemeClr val="dk1"/>
              </a:solidFill>
              <a:effectLst/>
              <a:latin typeface="+mn-lt"/>
              <a:ea typeface="+mn-ea"/>
              <a:cs typeface="+mn-cs"/>
            </a:rPr>
            <a:t> cuanto a la </a:t>
          </a:r>
          <a:r>
            <a:rPr lang="es-ES_tradnl" sz="1100" u="sng" baseline="0">
              <a:solidFill>
                <a:schemeClr val="dk1"/>
              </a:solidFill>
              <a:effectLst/>
              <a:latin typeface="+mn-lt"/>
              <a:ea typeface="+mn-ea"/>
              <a:cs typeface="+mn-cs"/>
            </a:rPr>
            <a:t>Clasificación por ramas de actividad</a:t>
          </a:r>
          <a:r>
            <a:rPr lang="es-ES_tradnl" sz="1100" baseline="0">
              <a:solidFill>
                <a:schemeClr val="dk1"/>
              </a:solidFill>
              <a:effectLst/>
              <a:latin typeface="+mn-lt"/>
              <a:ea typeface="+mn-ea"/>
              <a:cs typeface="+mn-cs"/>
            </a:rPr>
            <a:t>, l</a:t>
          </a:r>
          <a:r>
            <a:rPr lang="es-ES_tradnl" sz="1100">
              <a:solidFill>
                <a:schemeClr val="dk1"/>
              </a:solidFill>
              <a:effectLst/>
              <a:latin typeface="+mn-lt"/>
              <a:ea typeface="+mn-ea"/>
              <a:cs typeface="+mn-cs"/>
            </a:rPr>
            <a:t>a información se presenta adaptada a la Clasificación Nacional de Actividades Económicas (CNAE-2009), que sustituye a la anterior CNAE-93 Rev.1. La CNAE-2009 se aplica a partir del 1 de enero de 2009, según el Real Decreto 475/2007, de 13 de abril. </a:t>
          </a:r>
        </a:p>
        <a:p>
          <a:pPr marL="0" marR="0" lvl="0" indent="0" algn="just" defTabSz="914400" eaLnBrk="1" fontAlgn="auto" latinLnBrk="0" hangingPunct="1">
            <a:lnSpc>
              <a:spcPct val="100000"/>
            </a:lnSpc>
            <a:spcBef>
              <a:spcPts val="0"/>
            </a:spcBef>
            <a:spcAft>
              <a:spcPts val="0"/>
            </a:spcAft>
            <a:buClrTx/>
            <a:buSzTx/>
            <a:buFontTx/>
            <a:buNone/>
            <a:tabLst/>
            <a:defRPr/>
          </a:pPr>
          <a:endParaRPr lang="es-ES_tradnl"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effectLst/>
              <a:latin typeface="+mn-lt"/>
              <a:ea typeface="+mn-ea"/>
              <a:cs typeface="+mn-cs"/>
            </a:rPr>
            <a:t>La información se desglosa en ramas</a:t>
          </a:r>
          <a:r>
            <a:rPr lang="es-ES_tradnl" sz="1100" baseline="0">
              <a:solidFill>
                <a:schemeClr val="dk1"/>
              </a:solidFill>
              <a:effectLst/>
              <a:latin typeface="+mn-lt"/>
              <a:ea typeface="+mn-ea"/>
              <a:cs typeface="+mn-cs"/>
            </a:rPr>
            <a:t> de actividad, ofreciéndose</a:t>
          </a:r>
          <a:r>
            <a:rPr lang="es-ES_tradnl" sz="1100">
              <a:solidFill>
                <a:schemeClr val="dk1"/>
              </a:solidFill>
              <a:effectLst/>
              <a:latin typeface="+mn-lt"/>
              <a:ea typeface="+mn-ea"/>
              <a:cs typeface="+mn-cs"/>
            </a:rPr>
            <a:t> datos desglosados a 10 Ramas (mayor agregación) y a 64 Ramas de Actividad (máxima desagregación), siguiendo las directrices del Reglamento (UE) 715/2010 de la Comisión, de 10 de agosto de 2010, que modifica el Reglamento (CE) nº 2223/96 del Consejo por lo que se refiere a las adaptaciones de las cuentas nacionales, tras la revisión de la nomenclatura estadística de actividades económicas NACE revisión 2 y de la clasificación estadística de productos por actividades (CPA).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b="1">
              <a:solidFill>
                <a:srgbClr val="AC0000"/>
              </a:solidFill>
              <a:effectLst/>
              <a:latin typeface="+mn-lt"/>
              <a:ea typeface="+mn-ea"/>
              <a:cs typeface="+mn-cs"/>
            </a:rPr>
            <a:t>II.- FUENTES ESTADÍSTICAS</a:t>
          </a:r>
          <a:endParaRPr lang="es-ES" sz="1100">
            <a:solidFill>
              <a:srgbClr val="AC0000"/>
            </a:solidFill>
            <a:effectLst/>
            <a:latin typeface="+mn-lt"/>
            <a:ea typeface="+mn-ea"/>
            <a:cs typeface="+mn-cs"/>
          </a:endParaRPr>
        </a:p>
        <a:p>
          <a:pPr algn="just"/>
          <a:r>
            <a:rPr lang="es-ES_tradnl" sz="1100" b="1">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Las fuentes utilizadas para llevar a cabo la elaboración de las cuentas económicas de las Empresas Públicas han sido las cuentas anuales completas (formadas por el balance, la cuenta de pérdidas y ganancias, estado de cambios en el patrimonio neto, estado de flujos de efectivo y la memoria) que las mismas remiten a la Intervención General de la Administración del Estado. En su caso, también se han utilizado  los informes de auditoría. Para los Organismos Autónomos se han utilizado las liquidaciones de sus presupuestos.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el caso de las Empresas Públicas dependientes de Comunidades Autónomas y de Corporaciones Locales, sus cuentas anuales o las liquidaciones de sus presupuestos se reciben, generalmente, del Agente que detenta el control.</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Con el fin de lograr la coherencia entre las cuentas de las Empresas Públicas y las cuentas de las Administraciones Públicas, se ha utilizado la información suministrada por el Sistema de Información Contable de la Administración del Estado (SIC) y por las liquidaciones presupuestarias que periódicamente remiten a este centro directivo las diferentes Administraciones Territoriales.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En este libro se enumera la relación, actualizada a 2013, de las unidades públicas pertenecientes al sector de las Sociedades no financieras y del sector de las Instituciones financieras que han sido tratadas en su elaboración. Por su parte, en el libro Cuentas de las Administraciones Públicas 2013 (ya publicado) se proporciona la relación actualizada de las unidades públicas incluidas en el sector de las Administraciones Públicas en la nueva Base 2010, tanto en la Administración Central como en las distintas Comunidades Autónomas.</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r>
          <a:br>
            <a:rPr lang="es-ES_tradnl" sz="1100">
              <a:solidFill>
                <a:schemeClr val="dk1"/>
              </a:solidFill>
              <a:effectLst/>
              <a:latin typeface="+mn-lt"/>
              <a:ea typeface="+mn-ea"/>
              <a:cs typeface="+mn-cs"/>
            </a:rPr>
          </a:br>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r>
            <a:rPr lang="es-ES_tradnl" sz="1100">
              <a:solidFill>
                <a:schemeClr val="dk1"/>
              </a:solidFill>
              <a:effectLst/>
              <a:latin typeface="+mn-lt"/>
              <a:ea typeface="+mn-ea"/>
              <a:cs typeface="+mn-cs"/>
            </a:rPr>
            <a:t> </a:t>
          </a:r>
          <a:endParaRPr lang="es-ES" sz="1100">
            <a:solidFill>
              <a:schemeClr val="dk1"/>
            </a:solidFill>
            <a:effectLst/>
            <a:latin typeface="+mn-lt"/>
            <a:ea typeface="+mn-ea"/>
            <a:cs typeface="+mn-cs"/>
          </a:endParaRPr>
        </a:p>
        <a:p>
          <a:pPr algn="just"/>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123"/>
  <sheetViews>
    <sheetView tabSelected="1" workbookViewId="0">
      <pane ySplit="6" topLeftCell="A7" activePane="bottomLeft" state="frozen"/>
      <selection pane="bottomLeft"/>
    </sheetView>
  </sheetViews>
  <sheetFormatPr baseColWidth="10" defaultColWidth="11.42578125" defaultRowHeight="12.75"/>
  <cols>
    <col min="1" max="1" width="9.140625" style="12" bestFit="1" customWidth="1"/>
    <col min="2" max="2" width="84.85546875" style="12" bestFit="1" customWidth="1"/>
    <col min="3" max="3" width="34.140625" style="12" customWidth="1"/>
    <col min="4" max="4" width="68.140625" style="12" bestFit="1" customWidth="1"/>
    <col min="5" max="12" width="11.140625" style="12" customWidth="1"/>
    <col min="13" max="16384" width="11.42578125" style="12"/>
  </cols>
  <sheetData>
    <row r="1" spans="1:9" s="4" customFormat="1" ht="15.75">
      <c r="A1" s="19" t="s">
        <v>30</v>
      </c>
      <c r="B1" s="1"/>
      <c r="C1" s="2"/>
      <c r="D1" s="3"/>
      <c r="E1" s="2"/>
      <c r="F1" s="2"/>
      <c r="G1" s="2"/>
      <c r="H1" s="3"/>
      <c r="I1" s="3"/>
    </row>
    <row r="2" spans="1:9" s="4" customFormat="1" ht="20.25">
      <c r="A2" s="5"/>
      <c r="B2" s="11" t="s">
        <v>38</v>
      </c>
      <c r="C2" s="5"/>
      <c r="D2" s="3"/>
      <c r="E2" s="5"/>
      <c r="F2" s="6"/>
      <c r="G2" s="5"/>
      <c r="H2" s="3"/>
      <c r="I2" s="3"/>
    </row>
    <row r="3" spans="1:9" s="4" customFormat="1" ht="18">
      <c r="A3" s="5"/>
      <c r="B3" s="7" t="s">
        <v>39</v>
      </c>
      <c r="C3" s="5"/>
      <c r="D3" s="3"/>
      <c r="E3" s="5"/>
      <c r="F3" s="7"/>
      <c r="G3" s="5"/>
      <c r="H3" s="3"/>
      <c r="I3" s="3"/>
    </row>
    <row r="4" spans="1:9" s="4" customFormat="1" ht="15.75">
      <c r="A4" s="8"/>
      <c r="B4" s="9" t="s">
        <v>31</v>
      </c>
      <c r="C4" s="2"/>
      <c r="D4" s="3"/>
      <c r="E4" s="2"/>
      <c r="F4" s="9"/>
      <c r="G4" s="2"/>
      <c r="H4" s="3"/>
      <c r="I4" s="3"/>
    </row>
    <row r="5" spans="1:9" s="4" customFormat="1" ht="12" customHeight="1">
      <c r="A5" s="8"/>
      <c r="B5" s="10"/>
      <c r="C5" s="2"/>
      <c r="D5" s="3"/>
      <c r="E5" s="2"/>
      <c r="F5" s="10"/>
      <c r="G5" s="2"/>
      <c r="H5" s="3"/>
      <c r="I5" s="3"/>
    </row>
    <row r="6" spans="1:9" s="4" customFormat="1" ht="63.75" customHeight="1">
      <c r="B6" s="3"/>
      <c r="C6" s="3"/>
      <c r="D6" s="3"/>
      <c r="E6" s="3"/>
      <c r="F6" s="3"/>
      <c r="G6" s="3"/>
      <c r="H6" s="3"/>
      <c r="I6" s="3"/>
    </row>
    <row r="7" spans="1:9" ht="30" customHeight="1">
      <c r="B7" s="60" t="s">
        <v>520</v>
      </c>
      <c r="C7" s="59"/>
      <c r="D7" s="105"/>
      <c r="E7" s="59"/>
      <c r="F7" s="59"/>
      <c r="G7" s="59"/>
      <c r="H7" s="59"/>
      <c r="I7" s="59"/>
    </row>
    <row r="8" spans="1:9" ht="30" customHeight="1">
      <c r="B8" s="105" t="s">
        <v>520</v>
      </c>
      <c r="C8" s="59"/>
      <c r="D8" s="105"/>
      <c r="E8" s="59"/>
      <c r="F8" s="59"/>
      <c r="G8" s="59"/>
      <c r="H8" s="59"/>
      <c r="I8" s="59"/>
    </row>
    <row r="9" spans="1:9" ht="20.100000000000001" customHeight="1">
      <c r="B9" s="59"/>
      <c r="C9" s="59"/>
      <c r="D9" s="59"/>
      <c r="E9" s="59"/>
      <c r="F9" s="59"/>
      <c r="G9" s="59"/>
      <c r="H9" s="59"/>
      <c r="I9" s="59"/>
    </row>
    <row r="10" spans="1:9" ht="30" customHeight="1">
      <c r="B10" s="60" t="s">
        <v>519</v>
      </c>
      <c r="C10" s="59"/>
      <c r="D10" s="105"/>
      <c r="E10" s="59"/>
      <c r="F10" s="59"/>
      <c r="G10" s="59"/>
      <c r="H10" s="59"/>
      <c r="I10" s="59"/>
    </row>
    <row r="11" spans="1:9" ht="30" customHeight="1">
      <c r="B11" s="105" t="s">
        <v>1024</v>
      </c>
      <c r="C11" s="59"/>
      <c r="D11" s="105"/>
      <c r="E11" s="59"/>
      <c r="F11" s="59"/>
      <c r="G11" s="59"/>
      <c r="H11" s="59"/>
      <c r="I11" s="59"/>
    </row>
    <row r="12" spans="1:9" ht="20.100000000000001" customHeight="1">
      <c r="B12" s="59"/>
      <c r="C12" s="59"/>
      <c r="D12" s="59"/>
      <c r="E12" s="59"/>
      <c r="F12" s="59"/>
      <c r="G12" s="59"/>
      <c r="H12" s="59"/>
      <c r="I12" s="59"/>
    </row>
    <row r="13" spans="1:9" ht="15.75">
      <c r="B13" s="60" t="s">
        <v>36</v>
      </c>
      <c r="E13" s="17"/>
      <c r="F13" s="18"/>
      <c r="G13" s="17"/>
      <c r="H13" s="18"/>
    </row>
    <row r="14" spans="1:9" ht="15.75">
      <c r="B14" s="60"/>
      <c r="E14" s="17"/>
      <c r="F14" s="18"/>
      <c r="G14" s="17"/>
      <c r="H14" s="18"/>
    </row>
    <row r="15" spans="1:9" ht="14.25">
      <c r="B15" s="70" t="s">
        <v>129</v>
      </c>
      <c r="E15" s="17"/>
      <c r="F15" s="18"/>
      <c r="G15" s="17"/>
      <c r="H15" s="18"/>
    </row>
    <row r="16" spans="1:9" ht="14.25">
      <c r="B16" s="18"/>
      <c r="E16" s="17"/>
      <c r="F16" s="18"/>
      <c r="G16" s="17"/>
      <c r="H16" s="18"/>
    </row>
    <row r="17" spans="2:8" ht="14.25">
      <c r="B17" s="70" t="s">
        <v>130</v>
      </c>
      <c r="E17" s="17"/>
      <c r="F17" s="18"/>
      <c r="G17" s="17"/>
      <c r="H17" s="18"/>
    </row>
    <row r="18" spans="2:8" ht="14.25">
      <c r="B18" s="78" t="s">
        <v>135</v>
      </c>
      <c r="E18" s="17"/>
      <c r="F18" s="18"/>
      <c r="G18" s="17"/>
      <c r="H18" s="18"/>
    </row>
    <row r="19" spans="2:8" ht="14.25">
      <c r="B19" s="78" t="s">
        <v>323</v>
      </c>
      <c r="E19" s="17"/>
      <c r="F19" s="18"/>
      <c r="G19" s="17"/>
      <c r="H19" s="18"/>
    </row>
    <row r="20" spans="2:8" ht="14.25">
      <c r="B20" s="79" t="s">
        <v>131</v>
      </c>
      <c r="E20" s="17"/>
      <c r="F20" s="18"/>
      <c r="G20" s="17"/>
      <c r="H20" s="18"/>
    </row>
    <row r="21" spans="2:8" ht="14.25">
      <c r="B21" s="80" t="s">
        <v>1029</v>
      </c>
      <c r="E21" s="17"/>
      <c r="F21" s="18"/>
      <c r="G21" s="17"/>
      <c r="H21" s="18"/>
    </row>
    <row r="22" spans="2:8" ht="14.25">
      <c r="B22" s="80" t="s">
        <v>136</v>
      </c>
      <c r="E22" s="17"/>
      <c r="F22" s="18"/>
      <c r="G22" s="17"/>
      <c r="H22" s="18"/>
    </row>
    <row r="23" spans="2:8" ht="14.25">
      <c r="B23" s="80" t="s">
        <v>1030</v>
      </c>
      <c r="E23" s="17"/>
      <c r="F23" s="18"/>
      <c r="G23" s="17"/>
      <c r="H23" s="18"/>
    </row>
    <row r="24" spans="2:8" ht="14.25">
      <c r="B24" s="80" t="s">
        <v>137</v>
      </c>
      <c r="E24" s="17"/>
      <c r="F24" s="18"/>
      <c r="G24" s="17"/>
      <c r="H24" s="18"/>
    </row>
    <row r="25" spans="2:8" ht="14.25">
      <c r="B25" s="80" t="s">
        <v>138</v>
      </c>
      <c r="E25" s="17"/>
      <c r="F25" s="18"/>
      <c r="G25" s="17"/>
      <c r="H25" s="18"/>
    </row>
    <row r="26" spans="2:8" ht="14.25">
      <c r="B26" s="80" t="s">
        <v>139</v>
      </c>
      <c r="E26" s="17"/>
      <c r="F26" s="18"/>
      <c r="G26" s="17"/>
      <c r="H26" s="18"/>
    </row>
    <row r="27" spans="2:8" ht="14.25">
      <c r="B27" s="80" t="s">
        <v>1031</v>
      </c>
      <c r="E27" s="17"/>
      <c r="F27" s="18"/>
      <c r="G27" s="17"/>
      <c r="H27" s="18"/>
    </row>
    <row r="28" spans="2:8" ht="14.25">
      <c r="B28" s="80" t="s">
        <v>140</v>
      </c>
      <c r="E28" s="17"/>
      <c r="F28" s="18"/>
      <c r="G28" s="17"/>
      <c r="H28" s="18"/>
    </row>
    <row r="29" spans="2:8" ht="14.25">
      <c r="B29" s="80" t="s">
        <v>141</v>
      </c>
      <c r="E29" s="17"/>
      <c r="F29" s="18"/>
      <c r="G29" s="17"/>
      <c r="H29" s="18"/>
    </row>
    <row r="30" spans="2:8" ht="14.25">
      <c r="B30" s="80" t="s">
        <v>142</v>
      </c>
      <c r="E30" s="17"/>
      <c r="F30" s="18"/>
      <c r="G30" s="17"/>
      <c r="H30" s="18"/>
    </row>
    <row r="31" spans="2:8" ht="14.25">
      <c r="B31" s="80" t="s">
        <v>143</v>
      </c>
      <c r="E31" s="17"/>
      <c r="F31" s="18"/>
      <c r="G31" s="17"/>
      <c r="H31" s="18"/>
    </row>
    <row r="32" spans="2:8" ht="14.25">
      <c r="B32" s="80" t="s">
        <v>1032</v>
      </c>
      <c r="E32" s="17"/>
      <c r="F32" s="18"/>
      <c r="G32" s="17"/>
      <c r="H32" s="18"/>
    </row>
    <row r="33" spans="2:8" ht="14.25">
      <c r="B33" s="80" t="s">
        <v>144</v>
      </c>
      <c r="E33" s="17"/>
      <c r="F33" s="18"/>
      <c r="G33" s="17"/>
      <c r="H33" s="18"/>
    </row>
    <row r="34" spans="2:8" ht="14.25">
      <c r="B34" s="80" t="s">
        <v>145</v>
      </c>
      <c r="E34" s="17"/>
      <c r="F34" s="18"/>
      <c r="G34" s="17"/>
      <c r="H34" s="18"/>
    </row>
    <row r="35" spans="2:8" ht="14.25">
      <c r="B35" s="80" t="s">
        <v>146</v>
      </c>
      <c r="E35" s="17"/>
      <c r="F35" s="18"/>
      <c r="G35" s="17"/>
      <c r="H35" s="18"/>
    </row>
    <row r="36" spans="2:8" ht="14.25">
      <c r="B36" s="80" t="s">
        <v>147</v>
      </c>
      <c r="E36" s="17"/>
      <c r="F36" s="18"/>
      <c r="G36" s="17"/>
      <c r="H36" s="18"/>
    </row>
    <row r="37" spans="2:8" ht="14.25">
      <c r="B37" s="80" t="s">
        <v>148</v>
      </c>
      <c r="E37" s="17"/>
      <c r="F37" s="18"/>
      <c r="G37" s="17"/>
      <c r="H37" s="18"/>
    </row>
    <row r="38" spans="2:8" ht="14.25">
      <c r="B38" s="79" t="s">
        <v>324</v>
      </c>
      <c r="E38" s="17"/>
      <c r="F38" s="18"/>
      <c r="G38" s="17"/>
      <c r="H38" s="18"/>
    </row>
    <row r="39" spans="2:8" ht="14.25">
      <c r="B39" s="17"/>
      <c r="E39" s="17"/>
      <c r="F39" s="18"/>
      <c r="G39" s="17"/>
      <c r="H39" s="18"/>
    </row>
    <row r="40" spans="2:8" ht="14.25">
      <c r="B40" s="70" t="s">
        <v>149</v>
      </c>
      <c r="E40" s="17"/>
      <c r="F40" s="18"/>
      <c r="G40" s="17"/>
      <c r="H40" s="18"/>
    </row>
    <row r="41" spans="2:8" ht="14.25">
      <c r="B41" s="78" t="s">
        <v>150</v>
      </c>
      <c r="E41" s="16"/>
      <c r="F41" s="15"/>
      <c r="G41" s="16"/>
      <c r="H41" s="15"/>
    </row>
    <row r="42" spans="2:8" ht="14.25">
      <c r="B42" s="78" t="s">
        <v>151</v>
      </c>
      <c r="F42" s="14"/>
      <c r="H42" s="14"/>
    </row>
    <row r="43" spans="2:8" ht="14.25" customHeight="1">
      <c r="B43" s="78" t="s">
        <v>152</v>
      </c>
      <c r="E43" s="14"/>
      <c r="F43" s="14"/>
      <c r="G43" s="14"/>
      <c r="H43" s="14"/>
    </row>
    <row r="44" spans="2:8" ht="14.25">
      <c r="B44" s="78" t="s">
        <v>1033</v>
      </c>
      <c r="E44" s="14"/>
      <c r="F44" s="14"/>
      <c r="G44" s="14"/>
      <c r="H44" s="14"/>
    </row>
    <row r="45" spans="2:8" ht="14.25">
      <c r="B45" s="78" t="s">
        <v>153</v>
      </c>
      <c r="E45" s="14"/>
      <c r="F45" s="14"/>
      <c r="G45" s="14"/>
      <c r="H45" s="14"/>
    </row>
    <row r="46" spans="2:8" ht="14.25">
      <c r="E46" s="14"/>
      <c r="F46" s="14"/>
      <c r="G46" s="14"/>
      <c r="H46" s="14"/>
    </row>
    <row r="47" spans="2:8" ht="14.25">
      <c r="E47" s="14"/>
      <c r="F47" s="14"/>
      <c r="G47" s="14"/>
      <c r="H47" s="14"/>
    </row>
    <row r="48" spans="2:8" ht="15.75">
      <c r="B48" s="60" t="s">
        <v>37</v>
      </c>
    </row>
    <row r="50" spans="2:2" ht="15">
      <c r="B50" s="63" t="s">
        <v>133</v>
      </c>
    </row>
    <row r="51" spans="2:2" ht="15.75">
      <c r="B51" s="61"/>
    </row>
    <row r="52" spans="2:2" ht="14.25">
      <c r="B52" s="70" t="s">
        <v>363</v>
      </c>
    </row>
    <row r="53" spans="2:2" ht="14.25">
      <c r="B53" s="70" t="s">
        <v>1034</v>
      </c>
    </row>
    <row r="54" spans="2:2" ht="14.25">
      <c r="B54" s="58" t="s">
        <v>364</v>
      </c>
    </row>
    <row r="55" spans="2:2" ht="14.25">
      <c r="B55" s="58" t="s">
        <v>1035</v>
      </c>
    </row>
    <row r="56" spans="2:2" ht="14.25">
      <c r="B56" s="58" t="s">
        <v>365</v>
      </c>
    </row>
    <row r="57" spans="2:2" ht="14.25">
      <c r="B57" s="58" t="s">
        <v>366</v>
      </c>
    </row>
    <row r="58" spans="2:2" ht="14.25">
      <c r="B58" s="58" t="s">
        <v>367</v>
      </c>
    </row>
    <row r="59" spans="2:2" ht="14.25">
      <c r="B59" s="58" t="s">
        <v>368</v>
      </c>
    </row>
    <row r="60" spans="2:2" ht="14.25">
      <c r="B60" s="58" t="s">
        <v>369</v>
      </c>
    </row>
    <row r="61" spans="2:2" ht="14.25">
      <c r="B61" s="58" t="s">
        <v>1036</v>
      </c>
    </row>
    <row r="64" spans="2:2" ht="15">
      <c r="B64" s="63" t="s">
        <v>134</v>
      </c>
    </row>
    <row r="66" spans="2:2" ht="14.25">
      <c r="B66" s="70" t="s">
        <v>438</v>
      </c>
    </row>
    <row r="67" spans="2:2" ht="14.25">
      <c r="B67" s="58" t="s">
        <v>439</v>
      </c>
    </row>
    <row r="68" spans="2:2" ht="14.25">
      <c r="B68" s="58" t="s">
        <v>440</v>
      </c>
    </row>
    <row r="69" spans="2:2" ht="14.25">
      <c r="B69" s="58" t="s">
        <v>441</v>
      </c>
    </row>
    <row r="70" spans="2:2" ht="14.25">
      <c r="B70" s="58" t="s">
        <v>442</v>
      </c>
    </row>
    <row r="71" spans="2:2" ht="14.25">
      <c r="B71" s="58" t="s">
        <v>443</v>
      </c>
    </row>
    <row r="72" spans="2:2" ht="14.25">
      <c r="B72" s="58" t="s">
        <v>444</v>
      </c>
    </row>
    <row r="73" spans="2:2" ht="14.25">
      <c r="B73" s="58" t="s">
        <v>445</v>
      </c>
    </row>
    <row r="74" spans="2:2" ht="14.25">
      <c r="B74" s="58" t="s">
        <v>446</v>
      </c>
    </row>
    <row r="75" spans="2:2" ht="14.25">
      <c r="B75" s="58" t="s">
        <v>447</v>
      </c>
    </row>
    <row r="76" spans="2:2" ht="14.25">
      <c r="B76" s="58" t="s">
        <v>448</v>
      </c>
    </row>
    <row r="77" spans="2:2" ht="14.25">
      <c r="B77" s="58" t="s">
        <v>449</v>
      </c>
    </row>
    <row r="78" spans="2:2" ht="14.25">
      <c r="B78" s="58" t="s">
        <v>450</v>
      </c>
    </row>
    <row r="79" spans="2:2" ht="14.25">
      <c r="B79" s="58" t="s">
        <v>451</v>
      </c>
    </row>
    <row r="80" spans="2:2" ht="14.25">
      <c r="B80" s="82" t="s">
        <v>479</v>
      </c>
    </row>
    <row r="81" spans="2:2" ht="14.25">
      <c r="B81" s="82" t="s">
        <v>480</v>
      </c>
    </row>
    <row r="82" spans="2:2" ht="14.25">
      <c r="B82" s="58" t="s">
        <v>452</v>
      </c>
    </row>
    <row r="83" spans="2:2" ht="14.25">
      <c r="B83" s="58" t="s">
        <v>453</v>
      </c>
    </row>
    <row r="84" spans="2:2" ht="14.25">
      <c r="B84" s="58" t="s">
        <v>454</v>
      </c>
    </row>
    <row r="85" spans="2:2" ht="14.25">
      <c r="B85" s="70" t="s">
        <v>1037</v>
      </c>
    </row>
    <row r="86" spans="2:2" ht="14.25">
      <c r="B86" s="82" t="s">
        <v>1038</v>
      </c>
    </row>
    <row r="87" spans="2:2" ht="14.25">
      <c r="B87" s="58" t="s">
        <v>455</v>
      </c>
    </row>
    <row r="88" spans="2:2" ht="14.25">
      <c r="B88" s="58" t="s">
        <v>456</v>
      </c>
    </row>
    <row r="89" spans="2:2" ht="14.25">
      <c r="B89" s="58" t="s">
        <v>457</v>
      </c>
    </row>
    <row r="90" spans="2:2" ht="14.25">
      <c r="B90" s="58" t="s">
        <v>458</v>
      </c>
    </row>
    <row r="91" spans="2:2" ht="14.25">
      <c r="B91" s="58" t="s">
        <v>1027</v>
      </c>
    </row>
    <row r="92" spans="2:2" ht="14.25">
      <c r="B92" s="58" t="s">
        <v>459</v>
      </c>
    </row>
    <row r="93" spans="2:2" ht="14.25">
      <c r="B93" s="58" t="s">
        <v>460</v>
      </c>
    </row>
    <row r="94" spans="2:2" ht="14.25">
      <c r="B94" s="58" t="s">
        <v>461</v>
      </c>
    </row>
    <row r="95" spans="2:2" ht="14.25">
      <c r="B95" s="58" t="s">
        <v>462</v>
      </c>
    </row>
    <row r="96" spans="2:2" ht="14.25">
      <c r="B96" s="58" t="s">
        <v>463</v>
      </c>
    </row>
    <row r="97" spans="2:2" ht="14.25">
      <c r="B97" s="58" t="s">
        <v>464</v>
      </c>
    </row>
    <row r="98" spans="2:2" ht="14.25">
      <c r="B98" s="58" t="s">
        <v>465</v>
      </c>
    </row>
    <row r="99" spans="2:2" ht="14.25">
      <c r="B99" s="58" t="s">
        <v>466</v>
      </c>
    </row>
    <row r="100" spans="2:2" ht="14.25">
      <c r="B100" s="58" t="s">
        <v>467</v>
      </c>
    </row>
    <row r="101" spans="2:2" ht="14.25">
      <c r="B101" s="58" t="s">
        <v>468</v>
      </c>
    </row>
    <row r="102" spans="2:2" ht="14.25">
      <c r="B102" s="58" t="s">
        <v>469</v>
      </c>
    </row>
    <row r="103" spans="2:2" ht="14.25">
      <c r="B103" s="58" t="s">
        <v>470</v>
      </c>
    </row>
    <row r="104" spans="2:2" ht="14.25">
      <c r="B104" s="58" t="s">
        <v>471</v>
      </c>
    </row>
    <row r="105" spans="2:2" ht="14.25">
      <c r="B105" s="58" t="s">
        <v>472</v>
      </c>
    </row>
    <row r="106" spans="2:2" ht="14.25">
      <c r="B106" s="58" t="s">
        <v>473</v>
      </c>
    </row>
    <row r="107" spans="2:2" ht="14.25">
      <c r="B107" s="58" t="s">
        <v>474</v>
      </c>
    </row>
    <row r="108" spans="2:2" ht="14.25">
      <c r="B108" s="58" t="s">
        <v>475</v>
      </c>
    </row>
    <row r="109" spans="2:2" ht="14.25">
      <c r="B109" s="58" t="s">
        <v>476</v>
      </c>
    </row>
    <row r="110" spans="2:2" ht="14.25">
      <c r="B110" s="58" t="s">
        <v>1028</v>
      </c>
    </row>
    <row r="111" spans="2:2" ht="14.25">
      <c r="B111" s="58" t="s">
        <v>477</v>
      </c>
    </row>
    <row r="112" spans="2:2" ht="14.25">
      <c r="B112" s="58" t="s">
        <v>478</v>
      </c>
    </row>
    <row r="113" spans="2:2" ht="14.25">
      <c r="B113" s="58" t="s">
        <v>1039</v>
      </c>
    </row>
    <row r="116" spans="2:2" ht="31.5">
      <c r="B116" s="62" t="s">
        <v>132</v>
      </c>
    </row>
    <row r="117" spans="2:2" ht="15.75">
      <c r="B117" s="13"/>
    </row>
    <row r="118" spans="2:2" ht="14.25">
      <c r="B118" s="70" t="s">
        <v>154</v>
      </c>
    </row>
    <row r="122" spans="2:2">
      <c r="B122" s="125" t="s">
        <v>40</v>
      </c>
    </row>
    <row r="123" spans="2:2">
      <c r="B123" s="150" t="s">
        <v>1043</v>
      </c>
    </row>
  </sheetData>
  <customSheetViews>
    <customSheetView guid="{D22B6818-9012-41A6-BE24-281B384BB3F3}">
      <pane ySplit="7" topLeftCell="A8" activePane="bottomLeft" state="frozen"/>
      <selection pane="bottomLeft" activeCell="B16" sqref="B16"/>
      <pageMargins left="0.7" right="0.7" top="0.75" bottom="0.75" header="0.3" footer="0.3"/>
      <pageSetup paperSize="9" orientation="portrait" r:id="rId1"/>
    </customSheetView>
  </customSheetViews>
  <hyperlinks>
    <hyperlink ref="B15" location="'Tabla 1'!A1" display="Tabla 1: Total sector público empresarial"/>
    <hyperlink ref="B17" location="Tabla2!A1" display="Tabla 2: Sociedades no financieras públicas"/>
    <hyperlink ref="B18" location="'Tabla 2.1'!A1" display="Tabla 2.1: Sociedades no financieras controladas por el Estado"/>
    <hyperlink ref="B19" location="'Tabla 2.2'!A1" display="Tabla 2.2: Sociedades no financieras controladas por las Administraciones Territoriales"/>
    <hyperlink ref="B21" location="'Tabla 2.2.1.1'!A1" display="Tabla 2.2.1.1: Sociedades no financieras controladas por Andalucia"/>
    <hyperlink ref="B22" location="'Tabla 2.2.1.2'!A1" display="Tabla 2.2.1.2: Sociedades no financieras controladas por Aragón"/>
    <hyperlink ref="B23" location="'Tabla 2.2.1.3'!A1" display="Tabla 2.2.1.3: Sociedades no financieras controldas por Asturias"/>
    <hyperlink ref="B24" location="'Tabla 2.2.1.4'!A1" display="Tabla 2.2.1.4: Sociedades no financieras controladas por Baleares"/>
    <hyperlink ref="B25" location="'Tabla 2.2.1.5'!A1" display="Tabla 2.2.1.5: Sociedades no financieras controladas por Canarias"/>
    <hyperlink ref="B26" location="'Tabla 2.2.1.6'!A1" display="Tabla 2.2.1.6: Sociedades no financieras controladas por Cantabria"/>
    <hyperlink ref="B27" location="'Tabla 2.2.1.7'!A1" display="Tabla 2.2.1.7: Sociedades no financieras controldas por Castilla-León"/>
    <hyperlink ref="B28" location="'Tabla 2.2.1.8'!A1" display="Tabla 2.2.1.8: Sociedades no financieras controladas por Castilla-La Mancha"/>
    <hyperlink ref="B29" location="'Tabla 2.2.1.9'!A1" display="Tabla 2.2.1.9: Sociedades no financieras controladas por Cataluña"/>
    <hyperlink ref="B30" location="'Tabla 2.2.1.10'!A1" display="Tabla 2.2.1.10: Sociedades no financieras controladas por Extremadura"/>
    <hyperlink ref="B31" location="'Tabla 2.2.1.11'!A1" display="Tabla 2.2.1.11: Sociedades no financieras controladas por Galicia"/>
    <hyperlink ref="B32" location="'Tabla 2.2.1.12'!A1" display="Tabla 2.2.1.12: Sociedades no financieras controldas por Madrid"/>
    <hyperlink ref="B33" location="'Tabla 2.2.1.13'!A1" display="Tabla 2.2.1.13: Sociedades no financieras controladas por Murcia"/>
    <hyperlink ref="B34" location="'Tabla 2.2.1.14'!A1" display="Tabla 2.2.1.14: Sociedades no financieras controladas por Navarra"/>
    <hyperlink ref="B35" location="'Tabla 2.2.1.15'!A1" display="Tabla 2.2.1.15: Sociedades no financieras controladas por País Vasco"/>
    <hyperlink ref="B36" location="'Tabla 2.2.1.16'!A1" display="Tabla 2.2.1.16: Sociedades no financieras controladas por La Rioja"/>
    <hyperlink ref="B37" location="'Tabla 2.2.1.17'!A1" display="Tabla 2.2.1.17: Sociedades no financieras controladas por Valencia"/>
    <hyperlink ref="B38" location="'Tabla 2.3'!A1" display="Tabla 2.3 Sociedades no financieras controladas por las Corporaciones Locales"/>
    <hyperlink ref="B40" location="'Tabla 3'!A1" display="Tabla 3: Instituciones financieras públicas"/>
    <hyperlink ref="B41" location="'Tabla 3.1'!A1" display="Tabla 3.1: Banco Central"/>
    <hyperlink ref="B42" location="'Tabla 3.2'!A1" display="Tabla 3.2: Otras instituciones financieras monetarias públicas"/>
    <hyperlink ref="B43" location="'Tabla 3.3'!A1" display="Tabla 3.3: Otros intermediarios financieros públicos"/>
    <hyperlink ref="B44" location="'Tabla 3.4'!A1" display="Tabla 3.4: Auxiliares financieos públicos"/>
    <hyperlink ref="B45" location="'Tabla 3.5'!A1" display="Tabla 3.5: Empresas de seguro y fondo de pensiones públicos"/>
    <hyperlink ref="B52" location="'Tabla 4'!A1" display="Tabla 4: Rama 1. Agricultura, ganadería, silvicultura y pesca"/>
    <hyperlink ref="B53" location="'Tabla 5'!A1" display="Tabla 5: Rama 2. Industrias extractivas, industria manufacturera; suministro de energía eléctrica, gas, vapor y aire acondicionado; suminsitro de agua; actividades de saneamiento, gestión de residuos y descontaminación"/>
    <hyperlink ref="B54" location="'Tabla 6'!A1" display="Tabla 6: Rama 3. Construcción"/>
    <hyperlink ref="B55" location="'Tabla 7'!A1" display="Tabla 7: Rama 4. Comercio al por mayor y al por menor, reparación de vehículos de motor y motocicletas; transportes y almacenameinto; hostelería"/>
    <hyperlink ref="B56" location="'Tabla 8'!A1" display="Tabla 8: Rama 5. Información y comunicaciones"/>
    <hyperlink ref="B57" location="'Tabla 9'!A1" display="Tabla 9: Rama 6. Actividades financieras y de seguros"/>
    <hyperlink ref="B58" location="'Tabla 10'!A1" display="Tabla 10: Rama 7. Actividades inmobiliarias"/>
    <hyperlink ref="B59" location="'Tabla 11'!A1" display="Tabla 11: Rama 8. Actividades profesionales, científicas y técnicas; actividades administrativas y servicios auxiliares"/>
    <hyperlink ref="B60" location="'Tabla 12'!A1" display="Tabla 12: Rama 9. Administración Pública y defensa; Seguridad Social obligatoria; educación; actividades sanitarias y de servicios sociales"/>
    <hyperlink ref="B61" location="'Tabla 13'!A1" display="Tabla 13: Rama 10. Actividades artísticas, recreativas y de entretenimietno; reparación de ar´ticulos de uso doméstico y otros servicios"/>
    <hyperlink ref="B66" location="'Tabla 14'!A1" display="Tabla 14: Rama 1. Agricultura, ganadería, caza  y servicios relacionados con las mismas"/>
    <hyperlink ref="B67" location="'Tabla 15'!A1" display="Tabla 15: Rama 2. Silvicultura y explotación forestal"/>
    <hyperlink ref="B68" location="'Tabla 16'!A1" display="Tabla 16: Rama 4. Industrias extractivas"/>
    <hyperlink ref="B69" location="'Tabla 17'!A1" display="Tabla 17: Rama 5. Industria de la alimentación, fabricación de bebidas e industria del tabaco"/>
    <hyperlink ref="B70" location="'Tabla 18'!A1" display="Tabla 18: Rama 7. Industria de la madera y el corcho, excepto muebles; cestería y espartería"/>
    <hyperlink ref="B71" location="'Tabla 19'!A1" display="Tabla 19: Rama 9. Artes gráficas y reproducción de soportes grabados"/>
    <hyperlink ref="B72" location="'Tabla 20'!A1" display="Tabla 20: Rama 12. Fabricación de productos farmacéuticos"/>
    <hyperlink ref="B73" location="'Tabla 21'!A1" display="Tabla 21: Rama 15. Metalurgia; fabricación de productos de hierro, acero y ferroaleaciones"/>
    <hyperlink ref="B74" location="'Tabla 22'!A1" display="Tabla 22: Rama 16. Fabricación de productos metálicos, excepto maquinaria y equipo"/>
    <hyperlink ref="B75" location="'Tabla 23'!A1" display="Tabla 23: Rama 17. Fabricación de productos informáticos, electrónicos y ópticos"/>
    <hyperlink ref="B76" location="'Tabla 24'!A1" display="Tabla 24: Rama 20. Fabricación de vehículos de motor, remolques y semirremolques"/>
    <hyperlink ref="B77" location="'Tabla 25'!A1" display="Tabla 25: Rama 21. Fabricación de otro material de transporte"/>
    <hyperlink ref="B78" location="'Tabla 26'!A1" display="Tabla 26: Rama 23. Reparación e instalación de maquinaria y equipo"/>
    <hyperlink ref="B79" location="'Tabla 27'!A1" display="Tabla 27: Rama 24. Suministro de energía eléctrica, gas, vapor y aire acondicionado"/>
    <hyperlink ref="B80" location="'Tabla 28'!A1" display="Tabla 28: Rama 35. Captación, depuración y distribución de agua"/>
    <hyperlink ref="B81" location="'Tabla 29'!A1" display="Tabla 29: Rama 25. Recogida y tratamiento de aguas residuales; recogida, tratamiento y eliminación de residuos; valorización; actividades de descontaminación y otros servicios de gestión de residuos"/>
    <hyperlink ref="B82" location="'Tabla 30'!A1" display="Tabla 30: Rama 27. Construcción"/>
    <hyperlink ref="B83" location="'Tabla 31'!A1" display="Tabla 31: Rama 28. Venta y reparación de vehículos de motor y motocicletas"/>
    <hyperlink ref="B84" location="'Tabla 32'!A1" display="Tabla 32: Rama 29. Comercio al por mayor e intermediarios del comercio, excepto de vehículos de motor y motocicletas"/>
    <hyperlink ref="B87" location="'Tabla 35'!A1" display="Tabla 35: Rama 34. Almacenamiento y actividades anexas al transporte"/>
    <hyperlink ref="B88" location="'Tabla 36'!A1" display="Tabla 36: Rama 35. Actividades postales y de correos"/>
    <hyperlink ref="B89" location="'Tabla 37'!A1" display="Tabla 37: Rama 36. Servicios de alojamiento; servicios de comidas y bebidas"/>
    <hyperlink ref="B90" location="'Tabla 38'!A1" display="Tabla 38: Rama 37. Edición"/>
    <hyperlink ref="B91" location="'Tabla 39'!A1" display="Tabla 39: Rama 38. Actividades cinematográficas, de vídeo y de programas de televisión, grabación de sonido y edición musical: actividades de programaciçon y emisión de radio y televisión"/>
    <hyperlink ref="B92" location="'Tabla 40'!A1" display="Tabla 40: Rama 39. Telecomunicaciones"/>
    <hyperlink ref="B93" location="'Tabla 41'!A1" display="Tabla 41: Rama 40. Programación, consultoría y otras actividades relacionadas con la informática; servicios de información"/>
    <hyperlink ref="B94" location="'Tabla 42'!A1" display="Tabla 42: Rama 41. Servicios financieros, excepto seguros y fondos de pensiones"/>
    <hyperlink ref="B95" location="'Tabla 43'!A1" display="Tabla 43: Rama 42. Seguros, reaseguros y fondos de pensiones, excepto Seguridad Social Obligatoria"/>
    <hyperlink ref="B96" location="'Tabla 44'!A1" display="Tabla 44: Rama 43. Actividades auxiliares a los servicios financieros y a los seguros"/>
    <hyperlink ref="B97" location="'Tabla 45'!A1" display="Tabla 45: Rama 44. Actividades inmobiliarias"/>
    <hyperlink ref="B98" location="'Tabla 46'!A1" display="Tabla 46: Rama 45. Actividades jurídicas y de contabilidad, actividades de las sedes centrales, actividades de consultoría de gestión empresarial"/>
    <hyperlink ref="B99" location="'Tabla 47'!A1" display="Tabla 47: Rama 46 Servicios técnicos de arquitectura e ingeniería; ensayos y análisis técnicos"/>
    <hyperlink ref="B100" location="'Tabla 48'!A1" display="Tabla 48: Rama 47. Investigación y desarrollo"/>
    <hyperlink ref="B101" location="'Tabla 49'!A1" display="Tabla 49: Rama 48. Publicidad y estudios de mercado"/>
    <hyperlink ref="B102" location="'Tabla 50'!A1" display="Tabla 50: Rama 49. Otras actividades profesionales, científicas y técnicas; actividades veterinarias"/>
    <hyperlink ref="B103" location="'Tabla 51'!A1" display="Tabla 51: Rama 50. Actividades de alquiler"/>
    <hyperlink ref="B104" location="'Tabla 52'!A1" display="Tabla 52: Rama 52. Actividades de agencias de viajes. Operadores turísticos, servicios de reservas y actividades relacionadas con los mismos"/>
    <hyperlink ref="B105" location="'Tabla 53'!A1" display="Tabla 53: Rama 53. Actividades de seguridad e investigación; servicios a edificios y actividades de jardinería; actividades administrativas de oficina y otras actividades auxiliares a las empresas"/>
    <hyperlink ref="B106" location="'Tabla 54'!A1" display="Tabla 54: Rama 54. Administración Pública y defensa; Seguridad Social obligatoria"/>
    <hyperlink ref="B107" location="'Tabla 55'!A1" display="Tabla 55: Rama 55. Educación"/>
    <hyperlink ref="B108" location="'Tabla 56'!A1" display="Tabla 56: Rama 56. Actividades sanitarias"/>
    <hyperlink ref="B109" location="'Tabla 57'!A1" display="Tabla 57: Rama 57. Actividades de servicios sociales"/>
    <hyperlink ref="B110" location="'Tabla 58'!A1" display="Tabla 58: Rama 58. Actividades de creación, artídticas y espectáculos,; actividades de bibliotecas, archivos, museos y otras actividades culturales, juegos de azar y apuestas"/>
    <hyperlink ref="B111" location="'Tabla 59'!A1" display="Tabla 59: Rama 59. Actividades deportivas, recreativas y de entretenimiento"/>
    <hyperlink ref="B112" location="'Tabla 60'!A1" display="Tabla 60: Rama 60. Actividades asociativas"/>
    <hyperlink ref="B113" location="'Tabla 61'!A1" display="Tabla 61: Rama 61. Otros servicios sociales"/>
    <hyperlink ref="B118" location="'Tabla 62'!A1" display="Tabla 62: Clasificación por ramas de actividad y Comunidad Autónoma"/>
    <hyperlink ref="B11" location="'Inventario empresas'!A1" display="Inventario de empresas "/>
    <hyperlink ref="B85" location="'Tabla 33'!A1" display="Tabla 33: Rama 30. Comercio al por menor, excepto de vehículos de motor y motocicletas"/>
    <hyperlink ref="B86" location="'Tabla 34'!A1" display="Tabla 34: Rama 31. Transporte terrestre y por tubería"/>
    <hyperlink ref="B20" location="'Tabla 2.2.1'!A1" display="Tabla 2.2.1: Sociedades no financieras controladas por las Comunidades Autónomas"/>
    <hyperlink ref="B8" location="'Nota metodológica'!A1" display="Nota Metodológica"/>
  </hyperlinks>
  <pageMargins left="0.2" right="0.2" top="0.46" bottom="0.24"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9844</v>
      </c>
      <c r="D11" s="24" t="s">
        <v>4</v>
      </c>
      <c r="E11" s="32" t="s">
        <v>42</v>
      </c>
      <c r="F11" s="30"/>
      <c r="G11" s="31" t="s">
        <v>2</v>
      </c>
      <c r="H11" s="33" t="s">
        <v>3</v>
      </c>
      <c r="I11" s="129">
        <f>I12+I13</f>
        <v>15047</v>
      </c>
      <c r="J11" s="75" t="str">
        <f>IF((I11=I12+I13),"","NO CUADRA")</f>
        <v/>
      </c>
    </row>
    <row r="12" spans="2:14">
      <c r="B12" s="128">
        <f>I11-B11</f>
        <v>5203</v>
      </c>
      <c r="D12" s="32" t="s">
        <v>28</v>
      </c>
      <c r="E12" s="34" t="s">
        <v>5</v>
      </c>
      <c r="F12" s="30"/>
      <c r="G12" s="35" t="s">
        <v>43</v>
      </c>
      <c r="H12" s="31"/>
      <c r="I12" s="129">
        <v>15047</v>
      </c>
      <c r="J12" s="75" t="str">
        <f>IF((I11=I16),"","NO CUADRA")</f>
        <v/>
      </c>
    </row>
    <row r="13" spans="2:14">
      <c r="B13" s="128">
        <v>781</v>
      </c>
      <c r="D13" s="24" t="s">
        <v>44</v>
      </c>
      <c r="E13" s="32" t="s">
        <v>6</v>
      </c>
      <c r="F13" s="30"/>
      <c r="G13" s="35" t="s">
        <v>45</v>
      </c>
      <c r="I13" s="129">
        <v>0</v>
      </c>
      <c r="J13" s="75" t="str">
        <f>IF((B16=B11+B12),"","NO CUADRA")</f>
        <v/>
      </c>
    </row>
    <row r="14" spans="2:14">
      <c r="B14" s="128">
        <f>B12-B13</f>
        <v>4422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15047</v>
      </c>
      <c r="C16" s="26"/>
      <c r="D16" s="36" t="s">
        <v>46</v>
      </c>
      <c r="E16" s="26"/>
      <c r="F16" s="37"/>
      <c r="G16" s="36" t="s">
        <v>46</v>
      </c>
      <c r="H16" s="26"/>
      <c r="I16" s="131">
        <f>I11</f>
        <v>15047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4365</v>
      </c>
      <c r="D26" s="24" t="s">
        <v>9</v>
      </c>
      <c r="E26" s="32" t="s">
        <v>10</v>
      </c>
      <c r="F26" s="30"/>
      <c r="G26" s="35" t="s">
        <v>28</v>
      </c>
      <c r="H26" s="39" t="s">
        <v>5</v>
      </c>
      <c r="I26" s="129">
        <f>+B12</f>
        <v>5203</v>
      </c>
      <c r="J26" s="75" t="str">
        <f>IF((B26=B27+B28),"","NO CUADRA")</f>
        <v/>
      </c>
    </row>
    <row r="27" spans="2:10">
      <c r="B27" s="128">
        <v>3429</v>
      </c>
      <c r="D27" s="32" t="s">
        <v>49</v>
      </c>
      <c r="F27" s="30"/>
      <c r="G27" s="31"/>
      <c r="H27" s="31"/>
      <c r="I27" s="129"/>
      <c r="J27" s="75" t="str">
        <f>IF((B28=B29+B30),"","NO CUADRA")</f>
        <v/>
      </c>
    </row>
    <row r="28" spans="2:10">
      <c r="B28" s="128">
        <f>B29+B30</f>
        <v>936</v>
      </c>
      <c r="D28" s="32" t="s">
        <v>50</v>
      </c>
      <c r="F28" s="30"/>
      <c r="G28" s="31"/>
      <c r="H28" s="31"/>
      <c r="I28" s="129"/>
      <c r="J28" s="75" t="str">
        <f>IF((I26=I35),"","NO CUADRA")</f>
        <v/>
      </c>
    </row>
    <row r="29" spans="2:10">
      <c r="B29" s="128">
        <v>936</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87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751</v>
      </c>
      <c r="D33" s="32" t="s">
        <v>53</v>
      </c>
      <c r="E33" s="34" t="s">
        <v>54</v>
      </c>
      <c r="F33" s="30"/>
      <c r="G33" s="31"/>
      <c r="H33" s="31"/>
      <c r="I33" s="129"/>
    </row>
    <row r="34" spans="2:10">
      <c r="B34" s="128"/>
      <c r="F34" s="30"/>
      <c r="G34" s="31"/>
      <c r="H34" s="31"/>
      <c r="I34" s="129"/>
    </row>
    <row r="35" spans="2:10">
      <c r="B35" s="130">
        <f>B26+B31+B32+B33</f>
        <v>5203</v>
      </c>
      <c r="C35" s="26"/>
      <c r="D35" s="36" t="s">
        <v>46</v>
      </c>
      <c r="E35" s="26"/>
      <c r="F35" s="37"/>
      <c r="G35" s="36" t="s">
        <v>46</v>
      </c>
      <c r="H35" s="26"/>
      <c r="I35" s="131">
        <f>I26</f>
        <v>5203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1079</v>
      </c>
      <c r="D42" s="24" t="s">
        <v>15</v>
      </c>
      <c r="E42" s="35" t="s">
        <v>16</v>
      </c>
      <c r="F42" s="30"/>
      <c r="G42" s="32" t="s">
        <v>53</v>
      </c>
      <c r="H42" s="34" t="s">
        <v>54</v>
      </c>
      <c r="I42" s="129">
        <f>+B33</f>
        <v>751</v>
      </c>
    </row>
    <row r="43" spans="2:10" ht="15">
      <c r="B43" s="128">
        <v>1079</v>
      </c>
      <c r="C43" s="23"/>
      <c r="D43" s="40" t="s">
        <v>56</v>
      </c>
      <c r="F43" s="41"/>
      <c r="G43" s="28" t="s">
        <v>15</v>
      </c>
      <c r="H43" s="42" t="s">
        <v>16</v>
      </c>
      <c r="I43" s="129">
        <f>I44+I45+I47+I48+I49</f>
        <v>588</v>
      </c>
      <c r="J43" s="75" t="str">
        <f>IF((I43=I44+I45+I47+I48+I49),"","NO CUADRA")</f>
        <v/>
      </c>
    </row>
    <row r="44" spans="2:10">
      <c r="B44" s="128">
        <v>0</v>
      </c>
      <c r="D44" s="32" t="s">
        <v>57</v>
      </c>
      <c r="F44" s="30"/>
      <c r="G44" s="40" t="s">
        <v>56</v>
      </c>
      <c r="I44" s="129">
        <v>588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260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1339</v>
      </c>
      <c r="C52" s="26"/>
      <c r="D52" s="26" t="s">
        <v>46</v>
      </c>
      <c r="E52" s="26"/>
      <c r="F52" s="37"/>
      <c r="G52" s="26" t="s">
        <v>46</v>
      </c>
      <c r="H52" s="26"/>
      <c r="I52" s="131">
        <f>I42+I43+I50</f>
        <v>1339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260</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849</v>
      </c>
      <c r="J63" s="75" t="str">
        <f>IF((I70=I59+I60+I63),"","NO CUADRA")</f>
        <v/>
      </c>
    </row>
    <row r="64" spans="2:10">
      <c r="B64" s="128">
        <f>B65+B66+B67</f>
        <v>71</v>
      </c>
      <c r="D64" s="24" t="s">
        <v>19</v>
      </c>
      <c r="E64" s="24" t="s">
        <v>20</v>
      </c>
      <c r="F64" s="30"/>
      <c r="G64" s="32" t="s">
        <v>74</v>
      </c>
      <c r="I64" s="129">
        <v>0</v>
      </c>
      <c r="J64" s="75" t="str">
        <f>IF((B68=I70-B59-B62-B64),"","NO CUADRA")</f>
        <v/>
      </c>
    </row>
    <row r="65" spans="2:10">
      <c r="B65" s="128">
        <v>71</v>
      </c>
      <c r="D65" s="32" t="s">
        <v>74</v>
      </c>
      <c r="F65" s="30"/>
      <c r="G65" s="35" t="s">
        <v>75</v>
      </c>
      <c r="I65" s="129">
        <v>0</v>
      </c>
      <c r="J65" s="75" t="str">
        <f>IF((B70=B59+B62+B64+B68),"","NO CUADRA")</f>
        <v/>
      </c>
    </row>
    <row r="66" spans="2:10">
      <c r="B66" s="128">
        <v>0</v>
      </c>
      <c r="D66" s="32" t="s">
        <v>75</v>
      </c>
      <c r="F66" s="30"/>
      <c r="G66" s="35" t="s">
        <v>76</v>
      </c>
      <c r="I66" s="129">
        <v>849</v>
      </c>
    </row>
    <row r="67" spans="2:10">
      <c r="B67" s="128">
        <v>0</v>
      </c>
      <c r="D67" s="32" t="s">
        <v>76</v>
      </c>
      <c r="F67" s="30"/>
      <c r="G67" s="31"/>
      <c r="H67" s="31"/>
      <c r="I67" s="129"/>
    </row>
    <row r="68" spans="2:10">
      <c r="B68" s="128">
        <f>I70-B59-B62-B64</f>
        <v>1038</v>
      </c>
      <c r="D68" s="32" t="s">
        <v>77</v>
      </c>
      <c r="E68" s="32" t="s">
        <v>78</v>
      </c>
      <c r="F68" s="30"/>
      <c r="G68" s="31"/>
      <c r="H68" s="31"/>
      <c r="I68" s="129"/>
    </row>
    <row r="69" spans="2:10" ht="17.45" customHeight="1">
      <c r="B69" s="128"/>
      <c r="F69" s="30"/>
      <c r="G69" s="31"/>
      <c r="H69" s="31"/>
      <c r="I69" s="129"/>
    </row>
    <row r="70" spans="2:10" ht="17.45" customHeight="1">
      <c r="B70" s="130">
        <f>B59+B62+B64+B68</f>
        <v>1109</v>
      </c>
      <c r="C70" s="26"/>
      <c r="D70" s="26" t="s">
        <v>46</v>
      </c>
      <c r="E70" s="26"/>
      <c r="F70" s="37"/>
      <c r="G70" s="26" t="s">
        <v>46</v>
      </c>
      <c r="H70" s="26"/>
      <c r="I70" s="131">
        <f>I59+I60+I63</f>
        <v>1109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1038</v>
      </c>
      <c r="J77" s="75" t="str">
        <f>IF((I77=I82),"","NO CUADRA")</f>
        <v/>
      </c>
    </row>
    <row r="78" spans="2:10">
      <c r="B78" s="128"/>
      <c r="E78" s="32" t="s">
        <v>81</v>
      </c>
      <c r="F78" s="30"/>
      <c r="G78" s="35"/>
      <c r="H78" s="32"/>
      <c r="I78" s="129"/>
    </row>
    <row r="79" spans="2:10">
      <c r="B79" s="128">
        <f>I82-B77</f>
        <v>1038</v>
      </c>
      <c r="D79" s="32" t="s">
        <v>82</v>
      </c>
      <c r="E79" s="39" t="s">
        <v>83</v>
      </c>
      <c r="F79" s="30"/>
      <c r="G79" s="31"/>
      <c r="H79" s="31"/>
      <c r="I79" s="129"/>
      <c r="J79" s="75" t="str">
        <f>IF((B79=I82-B77),"","NO CUADRA")</f>
        <v/>
      </c>
    </row>
    <row r="80" spans="2:10">
      <c r="B80" s="128">
        <f>B79-B13</f>
        <v>257</v>
      </c>
      <c r="D80" s="32" t="s">
        <v>21</v>
      </c>
      <c r="E80" s="34" t="s">
        <v>22</v>
      </c>
      <c r="F80" s="30"/>
      <c r="G80" s="31"/>
      <c r="H80" s="31"/>
      <c r="I80" s="129"/>
    </row>
    <row r="81" spans="2:10">
      <c r="B81" s="128"/>
      <c r="F81" s="30"/>
      <c r="G81" s="31"/>
      <c r="H81" s="31"/>
      <c r="I81" s="129"/>
      <c r="J81" s="75" t="str">
        <f>IF((B82=B77+B79),"","NO CUADRA")</f>
        <v/>
      </c>
    </row>
    <row r="82" spans="2:10">
      <c r="B82" s="130">
        <f>B77+B79</f>
        <v>1038</v>
      </c>
      <c r="C82" s="26"/>
      <c r="D82" s="26" t="s">
        <v>46</v>
      </c>
      <c r="E82" s="26"/>
      <c r="F82" s="37"/>
      <c r="G82" s="26" t="s">
        <v>46</v>
      </c>
      <c r="H82" s="26"/>
      <c r="I82" s="131">
        <f>I77</f>
        <v>1038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3058</v>
      </c>
      <c r="D92" s="32" t="s">
        <v>87</v>
      </c>
      <c r="E92" s="34" t="s">
        <v>88</v>
      </c>
      <c r="F92" s="30"/>
      <c r="G92" s="32" t="s">
        <v>82</v>
      </c>
      <c r="H92" s="34" t="s">
        <v>22</v>
      </c>
      <c r="I92" s="129">
        <f>+B80</f>
        <v>257</v>
      </c>
      <c r="J92" s="75" t="str">
        <f>IF((I93=I94+I95),"","NO CUADRA")</f>
        <v/>
      </c>
    </row>
    <row r="93" spans="2:10">
      <c r="B93" s="128"/>
      <c r="E93" s="39" t="s">
        <v>89</v>
      </c>
      <c r="F93" s="30"/>
      <c r="G93" s="35" t="s">
        <v>32</v>
      </c>
      <c r="H93" s="24" t="s">
        <v>24</v>
      </c>
      <c r="I93" s="129">
        <f>I94+I95</f>
        <v>2801</v>
      </c>
      <c r="J93" s="75" t="str">
        <f>IF((I96=I97),"","NO CUADRA")</f>
        <v/>
      </c>
    </row>
    <row r="94" spans="2:10">
      <c r="B94" s="128"/>
      <c r="E94" s="32"/>
      <c r="F94" s="30"/>
      <c r="G94" s="35" t="s">
        <v>90</v>
      </c>
      <c r="I94" s="129">
        <v>51</v>
      </c>
      <c r="J94" s="75" t="str">
        <f>IF((I99=I92+I93+I96),"","NO CUADRA")</f>
        <v/>
      </c>
    </row>
    <row r="95" spans="2:10">
      <c r="B95" s="128"/>
      <c r="E95" s="32"/>
      <c r="F95" s="30"/>
      <c r="G95" s="35" t="s">
        <v>91</v>
      </c>
      <c r="I95" s="129">
        <v>2750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3058</v>
      </c>
      <c r="C99" s="26"/>
      <c r="D99" s="26" t="s">
        <v>46</v>
      </c>
      <c r="E99" s="26"/>
      <c r="F99" s="37"/>
      <c r="G99" s="26" t="s">
        <v>46</v>
      </c>
      <c r="H99" s="26"/>
      <c r="I99" s="131">
        <f>I92+I93+I96</f>
        <v>3058</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1302</v>
      </c>
      <c r="D106" s="32" t="s">
        <v>34</v>
      </c>
      <c r="E106" s="50" t="s">
        <v>35</v>
      </c>
      <c r="F106" s="30"/>
      <c r="G106" s="31"/>
      <c r="H106" s="31"/>
      <c r="I106" s="30"/>
    </row>
    <row r="107" spans="2:10">
      <c r="B107" s="128">
        <v>1093</v>
      </c>
      <c r="D107" s="32" t="s">
        <v>94</v>
      </c>
      <c r="E107" s="32"/>
      <c r="F107" s="30"/>
      <c r="G107" s="32" t="s">
        <v>87</v>
      </c>
      <c r="H107" s="39" t="s">
        <v>88</v>
      </c>
      <c r="I107" s="129"/>
    </row>
    <row r="108" spans="2:10">
      <c r="B108" s="128">
        <f>-B13</f>
        <v>-781</v>
      </c>
      <c r="D108" s="32" t="s">
        <v>95</v>
      </c>
      <c r="E108" s="33" t="s">
        <v>6</v>
      </c>
      <c r="F108" s="30"/>
      <c r="G108" s="32"/>
      <c r="H108" s="51" t="s">
        <v>89</v>
      </c>
      <c r="I108" s="129">
        <f>B92</f>
        <v>3058</v>
      </c>
    </row>
    <row r="109" spans="2:10">
      <c r="B109" s="128">
        <v>209</v>
      </c>
      <c r="D109" s="40" t="s">
        <v>96</v>
      </c>
      <c r="E109" s="32" t="s">
        <v>97</v>
      </c>
      <c r="F109" s="30"/>
      <c r="H109" s="74"/>
      <c r="I109" s="133"/>
    </row>
    <row r="110" spans="2:10">
      <c r="B110" s="128">
        <v>0</v>
      </c>
      <c r="D110" s="32" t="s">
        <v>98</v>
      </c>
      <c r="E110" s="32" t="s">
        <v>99</v>
      </c>
      <c r="F110" s="30"/>
      <c r="G110" s="72"/>
      <c r="I110" s="129"/>
    </row>
    <row r="111" spans="2:10">
      <c r="B111" s="128">
        <v>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2528</v>
      </c>
      <c r="C113" s="46"/>
      <c r="D113" s="46" t="s">
        <v>26</v>
      </c>
      <c r="E113" s="34" t="s">
        <v>102</v>
      </c>
      <c r="F113" s="47"/>
      <c r="G113" s="72"/>
      <c r="H113" s="48"/>
      <c r="I113" s="129"/>
    </row>
    <row r="114" spans="2:10">
      <c r="B114" s="128"/>
      <c r="E114" s="32"/>
      <c r="F114" s="30"/>
      <c r="G114" s="72"/>
      <c r="H114" s="31"/>
      <c r="I114" s="129"/>
    </row>
    <row r="115" spans="2:10">
      <c r="B115" s="130">
        <f>B106+B108+B111+B113</f>
        <v>3058</v>
      </c>
      <c r="C115" s="26"/>
      <c r="D115" s="26" t="s">
        <v>46</v>
      </c>
      <c r="E115" s="52"/>
      <c r="F115" s="37"/>
      <c r="G115" s="26" t="s">
        <v>46</v>
      </c>
      <c r="H115" s="26"/>
      <c r="I115" s="131">
        <f>I108</f>
        <v>3058</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2528</v>
      </c>
      <c r="J122" s="75" t="str">
        <f>IF((B125=B126+B127),"","NO CUADRA")</f>
        <v/>
      </c>
    </row>
    <row r="123" spans="2:10" ht="15">
      <c r="B123" s="128">
        <f>B125+B128+B131+B134+B137+B142+B143+B144</f>
        <v>-1131</v>
      </c>
      <c r="C123" s="28"/>
      <c r="D123" s="23"/>
      <c r="E123" s="32" t="s">
        <v>105</v>
      </c>
      <c r="F123" s="23"/>
      <c r="G123" s="23"/>
      <c r="H123" s="23"/>
      <c r="I123" s="129">
        <f>I128+I131+I134+I137+I142+I143+I144</f>
        <v>-3659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v>
      </c>
      <c r="E128" s="32" t="s">
        <v>109</v>
      </c>
      <c r="I128" s="129">
        <f>I129+I130</f>
        <v>-198</v>
      </c>
      <c r="J128" s="75" t="str">
        <f>IF((B138=B139+B140),"","NO CUADRA")</f>
        <v/>
      </c>
    </row>
    <row r="129" spans="2:10">
      <c r="B129" s="128">
        <v>981</v>
      </c>
      <c r="E129" s="32" t="s">
        <v>110</v>
      </c>
      <c r="I129" s="129">
        <v>0</v>
      </c>
      <c r="J129" s="75" t="str">
        <f>IF((B144=B145+B146),"","NO CUADRA")</f>
        <v/>
      </c>
    </row>
    <row r="130" spans="2:10">
      <c r="B130" s="128">
        <v>-979</v>
      </c>
      <c r="E130" s="32" t="s">
        <v>111</v>
      </c>
      <c r="I130" s="129">
        <v>-198</v>
      </c>
    </row>
    <row r="131" spans="2:10">
      <c r="B131" s="128">
        <f>B132+B133</f>
        <v>2175</v>
      </c>
      <c r="E131" s="32" t="s">
        <v>112</v>
      </c>
      <c r="I131" s="129">
        <f>I132+I133</f>
        <v>0</v>
      </c>
    </row>
    <row r="132" spans="2:10">
      <c r="B132" s="128">
        <v>2175</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-1464</v>
      </c>
      <c r="J134" s="75" t="str">
        <f>IF((I134=I135+I136),"","NO CUADRA")</f>
        <v/>
      </c>
    </row>
    <row r="135" spans="2:10">
      <c r="B135" s="128">
        <v>0</v>
      </c>
      <c r="E135" s="32" t="s">
        <v>116</v>
      </c>
      <c r="I135" s="129">
        <v>419</v>
      </c>
      <c r="J135" s="75" t="str">
        <f>IF((I137=I138+I141),"","NO CUADRA")</f>
        <v/>
      </c>
    </row>
    <row r="136" spans="2:10">
      <c r="B136" s="128">
        <v>0</v>
      </c>
      <c r="E136" s="32" t="s">
        <v>117</v>
      </c>
      <c r="I136" s="129">
        <v>-1883</v>
      </c>
      <c r="J136" s="75" t="str">
        <f>IF((I144=I145+I146),"","NO CUADRA")</f>
        <v/>
      </c>
    </row>
    <row r="137" spans="2:10">
      <c r="B137" s="128">
        <f>B138+B141</f>
        <v>-3118</v>
      </c>
      <c r="E137" s="55" t="s">
        <v>118</v>
      </c>
      <c r="I137" s="129">
        <f>I138+I141</f>
        <v>600</v>
      </c>
      <c r="J137" s="75" t="str">
        <f>IF((I122=B123-I128-I131-I134-I137-I142-I143-I144),"","NO CUADRA")</f>
        <v/>
      </c>
    </row>
    <row r="138" spans="2:10">
      <c r="B138" s="128">
        <f>B139+B140</f>
        <v>-3118</v>
      </c>
      <c r="E138" s="55" t="s">
        <v>119</v>
      </c>
      <c r="I138" s="129">
        <f>I139+I140</f>
        <v>600</v>
      </c>
    </row>
    <row r="139" spans="2:10">
      <c r="B139" s="128">
        <v>-3118</v>
      </c>
      <c r="E139" s="55" t="s">
        <v>120</v>
      </c>
      <c r="I139" s="129">
        <v>600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-180</v>
      </c>
    </row>
    <row r="144" spans="2:10">
      <c r="B144" s="128">
        <f>B145+B146</f>
        <v>-190</v>
      </c>
      <c r="C144" s="32" t="s">
        <v>125</v>
      </c>
      <c r="E144" s="32" t="s">
        <v>125</v>
      </c>
      <c r="I144" s="129">
        <f>I145+I146</f>
        <v>-2417</v>
      </c>
      <c r="J144" s="75" t="str">
        <f>IF((I122=B113),"","NO CUADRA")</f>
        <v/>
      </c>
    </row>
    <row r="145" spans="2:9">
      <c r="B145" s="128">
        <v>-948</v>
      </c>
      <c r="C145" s="32" t="s">
        <v>126</v>
      </c>
      <c r="E145" s="32" t="s">
        <v>126</v>
      </c>
      <c r="I145" s="129">
        <v>1514</v>
      </c>
    </row>
    <row r="146" spans="2:9">
      <c r="B146" s="130">
        <v>758</v>
      </c>
      <c r="C146" s="56" t="s">
        <v>127</v>
      </c>
      <c r="D146" s="57"/>
      <c r="E146" s="56" t="s">
        <v>127</v>
      </c>
      <c r="F146" s="57"/>
      <c r="G146" s="57"/>
      <c r="H146" s="57"/>
      <c r="I146" s="131">
        <v>-3931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327</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21717</v>
      </c>
      <c r="D11" s="24" t="s">
        <v>4</v>
      </c>
      <c r="E11" s="32" t="s">
        <v>42</v>
      </c>
      <c r="F11" s="30"/>
      <c r="G11" s="31" t="s">
        <v>2</v>
      </c>
      <c r="H11" s="33" t="s">
        <v>3</v>
      </c>
      <c r="I11" s="129">
        <f>I12+I13</f>
        <v>57925</v>
      </c>
      <c r="J11" s="75" t="str">
        <f>IF((I11=I12+I13),"","NO CUADRA")</f>
        <v/>
      </c>
    </row>
    <row r="12" spans="2:14">
      <c r="B12" s="128">
        <f>I11-B11</f>
        <v>36208</v>
      </c>
      <c r="D12" s="32" t="s">
        <v>28</v>
      </c>
      <c r="E12" s="34" t="s">
        <v>5</v>
      </c>
      <c r="F12" s="30"/>
      <c r="G12" s="35" t="s">
        <v>43</v>
      </c>
      <c r="H12" s="31"/>
      <c r="I12" s="129">
        <v>57925</v>
      </c>
      <c r="J12" s="75" t="str">
        <f>IF((I11=I16),"","NO CUADRA")</f>
        <v/>
      </c>
    </row>
    <row r="13" spans="2:14">
      <c r="B13" s="128">
        <v>3794</v>
      </c>
      <c r="D13" s="24" t="s">
        <v>44</v>
      </c>
      <c r="E13" s="32" t="s">
        <v>6</v>
      </c>
      <c r="F13" s="30"/>
      <c r="G13" s="35" t="s">
        <v>45</v>
      </c>
      <c r="I13" s="129">
        <v>0</v>
      </c>
      <c r="J13" s="75" t="str">
        <f>IF((B16=B11+B12),"","NO CUADRA")</f>
        <v/>
      </c>
    </row>
    <row r="14" spans="2:14">
      <c r="B14" s="128">
        <f>B12-B13</f>
        <v>32414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57925</v>
      </c>
      <c r="C16" s="26"/>
      <c r="D16" s="36" t="s">
        <v>46</v>
      </c>
      <c r="E16" s="26"/>
      <c r="F16" s="37"/>
      <c r="G16" s="36" t="s">
        <v>46</v>
      </c>
      <c r="H16" s="26"/>
      <c r="I16" s="131">
        <f>I11</f>
        <v>57925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23411</v>
      </c>
      <c r="D26" s="24" t="s">
        <v>9</v>
      </c>
      <c r="E26" s="32" t="s">
        <v>10</v>
      </c>
      <c r="F26" s="30"/>
      <c r="G26" s="35" t="s">
        <v>28</v>
      </c>
      <c r="H26" s="39" t="s">
        <v>5</v>
      </c>
      <c r="I26" s="129">
        <f>+B12</f>
        <v>36208</v>
      </c>
      <c r="J26" s="75" t="str">
        <f>IF((B26=B27+B28),"","NO CUADRA")</f>
        <v/>
      </c>
    </row>
    <row r="27" spans="2:10">
      <c r="B27" s="128">
        <v>17377</v>
      </c>
      <c r="D27" s="32" t="s">
        <v>49</v>
      </c>
      <c r="F27" s="30"/>
      <c r="G27" s="31"/>
      <c r="H27" s="31"/>
      <c r="I27" s="129"/>
      <c r="J27" s="75" t="str">
        <f>IF((B28=B29+B30),"","NO CUADRA")</f>
        <v/>
      </c>
    </row>
    <row r="28" spans="2:10">
      <c r="B28" s="128">
        <f>B29+B30</f>
        <v>6034</v>
      </c>
      <c r="D28" s="32" t="s">
        <v>50</v>
      </c>
      <c r="F28" s="30"/>
      <c r="G28" s="31"/>
      <c r="H28" s="31"/>
      <c r="I28" s="129"/>
      <c r="J28" s="75" t="str">
        <f>IF((I26=I35),"","NO CUADRA")</f>
        <v/>
      </c>
    </row>
    <row r="29" spans="2:10">
      <c r="B29" s="128">
        <v>6000</v>
      </c>
      <c r="D29" s="32" t="s">
        <v>51</v>
      </c>
      <c r="F29" s="30"/>
      <c r="G29" s="31"/>
      <c r="H29" s="31"/>
      <c r="I29" s="129"/>
      <c r="J29" s="75" t="str">
        <f>IF((B33=I35-B26-B31-B32),"","NO CUADRA")</f>
        <v/>
      </c>
    </row>
    <row r="30" spans="2:10">
      <c r="B30" s="128">
        <v>34</v>
      </c>
      <c r="D30" s="32" t="s">
        <v>52</v>
      </c>
      <c r="F30" s="30"/>
      <c r="G30" s="31"/>
      <c r="H30" s="31"/>
      <c r="I30" s="129"/>
      <c r="J30" s="75" t="str">
        <f>IF((B35=B26+B31+B32+B33),"","NO CUADRA")</f>
        <v/>
      </c>
    </row>
    <row r="31" spans="2:10" ht="12.75" customHeight="1">
      <c r="B31" s="128">
        <v>2215</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10582</v>
      </c>
      <c r="D33" s="32" t="s">
        <v>53</v>
      </c>
      <c r="E33" s="34" t="s">
        <v>54</v>
      </c>
      <c r="F33" s="30"/>
      <c r="G33" s="31"/>
      <c r="H33" s="31"/>
      <c r="I33" s="129"/>
    </row>
    <row r="34" spans="2:10">
      <c r="B34" s="128"/>
      <c r="F34" s="30"/>
      <c r="G34" s="31"/>
      <c r="H34" s="31"/>
      <c r="I34" s="129"/>
    </row>
    <row r="35" spans="2:10">
      <c r="B35" s="130">
        <f>B26+B31+B32+B33</f>
        <v>36208</v>
      </c>
      <c r="C35" s="26"/>
      <c r="D35" s="36" t="s">
        <v>46</v>
      </c>
      <c r="E35" s="26"/>
      <c r="F35" s="37"/>
      <c r="G35" s="36" t="s">
        <v>46</v>
      </c>
      <c r="H35" s="26"/>
      <c r="I35" s="131">
        <f>I26</f>
        <v>36208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5106</v>
      </c>
      <c r="D42" s="24" t="s">
        <v>15</v>
      </c>
      <c r="E42" s="35" t="s">
        <v>16</v>
      </c>
      <c r="F42" s="30"/>
      <c r="G42" s="32" t="s">
        <v>53</v>
      </c>
      <c r="H42" s="34" t="s">
        <v>54</v>
      </c>
      <c r="I42" s="129">
        <f>+B33</f>
        <v>10582</v>
      </c>
    </row>
    <row r="43" spans="2:10" ht="15">
      <c r="B43" s="128">
        <v>5106</v>
      </c>
      <c r="C43" s="23"/>
      <c r="D43" s="40" t="s">
        <v>56</v>
      </c>
      <c r="F43" s="41"/>
      <c r="G43" s="28" t="s">
        <v>15</v>
      </c>
      <c r="H43" s="42" t="s">
        <v>16</v>
      </c>
      <c r="I43" s="129">
        <f>I44+I45+I47+I48+I49</f>
        <v>4384</v>
      </c>
      <c r="J43" s="75" t="str">
        <f>IF((I43=I44+I45+I47+I48+I49),"","NO CUADRA")</f>
        <v/>
      </c>
    </row>
    <row r="44" spans="2:10">
      <c r="B44" s="128">
        <v>0</v>
      </c>
      <c r="D44" s="32" t="s">
        <v>57</v>
      </c>
      <c r="F44" s="30"/>
      <c r="G44" s="40" t="s">
        <v>56</v>
      </c>
      <c r="I44" s="129">
        <v>4234</v>
      </c>
      <c r="J44" s="75" t="str">
        <f>IF((I52=I42+I43+I50),"","NO CUADRA")</f>
        <v/>
      </c>
    </row>
    <row r="45" spans="2:10">
      <c r="B45" s="128">
        <v>0</v>
      </c>
      <c r="D45" s="32" t="s">
        <v>58</v>
      </c>
      <c r="E45" s="29"/>
      <c r="F45" s="30"/>
      <c r="G45" s="32" t="s">
        <v>57</v>
      </c>
      <c r="I45" s="129">
        <v>150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9860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14966</v>
      </c>
      <c r="C52" s="26"/>
      <c r="D52" s="26" t="s">
        <v>46</v>
      </c>
      <c r="E52" s="26"/>
      <c r="F52" s="37"/>
      <c r="G52" s="26" t="s">
        <v>46</v>
      </c>
      <c r="H52" s="26"/>
      <c r="I52" s="131">
        <f>I42+I43+I50</f>
        <v>14966</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1612</v>
      </c>
      <c r="D59" s="24" t="s">
        <v>17</v>
      </c>
      <c r="E59" s="33" t="s">
        <v>66</v>
      </c>
      <c r="F59" s="30"/>
      <c r="G59" s="35" t="s">
        <v>62</v>
      </c>
      <c r="H59" s="34" t="s">
        <v>63</v>
      </c>
      <c r="I59" s="129">
        <f>+B49</f>
        <v>9860</v>
      </c>
      <c r="J59" s="75" t="str">
        <f>IF((B59=B60+B61),"","NO CUADRA")</f>
        <v/>
      </c>
    </row>
    <row r="60" spans="2:10">
      <c r="B60" s="128">
        <v>1612</v>
      </c>
      <c r="D60" s="32" t="s">
        <v>67</v>
      </c>
      <c r="F60" s="30"/>
      <c r="G60" s="35" t="s">
        <v>68</v>
      </c>
      <c r="H60" s="32"/>
      <c r="I60" s="129">
        <f>I61+I62</f>
        <v>34</v>
      </c>
      <c r="J60" s="75" t="str">
        <f>IF((B64=B65+B66+B67),"","NO CUADRA")</f>
        <v/>
      </c>
    </row>
    <row r="61" spans="2:10">
      <c r="B61" s="128">
        <v>0</v>
      </c>
      <c r="D61" s="32" t="s">
        <v>69</v>
      </c>
      <c r="F61" s="30"/>
      <c r="G61" s="35" t="s">
        <v>70</v>
      </c>
      <c r="I61" s="129">
        <v>0</v>
      </c>
      <c r="J61" s="75" t="str">
        <f>IF((I60=I61+I62),"","NO CUADRA")</f>
        <v/>
      </c>
    </row>
    <row r="62" spans="2:10">
      <c r="B62" s="128">
        <v>34</v>
      </c>
      <c r="D62" s="24" t="s">
        <v>18</v>
      </c>
      <c r="E62" s="32" t="s">
        <v>71</v>
      </c>
      <c r="F62" s="30"/>
      <c r="G62" s="35" t="s">
        <v>72</v>
      </c>
      <c r="I62" s="129">
        <v>34</v>
      </c>
      <c r="J62" s="75" t="str">
        <f>IF((I63=I64+I65+I66),"","NO CUADRA")</f>
        <v/>
      </c>
    </row>
    <row r="63" spans="2:10">
      <c r="B63" s="128"/>
      <c r="E63" s="32" t="s">
        <v>73</v>
      </c>
      <c r="F63" s="30"/>
      <c r="G63" s="31" t="s">
        <v>19</v>
      </c>
      <c r="H63" s="24" t="s">
        <v>20</v>
      </c>
      <c r="I63" s="129">
        <f>I64+I65+I66</f>
        <v>81</v>
      </c>
      <c r="J63" s="75" t="str">
        <f>IF((I70=I59+I60+I63),"","NO CUADRA")</f>
        <v/>
      </c>
    </row>
    <row r="64" spans="2:10">
      <c r="B64" s="128">
        <f>B65+B66+B67</f>
        <v>105</v>
      </c>
      <c r="D64" s="24" t="s">
        <v>19</v>
      </c>
      <c r="E64" s="24" t="s">
        <v>20</v>
      </c>
      <c r="F64" s="30"/>
      <c r="G64" s="32" t="s">
        <v>74</v>
      </c>
      <c r="I64" s="129">
        <v>0</v>
      </c>
      <c r="J64" s="75" t="str">
        <f>IF((B68=I70-B59-B62-B64),"","NO CUADRA")</f>
        <v/>
      </c>
    </row>
    <row r="65" spans="2:10">
      <c r="B65" s="128">
        <v>101</v>
      </c>
      <c r="D65" s="32" t="s">
        <v>74</v>
      </c>
      <c r="F65" s="30"/>
      <c r="G65" s="35" t="s">
        <v>75</v>
      </c>
      <c r="I65" s="129">
        <v>42</v>
      </c>
      <c r="J65" s="75" t="str">
        <f>IF((B70=B59+B62+B64+B68),"","NO CUADRA")</f>
        <v/>
      </c>
    </row>
    <row r="66" spans="2:10">
      <c r="B66" s="128">
        <v>0</v>
      </c>
      <c r="D66" s="32" t="s">
        <v>75</v>
      </c>
      <c r="F66" s="30"/>
      <c r="G66" s="35" t="s">
        <v>76</v>
      </c>
      <c r="I66" s="129">
        <v>39</v>
      </c>
    </row>
    <row r="67" spans="2:10">
      <c r="B67" s="128">
        <v>4</v>
      </c>
      <c r="D67" s="32" t="s">
        <v>76</v>
      </c>
      <c r="F67" s="30"/>
      <c r="G67" s="31"/>
      <c r="H67" s="31"/>
      <c r="I67" s="129"/>
    </row>
    <row r="68" spans="2:10">
      <c r="B68" s="128">
        <f>I70-B59-B62-B64</f>
        <v>8224</v>
      </c>
      <c r="D68" s="32" t="s">
        <v>77</v>
      </c>
      <c r="E68" s="32" t="s">
        <v>78</v>
      </c>
      <c r="F68" s="30"/>
      <c r="G68" s="31"/>
      <c r="H68" s="31"/>
      <c r="I68" s="129"/>
    </row>
    <row r="69" spans="2:10" ht="17.45" customHeight="1">
      <c r="B69" s="128"/>
      <c r="F69" s="30"/>
      <c r="G69" s="31"/>
      <c r="H69" s="31"/>
      <c r="I69" s="129"/>
    </row>
    <row r="70" spans="2:10" ht="17.45" customHeight="1">
      <c r="B70" s="130">
        <f>B59+B62+B64+B68</f>
        <v>9975</v>
      </c>
      <c r="C70" s="26"/>
      <c r="D70" s="26" t="s">
        <v>46</v>
      </c>
      <c r="E70" s="26"/>
      <c r="F70" s="37"/>
      <c r="G70" s="26" t="s">
        <v>46</v>
      </c>
      <c r="H70" s="26"/>
      <c r="I70" s="131">
        <f>I59+I60+I63</f>
        <v>9975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8224</v>
      </c>
      <c r="J77" s="75" t="str">
        <f>IF((I77=I82),"","NO CUADRA")</f>
        <v/>
      </c>
    </row>
    <row r="78" spans="2:10">
      <c r="B78" s="128"/>
      <c r="E78" s="32" t="s">
        <v>81</v>
      </c>
      <c r="F78" s="30"/>
      <c r="G78" s="35"/>
      <c r="H78" s="32"/>
      <c r="I78" s="129"/>
    </row>
    <row r="79" spans="2:10">
      <c r="B79" s="128">
        <f>I82-B77</f>
        <v>8224</v>
      </c>
      <c r="D79" s="32" t="s">
        <v>82</v>
      </c>
      <c r="E79" s="39" t="s">
        <v>83</v>
      </c>
      <c r="F79" s="30"/>
      <c r="G79" s="31"/>
      <c r="H79" s="31"/>
      <c r="I79" s="129"/>
      <c r="J79" s="75" t="str">
        <f>IF((B79=I82-B77),"","NO CUADRA")</f>
        <v/>
      </c>
    </row>
    <row r="80" spans="2:10">
      <c r="B80" s="128">
        <f>B79-B13</f>
        <v>4430</v>
      </c>
      <c r="D80" s="32" t="s">
        <v>21</v>
      </c>
      <c r="E80" s="34" t="s">
        <v>22</v>
      </c>
      <c r="F80" s="30"/>
      <c r="G80" s="31"/>
      <c r="H80" s="31"/>
      <c r="I80" s="129"/>
    </row>
    <row r="81" spans="2:10">
      <c r="B81" s="128"/>
      <c r="F81" s="30"/>
      <c r="G81" s="31"/>
      <c r="H81" s="31"/>
      <c r="I81" s="129"/>
      <c r="J81" s="75" t="str">
        <f>IF((B82=B77+B79),"","NO CUADRA")</f>
        <v/>
      </c>
    </row>
    <row r="82" spans="2:10">
      <c r="B82" s="130">
        <f>B77+B79</f>
        <v>8224</v>
      </c>
      <c r="C82" s="26"/>
      <c r="D82" s="26" t="s">
        <v>46</v>
      </c>
      <c r="E82" s="26"/>
      <c r="F82" s="37"/>
      <c r="G82" s="26" t="s">
        <v>46</v>
      </c>
      <c r="H82" s="26"/>
      <c r="I82" s="131">
        <f>I77</f>
        <v>8224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5874</v>
      </c>
      <c r="D92" s="32" t="s">
        <v>87</v>
      </c>
      <c r="E92" s="34" t="s">
        <v>88</v>
      </c>
      <c r="F92" s="30"/>
      <c r="G92" s="32" t="s">
        <v>82</v>
      </c>
      <c r="H92" s="34" t="s">
        <v>22</v>
      </c>
      <c r="I92" s="129">
        <f>+B80</f>
        <v>4430</v>
      </c>
      <c r="J92" s="75" t="str">
        <f>IF((I93=I94+I95),"","NO CUADRA")</f>
        <v/>
      </c>
    </row>
    <row r="93" spans="2:10">
      <c r="B93" s="128"/>
      <c r="E93" s="39" t="s">
        <v>89</v>
      </c>
      <c r="F93" s="30"/>
      <c r="G93" s="35" t="s">
        <v>32</v>
      </c>
      <c r="H93" s="24" t="s">
        <v>24</v>
      </c>
      <c r="I93" s="129">
        <f>I94+I95</f>
        <v>1444</v>
      </c>
      <c r="J93" s="75" t="str">
        <f>IF((I96=I97),"","NO CUADRA")</f>
        <v/>
      </c>
    </row>
    <row r="94" spans="2:10">
      <c r="B94" s="128"/>
      <c r="E94" s="32"/>
      <c r="F94" s="30"/>
      <c r="G94" s="35" t="s">
        <v>90</v>
      </c>
      <c r="I94" s="129">
        <v>1444</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5874</v>
      </c>
      <c r="C99" s="26"/>
      <c r="D99" s="26" t="s">
        <v>46</v>
      </c>
      <c r="E99" s="26"/>
      <c r="F99" s="37"/>
      <c r="G99" s="26" t="s">
        <v>46</v>
      </c>
      <c r="H99" s="26"/>
      <c r="I99" s="131">
        <f>I92+I93+I96</f>
        <v>5874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4556</v>
      </c>
      <c r="D106" s="32" t="s">
        <v>34</v>
      </c>
      <c r="E106" s="50" t="s">
        <v>35</v>
      </c>
      <c r="F106" s="30"/>
      <c r="G106" s="31"/>
      <c r="H106" s="31"/>
      <c r="I106" s="30"/>
    </row>
    <row r="107" spans="2:10">
      <c r="B107" s="128">
        <v>12214</v>
      </c>
      <c r="D107" s="32" t="s">
        <v>94</v>
      </c>
      <c r="E107" s="32"/>
      <c r="F107" s="30"/>
      <c r="G107" s="32" t="s">
        <v>87</v>
      </c>
      <c r="H107" s="39" t="s">
        <v>88</v>
      </c>
      <c r="I107" s="129"/>
    </row>
    <row r="108" spans="2:10">
      <c r="B108" s="128">
        <f>-B13</f>
        <v>-3794</v>
      </c>
      <c r="D108" s="32" t="s">
        <v>95</v>
      </c>
      <c r="E108" s="33" t="s">
        <v>6</v>
      </c>
      <c r="F108" s="30"/>
      <c r="G108" s="32"/>
      <c r="H108" s="51" t="s">
        <v>89</v>
      </c>
      <c r="I108" s="129">
        <f>B92</f>
        <v>5874</v>
      </c>
    </row>
    <row r="109" spans="2:10">
      <c r="B109" s="128">
        <v>-7658</v>
      </c>
      <c r="D109" s="40" t="s">
        <v>96</v>
      </c>
      <c r="E109" s="32" t="s">
        <v>97</v>
      </c>
      <c r="F109" s="30"/>
      <c r="H109" s="74"/>
      <c r="I109" s="133"/>
    </row>
    <row r="110" spans="2:10">
      <c r="B110" s="128">
        <v>0</v>
      </c>
      <c r="D110" s="32" t="s">
        <v>98</v>
      </c>
      <c r="E110" s="32" t="s">
        <v>99</v>
      </c>
      <c r="F110" s="30"/>
      <c r="G110" s="72"/>
      <c r="I110" s="129"/>
    </row>
    <row r="111" spans="2:10">
      <c r="B111" s="128">
        <v>173</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4939</v>
      </c>
      <c r="C113" s="46"/>
      <c r="D113" s="46" t="s">
        <v>26</v>
      </c>
      <c r="E113" s="34" t="s">
        <v>102</v>
      </c>
      <c r="F113" s="47"/>
      <c r="G113" s="72"/>
      <c r="H113" s="48"/>
      <c r="I113" s="129"/>
    </row>
    <row r="114" spans="2:10">
      <c r="B114" s="128"/>
      <c r="E114" s="32"/>
      <c r="F114" s="30"/>
      <c r="G114" s="72"/>
      <c r="H114" s="31"/>
      <c r="I114" s="129"/>
    </row>
    <row r="115" spans="2:10">
      <c r="B115" s="130">
        <f>B106+B108+B111+B113</f>
        <v>5874</v>
      </c>
      <c r="C115" s="26"/>
      <c r="D115" s="26" t="s">
        <v>46</v>
      </c>
      <c r="E115" s="52"/>
      <c r="F115" s="37"/>
      <c r="G115" s="26" t="s">
        <v>46</v>
      </c>
      <c r="H115" s="26"/>
      <c r="I115" s="131">
        <f>I108</f>
        <v>5874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4939</v>
      </c>
      <c r="J122" s="75" t="str">
        <f>IF((B125=B126+B127),"","NO CUADRA")</f>
        <v/>
      </c>
    </row>
    <row r="123" spans="2:10" ht="15">
      <c r="B123" s="128">
        <f>B125+B128+B131+B134+B137+B142+B143+B144</f>
        <v>-347</v>
      </c>
      <c r="C123" s="28"/>
      <c r="D123" s="23"/>
      <c r="E123" s="32" t="s">
        <v>105</v>
      </c>
      <c r="F123" s="23"/>
      <c r="G123" s="23"/>
      <c r="H123" s="23"/>
      <c r="I123" s="129">
        <f>I128+I131+I134+I137+I142+I143+I144</f>
        <v>-5286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1463</v>
      </c>
      <c r="E128" s="32" t="s">
        <v>109</v>
      </c>
      <c r="I128" s="129">
        <f>I129+I130</f>
        <v>-25</v>
      </c>
      <c r="J128" s="75" t="str">
        <f>IF((B138=B139+B140),"","NO CUADRA")</f>
        <v/>
      </c>
    </row>
    <row r="129" spans="2:10">
      <c r="B129" s="128">
        <v>850</v>
      </c>
      <c r="E129" s="32" t="s">
        <v>110</v>
      </c>
      <c r="I129" s="129">
        <v>0</v>
      </c>
      <c r="J129" s="75" t="str">
        <f>IF((B144=B145+B146),"","NO CUADRA")</f>
        <v/>
      </c>
    </row>
    <row r="130" spans="2:10">
      <c r="B130" s="128">
        <v>613</v>
      </c>
      <c r="E130" s="32" t="s">
        <v>111</v>
      </c>
      <c r="I130" s="129">
        <v>-25</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5</v>
      </c>
      <c r="E134" s="32" t="s">
        <v>115</v>
      </c>
      <c r="I134" s="129">
        <f>I135+I136</f>
        <v>-1274</v>
      </c>
      <c r="J134" s="75" t="str">
        <f>IF((I134=I135+I136),"","NO CUADRA")</f>
        <v/>
      </c>
    </row>
    <row r="135" spans="2:10">
      <c r="B135" s="128">
        <v>13</v>
      </c>
      <c r="E135" s="32" t="s">
        <v>116</v>
      </c>
      <c r="I135" s="129">
        <v>-1685</v>
      </c>
      <c r="J135" s="75" t="str">
        <f>IF((I137=I138+I141),"","NO CUADRA")</f>
        <v/>
      </c>
    </row>
    <row r="136" spans="2:10">
      <c r="B136" s="128">
        <v>-8</v>
      </c>
      <c r="E136" s="32" t="s">
        <v>117</v>
      </c>
      <c r="I136" s="129">
        <v>411</v>
      </c>
      <c r="J136" s="75" t="str">
        <f>IF((I144=I145+I146),"","NO CUADRA")</f>
        <v/>
      </c>
    </row>
    <row r="137" spans="2:10">
      <c r="B137" s="128">
        <f>B138+B141</f>
        <v>-1</v>
      </c>
      <c r="E137" s="55" t="s">
        <v>118</v>
      </c>
      <c r="I137" s="129">
        <f>I138+I141</f>
        <v>-1500</v>
      </c>
      <c r="J137" s="75" t="str">
        <f>IF((I122=B123-I128-I131-I134-I137-I142-I143-I144),"","NO CUADRA")</f>
        <v/>
      </c>
    </row>
    <row r="138" spans="2:10">
      <c r="B138" s="128">
        <f>B139+B140</f>
        <v>-1</v>
      </c>
      <c r="E138" s="55" t="s">
        <v>119</v>
      </c>
      <c r="I138" s="129">
        <f>I139+I140</f>
        <v>-1500</v>
      </c>
    </row>
    <row r="139" spans="2:10">
      <c r="B139" s="128">
        <v>-1</v>
      </c>
      <c r="E139" s="55" t="s">
        <v>120</v>
      </c>
      <c r="I139" s="129">
        <v>-1500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-25</v>
      </c>
    </row>
    <row r="144" spans="2:10">
      <c r="B144" s="128">
        <f>B145+B146</f>
        <v>-1814</v>
      </c>
      <c r="C144" s="32" t="s">
        <v>125</v>
      </c>
      <c r="E144" s="32" t="s">
        <v>125</v>
      </c>
      <c r="I144" s="129">
        <f>I145+I146</f>
        <v>-2462</v>
      </c>
      <c r="J144" s="75" t="str">
        <f>IF((I122=B113),"","NO CUADRA")</f>
        <v/>
      </c>
    </row>
    <row r="145" spans="2:9">
      <c r="B145" s="128">
        <v>-1794</v>
      </c>
      <c r="C145" s="32" t="s">
        <v>126</v>
      </c>
      <c r="E145" s="32" t="s">
        <v>126</v>
      </c>
      <c r="I145" s="129">
        <v>643</v>
      </c>
    </row>
    <row r="146" spans="2:9">
      <c r="B146" s="130">
        <v>-20</v>
      </c>
      <c r="C146" s="56" t="s">
        <v>127</v>
      </c>
      <c r="D146" s="57"/>
      <c r="E146" s="56" t="s">
        <v>127</v>
      </c>
      <c r="F146" s="57"/>
      <c r="G146" s="57"/>
      <c r="H146" s="57"/>
      <c r="I146" s="131">
        <v>-3105</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328</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18556</v>
      </c>
      <c r="D11" s="24" t="s">
        <v>4</v>
      </c>
      <c r="E11" s="32" t="s">
        <v>42</v>
      </c>
      <c r="F11" s="30"/>
      <c r="G11" s="31" t="s">
        <v>2</v>
      </c>
      <c r="H11" s="33" t="s">
        <v>3</v>
      </c>
      <c r="I11" s="129">
        <f>I12+I13</f>
        <v>29135</v>
      </c>
      <c r="J11" s="75" t="str">
        <f>IF((I11=I12+I13),"","NO CUADRA")</f>
        <v/>
      </c>
    </row>
    <row r="12" spans="2:14">
      <c r="B12" s="128">
        <f>I11-B11</f>
        <v>10579</v>
      </c>
      <c r="D12" s="32" t="s">
        <v>28</v>
      </c>
      <c r="E12" s="34" t="s">
        <v>5</v>
      </c>
      <c r="F12" s="30"/>
      <c r="G12" s="35" t="s">
        <v>43</v>
      </c>
      <c r="H12" s="31"/>
      <c r="I12" s="129">
        <v>29135</v>
      </c>
      <c r="J12" s="75" t="str">
        <f>IF((I11=I16),"","NO CUADRA")</f>
        <v/>
      </c>
    </row>
    <row r="13" spans="2:14">
      <c r="B13" s="128">
        <v>3978</v>
      </c>
      <c r="D13" s="24" t="s">
        <v>44</v>
      </c>
      <c r="E13" s="32" t="s">
        <v>6</v>
      </c>
      <c r="F13" s="30"/>
      <c r="G13" s="35" t="s">
        <v>45</v>
      </c>
      <c r="I13" s="129">
        <v>0</v>
      </c>
      <c r="J13" s="75" t="str">
        <f>IF((B16=B11+B12),"","NO CUADRA")</f>
        <v/>
      </c>
    </row>
    <row r="14" spans="2:14">
      <c r="B14" s="128">
        <f>B12-B13</f>
        <v>6601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29135</v>
      </c>
      <c r="C16" s="26"/>
      <c r="D16" s="36" t="s">
        <v>46</v>
      </c>
      <c r="E16" s="26"/>
      <c r="F16" s="37"/>
      <c r="G16" s="36" t="s">
        <v>46</v>
      </c>
      <c r="H16" s="26"/>
      <c r="I16" s="131">
        <f>I11</f>
        <v>29135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4657</v>
      </c>
      <c r="D26" s="24" t="s">
        <v>9</v>
      </c>
      <c r="E26" s="32" t="s">
        <v>10</v>
      </c>
      <c r="F26" s="30"/>
      <c r="G26" s="35" t="s">
        <v>28</v>
      </c>
      <c r="H26" s="39" t="s">
        <v>5</v>
      </c>
      <c r="I26" s="129">
        <f>+B12</f>
        <v>10579</v>
      </c>
      <c r="J26" s="75" t="str">
        <f>IF((B26=B27+B28),"","NO CUADRA")</f>
        <v/>
      </c>
    </row>
    <row r="27" spans="2:10">
      <c r="B27" s="128">
        <v>3630</v>
      </c>
      <c r="D27" s="32" t="s">
        <v>49</v>
      </c>
      <c r="F27" s="30"/>
      <c r="G27" s="31"/>
      <c r="H27" s="31"/>
      <c r="I27" s="129"/>
      <c r="J27" s="75" t="str">
        <f>IF((B28=B29+B30),"","NO CUADRA")</f>
        <v/>
      </c>
    </row>
    <row r="28" spans="2:10">
      <c r="B28" s="128">
        <f>B29+B30</f>
        <v>1027</v>
      </c>
      <c r="D28" s="32" t="s">
        <v>50</v>
      </c>
      <c r="F28" s="30"/>
      <c r="G28" s="31"/>
      <c r="H28" s="31"/>
      <c r="I28" s="129"/>
      <c r="J28" s="75" t="str">
        <f>IF((I26=I35),"","NO CUADRA")</f>
        <v/>
      </c>
    </row>
    <row r="29" spans="2:10">
      <c r="B29" s="128">
        <v>1027</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171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5751</v>
      </c>
      <c r="D33" s="32" t="s">
        <v>53</v>
      </c>
      <c r="E33" s="34" t="s">
        <v>54</v>
      </c>
      <c r="F33" s="30"/>
      <c r="G33" s="31"/>
      <c r="H33" s="31"/>
      <c r="I33" s="129"/>
    </row>
    <row r="34" spans="2:10">
      <c r="B34" s="128"/>
      <c r="F34" s="30"/>
      <c r="G34" s="31"/>
      <c r="H34" s="31"/>
      <c r="I34" s="129"/>
    </row>
    <row r="35" spans="2:10">
      <c r="B35" s="130">
        <f>B26+B31+B32+B33</f>
        <v>10579</v>
      </c>
      <c r="C35" s="26"/>
      <c r="D35" s="36" t="s">
        <v>46</v>
      </c>
      <c r="E35" s="26"/>
      <c r="F35" s="37"/>
      <c r="G35" s="36" t="s">
        <v>46</v>
      </c>
      <c r="H35" s="26"/>
      <c r="I35" s="131">
        <f>I26</f>
        <v>10579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4775</v>
      </c>
      <c r="D42" s="24" t="s">
        <v>15</v>
      </c>
      <c r="E42" s="35" t="s">
        <v>16</v>
      </c>
      <c r="F42" s="30"/>
      <c r="G42" s="32" t="s">
        <v>53</v>
      </c>
      <c r="H42" s="34" t="s">
        <v>54</v>
      </c>
      <c r="I42" s="129">
        <f>+B33</f>
        <v>5751</v>
      </c>
    </row>
    <row r="43" spans="2:10" ht="15">
      <c r="B43" s="128">
        <v>4775</v>
      </c>
      <c r="C43" s="23"/>
      <c r="D43" s="40" t="s">
        <v>56</v>
      </c>
      <c r="F43" s="41"/>
      <c r="G43" s="28" t="s">
        <v>15</v>
      </c>
      <c r="H43" s="42" t="s">
        <v>16</v>
      </c>
      <c r="I43" s="129">
        <f>I44+I45+I47+I48+I49</f>
        <v>22</v>
      </c>
      <c r="J43" s="75" t="str">
        <f>IF((I43=I44+I45+I47+I48+I49),"","NO CUADRA")</f>
        <v/>
      </c>
    </row>
    <row r="44" spans="2:10">
      <c r="B44" s="128">
        <v>0</v>
      </c>
      <c r="D44" s="32" t="s">
        <v>57</v>
      </c>
      <c r="F44" s="30"/>
      <c r="G44" s="40" t="s">
        <v>56</v>
      </c>
      <c r="I44" s="129">
        <v>22</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998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5773</v>
      </c>
      <c r="C52" s="26"/>
      <c r="D52" s="26" t="s">
        <v>46</v>
      </c>
      <c r="E52" s="26"/>
      <c r="F52" s="37"/>
      <c r="G52" s="26" t="s">
        <v>46</v>
      </c>
      <c r="H52" s="26"/>
      <c r="I52" s="131">
        <f>I42+I43+I50</f>
        <v>5773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998</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131</v>
      </c>
      <c r="J63" s="75" t="str">
        <f>IF((I70=I59+I60+I63),"","NO CUADRA")</f>
        <v/>
      </c>
    </row>
    <row r="64" spans="2:10">
      <c r="B64" s="128">
        <f>B65+B66+B67</f>
        <v>45</v>
      </c>
      <c r="D64" s="24" t="s">
        <v>19</v>
      </c>
      <c r="E64" s="24" t="s">
        <v>20</v>
      </c>
      <c r="F64" s="30"/>
      <c r="G64" s="32" t="s">
        <v>74</v>
      </c>
      <c r="I64" s="129">
        <v>0</v>
      </c>
      <c r="J64" s="75" t="str">
        <f>IF((B68=I70-B59-B62-B64),"","NO CUADRA")</f>
        <v/>
      </c>
    </row>
    <row r="65" spans="2:10">
      <c r="B65" s="128">
        <v>45</v>
      </c>
      <c r="D65" s="32" t="s">
        <v>74</v>
      </c>
      <c r="F65" s="30"/>
      <c r="G65" s="35" t="s">
        <v>75</v>
      </c>
      <c r="I65" s="129">
        <v>0</v>
      </c>
      <c r="J65" s="75" t="str">
        <f>IF((B70=B59+B62+B64+B68),"","NO CUADRA")</f>
        <v/>
      </c>
    </row>
    <row r="66" spans="2:10">
      <c r="B66" s="128">
        <v>0</v>
      </c>
      <c r="D66" s="32" t="s">
        <v>75</v>
      </c>
      <c r="F66" s="30"/>
      <c r="G66" s="35" t="s">
        <v>76</v>
      </c>
      <c r="I66" s="129">
        <v>131</v>
      </c>
    </row>
    <row r="67" spans="2:10">
      <c r="B67" s="128">
        <v>0</v>
      </c>
      <c r="D67" s="32" t="s">
        <v>76</v>
      </c>
      <c r="F67" s="30"/>
      <c r="G67" s="31"/>
      <c r="H67" s="31"/>
      <c r="I67" s="129"/>
    </row>
    <row r="68" spans="2:10">
      <c r="B68" s="128">
        <f>I70-B59-B62-B64</f>
        <v>1084</v>
      </c>
      <c r="D68" s="32" t="s">
        <v>77</v>
      </c>
      <c r="E68" s="32" t="s">
        <v>78</v>
      </c>
      <c r="F68" s="30"/>
      <c r="G68" s="31"/>
      <c r="H68" s="31"/>
      <c r="I68" s="129"/>
    </row>
    <row r="69" spans="2:10" ht="17.45" customHeight="1">
      <c r="B69" s="128"/>
      <c r="F69" s="30"/>
      <c r="G69" s="31"/>
      <c r="H69" s="31"/>
      <c r="I69" s="129"/>
    </row>
    <row r="70" spans="2:10" ht="17.45" customHeight="1">
      <c r="B70" s="130">
        <f>B59+B62+B64+B68</f>
        <v>1129</v>
      </c>
      <c r="C70" s="26"/>
      <c r="D70" s="26" t="s">
        <v>46</v>
      </c>
      <c r="E70" s="26"/>
      <c r="F70" s="37"/>
      <c r="G70" s="26" t="s">
        <v>46</v>
      </c>
      <c r="H70" s="26"/>
      <c r="I70" s="131">
        <f>I59+I60+I63</f>
        <v>1129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1084</v>
      </c>
      <c r="J77" s="75" t="str">
        <f>IF((I77=I82),"","NO CUADRA")</f>
        <v/>
      </c>
    </row>
    <row r="78" spans="2:10">
      <c r="B78" s="128"/>
      <c r="E78" s="32" t="s">
        <v>81</v>
      </c>
      <c r="F78" s="30"/>
      <c r="G78" s="35"/>
      <c r="H78" s="32"/>
      <c r="I78" s="129"/>
    </row>
    <row r="79" spans="2:10">
      <c r="B79" s="128">
        <f>I82-B77</f>
        <v>1084</v>
      </c>
      <c r="D79" s="32" t="s">
        <v>82</v>
      </c>
      <c r="E79" s="39" t="s">
        <v>83</v>
      </c>
      <c r="F79" s="30"/>
      <c r="G79" s="31"/>
      <c r="H79" s="31"/>
      <c r="I79" s="129"/>
      <c r="J79" s="75" t="str">
        <f>IF((B79=I82-B77),"","NO CUADRA")</f>
        <v/>
      </c>
    </row>
    <row r="80" spans="2:10">
      <c r="B80" s="128">
        <f>B79-B13</f>
        <v>-2894</v>
      </c>
      <c r="D80" s="32" t="s">
        <v>21</v>
      </c>
      <c r="E80" s="34" t="s">
        <v>22</v>
      </c>
      <c r="F80" s="30"/>
      <c r="G80" s="31"/>
      <c r="H80" s="31"/>
      <c r="I80" s="129"/>
    </row>
    <row r="81" spans="2:10">
      <c r="B81" s="128"/>
      <c r="F81" s="30"/>
      <c r="G81" s="31"/>
      <c r="H81" s="31"/>
      <c r="I81" s="129"/>
      <c r="J81" s="75" t="str">
        <f>IF((B82=B77+B79),"","NO CUADRA")</f>
        <v/>
      </c>
    </row>
    <row r="82" spans="2:10">
      <c r="B82" s="130">
        <f>B77+B79</f>
        <v>1084</v>
      </c>
      <c r="C82" s="26"/>
      <c r="D82" s="26" t="s">
        <v>46</v>
      </c>
      <c r="E82" s="26"/>
      <c r="F82" s="37"/>
      <c r="G82" s="26" t="s">
        <v>46</v>
      </c>
      <c r="H82" s="26"/>
      <c r="I82" s="131">
        <f>I77</f>
        <v>1084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-1834</v>
      </c>
      <c r="D92" s="32" t="s">
        <v>87</v>
      </c>
      <c r="E92" s="34" t="s">
        <v>88</v>
      </c>
      <c r="F92" s="30"/>
      <c r="G92" s="32" t="s">
        <v>82</v>
      </c>
      <c r="H92" s="34" t="s">
        <v>22</v>
      </c>
      <c r="I92" s="129">
        <f>+B80</f>
        <v>-2894</v>
      </c>
      <c r="J92" s="75" t="str">
        <f>IF((I93=I94+I95),"","NO CUADRA")</f>
        <v/>
      </c>
    </row>
    <row r="93" spans="2:10">
      <c r="B93" s="128"/>
      <c r="E93" s="39" t="s">
        <v>89</v>
      </c>
      <c r="F93" s="30"/>
      <c r="G93" s="35" t="s">
        <v>32</v>
      </c>
      <c r="H93" s="24" t="s">
        <v>24</v>
      </c>
      <c r="I93" s="129">
        <f>I94+I95</f>
        <v>1060</v>
      </c>
      <c r="J93" s="75" t="str">
        <f>IF((I96=I97),"","NO CUADRA")</f>
        <v/>
      </c>
    </row>
    <row r="94" spans="2:10">
      <c r="B94" s="128"/>
      <c r="E94" s="32"/>
      <c r="F94" s="30"/>
      <c r="G94" s="35" t="s">
        <v>90</v>
      </c>
      <c r="I94" s="129">
        <v>1060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-1834</v>
      </c>
      <c r="C99" s="26"/>
      <c r="D99" s="26" t="s">
        <v>46</v>
      </c>
      <c r="E99" s="26"/>
      <c r="F99" s="37"/>
      <c r="G99" s="26" t="s">
        <v>46</v>
      </c>
      <c r="H99" s="26"/>
      <c r="I99" s="131">
        <f>I92+I93+I96</f>
        <v>-1834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-13177</v>
      </c>
      <c r="D106" s="32" t="s">
        <v>34</v>
      </c>
      <c r="E106" s="50" t="s">
        <v>35</v>
      </c>
      <c r="F106" s="30"/>
      <c r="G106" s="31"/>
      <c r="H106" s="31"/>
      <c r="I106" s="30"/>
    </row>
    <row r="107" spans="2:10">
      <c r="B107" s="128">
        <v>462</v>
      </c>
      <c r="D107" s="32" t="s">
        <v>94</v>
      </c>
      <c r="E107" s="32"/>
      <c r="F107" s="30"/>
      <c r="G107" s="32" t="s">
        <v>87</v>
      </c>
      <c r="H107" s="39" t="s">
        <v>88</v>
      </c>
      <c r="I107" s="129"/>
    </row>
    <row r="108" spans="2:10">
      <c r="B108" s="128">
        <f>-B13</f>
        <v>-3978</v>
      </c>
      <c r="D108" s="32" t="s">
        <v>95</v>
      </c>
      <c r="E108" s="33" t="s">
        <v>6</v>
      </c>
      <c r="F108" s="30"/>
      <c r="G108" s="32"/>
      <c r="H108" s="51" t="s">
        <v>89</v>
      </c>
      <c r="I108" s="129">
        <f>B92</f>
        <v>-1834</v>
      </c>
    </row>
    <row r="109" spans="2:10">
      <c r="B109" s="128">
        <v>-13639</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15321</v>
      </c>
      <c r="C113" s="46"/>
      <c r="D113" s="46" t="s">
        <v>26</v>
      </c>
      <c r="E113" s="34" t="s">
        <v>102</v>
      </c>
      <c r="F113" s="47"/>
      <c r="G113" s="72"/>
      <c r="H113" s="48"/>
      <c r="I113" s="129"/>
    </row>
    <row r="114" spans="2:10">
      <c r="B114" s="128"/>
      <c r="E114" s="32"/>
      <c r="F114" s="30"/>
      <c r="G114" s="72"/>
      <c r="H114" s="31"/>
      <c r="I114" s="129"/>
    </row>
    <row r="115" spans="2:10">
      <c r="B115" s="130">
        <f>B106+B108+B111+B113</f>
        <v>-1834</v>
      </c>
      <c r="C115" s="26"/>
      <c r="D115" s="26" t="s">
        <v>46</v>
      </c>
      <c r="E115" s="52"/>
      <c r="F115" s="37"/>
      <c r="G115" s="26" t="s">
        <v>46</v>
      </c>
      <c r="H115" s="26"/>
      <c r="I115" s="131">
        <f>I108</f>
        <v>-1834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15321</v>
      </c>
      <c r="J122" s="75" t="str">
        <f>IF((B125=B126+B127),"","NO CUADRA")</f>
        <v/>
      </c>
    </row>
    <row r="123" spans="2:10" ht="15">
      <c r="B123" s="128">
        <f>B125+B128+B131+B134+B137+B142+B143+B144</f>
        <v>3478</v>
      </c>
      <c r="C123" s="28"/>
      <c r="D123" s="23"/>
      <c r="E123" s="32" t="s">
        <v>105</v>
      </c>
      <c r="F123" s="23"/>
      <c r="G123" s="23"/>
      <c r="H123" s="23"/>
      <c r="I123" s="129">
        <f>I128+I131+I134+I137+I142+I143+I144</f>
        <v>-11843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4807</v>
      </c>
      <c r="E128" s="32" t="s">
        <v>109</v>
      </c>
      <c r="I128" s="129">
        <f>I129+I130</f>
        <v>-3058</v>
      </c>
      <c r="J128" s="75" t="str">
        <f>IF((B138=B139+B140),"","NO CUADRA")</f>
        <v/>
      </c>
    </row>
    <row r="129" spans="2:10">
      <c r="B129" s="128">
        <v>4805</v>
      </c>
      <c r="E129" s="32" t="s">
        <v>110</v>
      </c>
      <c r="I129" s="129">
        <v>0</v>
      </c>
      <c r="J129" s="75" t="str">
        <f>IF((B144=B145+B146),"","NO CUADRA")</f>
        <v/>
      </c>
    </row>
    <row r="130" spans="2:10">
      <c r="B130" s="128">
        <v>2</v>
      </c>
      <c r="E130" s="32" t="s">
        <v>111</v>
      </c>
      <c r="I130" s="129">
        <v>-3058</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-6600</v>
      </c>
      <c r="E134" s="32" t="s">
        <v>115</v>
      </c>
      <c r="I134" s="129">
        <f>I135+I136</f>
        <v>-8519</v>
      </c>
      <c r="J134" s="75" t="str">
        <f>IF((I134=I135+I136),"","NO CUADRA")</f>
        <v/>
      </c>
    </row>
    <row r="135" spans="2:10">
      <c r="B135" s="128">
        <v>595</v>
      </c>
      <c r="E135" s="32" t="s">
        <v>116</v>
      </c>
      <c r="I135" s="129">
        <v>1558</v>
      </c>
      <c r="J135" s="75" t="str">
        <f>IF((I137=I138+I141),"","NO CUADRA")</f>
        <v/>
      </c>
    </row>
    <row r="136" spans="2:10">
      <c r="B136" s="128">
        <v>-7195</v>
      </c>
      <c r="E136" s="32" t="s">
        <v>117</v>
      </c>
      <c r="I136" s="129">
        <v>-10077</v>
      </c>
      <c r="J136" s="75" t="str">
        <f>IF((I144=I145+I146),"","NO CUADRA")</f>
        <v/>
      </c>
    </row>
    <row r="137" spans="2:10">
      <c r="B137" s="128">
        <f>B138+B141</f>
        <v>8</v>
      </c>
      <c r="E137" s="55" t="s">
        <v>118</v>
      </c>
      <c r="I137" s="129">
        <f>I138+I141</f>
        <v>0</v>
      </c>
      <c r="J137" s="75" t="str">
        <f>IF((I122=B123-I128-I131-I134-I137-I142-I143-I144),"","NO CUADRA")</f>
        <v/>
      </c>
    </row>
    <row r="138" spans="2:10">
      <c r="B138" s="128">
        <f>B139+B140</f>
        <v>8</v>
      </c>
      <c r="E138" s="55" t="s">
        <v>119</v>
      </c>
      <c r="I138" s="129">
        <f>I139+I140</f>
        <v>0</v>
      </c>
    </row>
    <row r="139" spans="2:10">
      <c r="B139" s="128">
        <v>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5263</v>
      </c>
      <c r="C144" s="32" t="s">
        <v>125</v>
      </c>
      <c r="E144" s="32" t="s">
        <v>125</v>
      </c>
      <c r="I144" s="129">
        <f>I145+I146</f>
        <v>-266</v>
      </c>
      <c r="J144" s="75" t="str">
        <f>IF((I122=B113),"","NO CUADRA")</f>
        <v/>
      </c>
    </row>
    <row r="145" spans="2:9">
      <c r="B145" s="128">
        <v>5357</v>
      </c>
      <c r="C145" s="32" t="s">
        <v>126</v>
      </c>
      <c r="E145" s="32" t="s">
        <v>126</v>
      </c>
      <c r="I145" s="129">
        <v>5</v>
      </c>
    </row>
    <row r="146" spans="2:9">
      <c r="B146" s="130">
        <v>-94</v>
      </c>
      <c r="C146" s="56" t="s">
        <v>127</v>
      </c>
      <c r="D146" s="57"/>
      <c r="E146" s="56" t="s">
        <v>127</v>
      </c>
      <c r="F146" s="57"/>
      <c r="G146" s="57"/>
      <c r="H146" s="57"/>
      <c r="I146" s="131">
        <v>-271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17539</v>
      </c>
      <c r="D11" s="24" t="s">
        <v>4</v>
      </c>
      <c r="E11" s="32" t="s">
        <v>42</v>
      </c>
      <c r="F11" s="30"/>
      <c r="G11" s="31" t="s">
        <v>2</v>
      </c>
      <c r="H11" s="33" t="s">
        <v>3</v>
      </c>
      <c r="I11" s="129">
        <f>I12+I13</f>
        <v>46239</v>
      </c>
      <c r="J11" s="75" t="str">
        <f>IF((I11=I12+I13),"","NO CUADRA")</f>
        <v/>
      </c>
    </row>
    <row r="12" spans="2:14">
      <c r="B12" s="128">
        <f>I11-B11</f>
        <v>28700</v>
      </c>
      <c r="D12" s="32" t="s">
        <v>28</v>
      </c>
      <c r="E12" s="34" t="s">
        <v>5</v>
      </c>
      <c r="F12" s="30"/>
      <c r="G12" s="35" t="s">
        <v>43</v>
      </c>
      <c r="H12" s="31"/>
      <c r="I12" s="129">
        <v>46239</v>
      </c>
      <c r="J12" s="75" t="str">
        <f>IF((I11=I16),"","NO CUADRA")</f>
        <v/>
      </c>
    </row>
    <row r="13" spans="2:14">
      <c r="B13" s="128">
        <v>6926</v>
      </c>
      <c r="D13" s="24" t="s">
        <v>44</v>
      </c>
      <c r="E13" s="32" t="s">
        <v>6</v>
      </c>
      <c r="F13" s="30"/>
      <c r="G13" s="35" t="s">
        <v>45</v>
      </c>
      <c r="I13" s="129">
        <v>0</v>
      </c>
      <c r="J13" s="75" t="str">
        <f>IF((B16=B11+B12),"","NO CUADRA")</f>
        <v/>
      </c>
    </row>
    <row r="14" spans="2:14">
      <c r="B14" s="128">
        <f>B12-B13</f>
        <v>21774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46239</v>
      </c>
      <c r="C16" s="26"/>
      <c r="D16" s="36" t="s">
        <v>46</v>
      </c>
      <c r="E16" s="26"/>
      <c r="F16" s="37"/>
      <c r="G16" s="36" t="s">
        <v>46</v>
      </c>
      <c r="H16" s="26"/>
      <c r="I16" s="131">
        <f>I11</f>
        <v>46239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11809</v>
      </c>
      <c r="D26" s="24" t="s">
        <v>9</v>
      </c>
      <c r="E26" s="32" t="s">
        <v>10</v>
      </c>
      <c r="F26" s="30"/>
      <c r="G26" s="35" t="s">
        <v>28</v>
      </c>
      <c r="H26" s="39" t="s">
        <v>5</v>
      </c>
      <c r="I26" s="129">
        <f>+B12</f>
        <v>28700</v>
      </c>
      <c r="J26" s="75" t="str">
        <f>IF((B26=B27+B28),"","NO CUADRA")</f>
        <v/>
      </c>
    </row>
    <row r="27" spans="2:10">
      <c r="B27" s="128">
        <v>8875</v>
      </c>
      <c r="D27" s="32" t="s">
        <v>49</v>
      </c>
      <c r="F27" s="30"/>
      <c r="G27" s="31"/>
      <c r="H27" s="31"/>
      <c r="I27" s="129"/>
      <c r="J27" s="75" t="str">
        <f>IF((B28=B29+B30),"","NO CUADRA")</f>
        <v/>
      </c>
    </row>
    <row r="28" spans="2:10">
      <c r="B28" s="128">
        <f>B29+B30</f>
        <v>2934</v>
      </c>
      <c r="D28" s="32" t="s">
        <v>50</v>
      </c>
      <c r="F28" s="30"/>
      <c r="G28" s="31"/>
      <c r="H28" s="31"/>
      <c r="I28" s="129"/>
      <c r="J28" s="75" t="str">
        <f>IF((I26=I35),"","NO CUADRA")</f>
        <v/>
      </c>
    </row>
    <row r="29" spans="2:10">
      <c r="B29" s="128">
        <v>2712</v>
      </c>
      <c r="D29" s="32" t="s">
        <v>51</v>
      </c>
      <c r="F29" s="30"/>
      <c r="G29" s="31"/>
      <c r="H29" s="31"/>
      <c r="I29" s="129"/>
      <c r="J29" s="75" t="str">
        <f>IF((B33=I35-B26-B31-B32),"","NO CUADRA")</f>
        <v/>
      </c>
    </row>
    <row r="30" spans="2:10">
      <c r="B30" s="128">
        <v>222</v>
      </c>
      <c r="D30" s="32" t="s">
        <v>52</v>
      </c>
      <c r="F30" s="30"/>
      <c r="G30" s="31"/>
      <c r="H30" s="31"/>
      <c r="I30" s="129"/>
      <c r="J30" s="75" t="str">
        <f>IF((B35=B26+B31+B32+B33),"","NO CUADRA")</f>
        <v/>
      </c>
    </row>
    <row r="31" spans="2:10" ht="12.75" customHeight="1">
      <c r="B31" s="128">
        <v>1583</v>
      </c>
      <c r="D31" s="24" t="s">
        <v>11</v>
      </c>
      <c r="E31" s="24" t="s">
        <v>12</v>
      </c>
      <c r="F31" s="30"/>
      <c r="G31" s="31"/>
      <c r="H31" s="31"/>
      <c r="I31" s="129"/>
    </row>
    <row r="32" spans="2:10" ht="12.75" customHeight="1">
      <c r="B32" s="128">
        <v>-76</v>
      </c>
      <c r="D32" s="24" t="s">
        <v>13</v>
      </c>
      <c r="E32" s="24" t="s">
        <v>14</v>
      </c>
      <c r="F32" s="30"/>
      <c r="G32" s="31"/>
      <c r="H32" s="31"/>
      <c r="I32" s="129"/>
    </row>
    <row r="33" spans="2:10">
      <c r="B33" s="128">
        <f>I35-B26-B31-B32</f>
        <v>15384</v>
      </c>
      <c r="D33" s="32" t="s">
        <v>53</v>
      </c>
      <c r="E33" s="34" t="s">
        <v>54</v>
      </c>
      <c r="F33" s="30"/>
      <c r="G33" s="31"/>
      <c r="H33" s="31"/>
      <c r="I33" s="129"/>
    </row>
    <row r="34" spans="2:10">
      <c r="B34" s="128"/>
      <c r="F34" s="30"/>
      <c r="G34" s="31"/>
      <c r="H34" s="31"/>
      <c r="I34" s="129"/>
    </row>
    <row r="35" spans="2:10">
      <c r="B35" s="130">
        <f>B26+B31+B32+B33</f>
        <v>28700</v>
      </c>
      <c r="C35" s="26"/>
      <c r="D35" s="36" t="s">
        <v>46</v>
      </c>
      <c r="E35" s="26"/>
      <c r="F35" s="37"/>
      <c r="G35" s="36" t="s">
        <v>46</v>
      </c>
      <c r="H35" s="26"/>
      <c r="I35" s="131">
        <f>I26</f>
        <v>28700</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10519</v>
      </c>
      <c r="D42" s="24" t="s">
        <v>15</v>
      </c>
      <c r="E42" s="35" t="s">
        <v>16</v>
      </c>
      <c r="F42" s="30"/>
      <c r="G42" s="32" t="s">
        <v>53</v>
      </c>
      <c r="H42" s="34" t="s">
        <v>54</v>
      </c>
      <c r="I42" s="129">
        <f>+B33</f>
        <v>15384</v>
      </c>
    </row>
    <row r="43" spans="2:10" ht="15">
      <c r="B43" s="128">
        <v>10519</v>
      </c>
      <c r="C43" s="23"/>
      <c r="D43" s="40" t="s">
        <v>56</v>
      </c>
      <c r="F43" s="41"/>
      <c r="G43" s="28" t="s">
        <v>15</v>
      </c>
      <c r="H43" s="42" t="s">
        <v>16</v>
      </c>
      <c r="I43" s="129">
        <f>I44+I45+I47+I48+I49</f>
        <v>673</v>
      </c>
      <c r="J43" s="75" t="str">
        <f>IF((I43=I44+I45+I47+I48+I49),"","NO CUADRA")</f>
        <v/>
      </c>
    </row>
    <row r="44" spans="2:10">
      <c r="B44" s="128">
        <v>0</v>
      </c>
      <c r="D44" s="32" t="s">
        <v>57</v>
      </c>
      <c r="F44" s="30"/>
      <c r="G44" s="40" t="s">
        <v>56</v>
      </c>
      <c r="I44" s="129">
        <v>673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5538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16057</v>
      </c>
      <c r="C52" s="26"/>
      <c r="D52" s="26" t="s">
        <v>46</v>
      </c>
      <c r="E52" s="26"/>
      <c r="F52" s="37"/>
      <c r="G52" s="26" t="s">
        <v>46</v>
      </c>
      <c r="H52" s="26"/>
      <c r="I52" s="131">
        <f>I42+I43+I50</f>
        <v>16057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1304</v>
      </c>
      <c r="D59" s="24" t="s">
        <v>17</v>
      </c>
      <c r="E59" s="33" t="s">
        <v>66</v>
      </c>
      <c r="F59" s="30"/>
      <c r="G59" s="35" t="s">
        <v>62</v>
      </c>
      <c r="H59" s="34" t="s">
        <v>63</v>
      </c>
      <c r="I59" s="129">
        <f>+B49</f>
        <v>5538</v>
      </c>
      <c r="J59" s="75" t="str">
        <f>IF((B59=B60+B61),"","NO CUADRA")</f>
        <v/>
      </c>
    </row>
    <row r="60" spans="2:10">
      <c r="B60" s="128">
        <v>1304</v>
      </c>
      <c r="D60" s="32" t="s">
        <v>67</v>
      </c>
      <c r="F60" s="30"/>
      <c r="G60" s="35" t="s">
        <v>68</v>
      </c>
      <c r="H60" s="32"/>
      <c r="I60" s="129">
        <f>I61+I62</f>
        <v>222</v>
      </c>
      <c r="J60" s="75" t="str">
        <f>IF((B64=B65+B66+B67),"","NO CUADRA")</f>
        <v/>
      </c>
    </row>
    <row r="61" spans="2:10">
      <c r="B61" s="128">
        <v>0</v>
      </c>
      <c r="D61" s="32" t="s">
        <v>69</v>
      </c>
      <c r="F61" s="30"/>
      <c r="G61" s="35" t="s">
        <v>70</v>
      </c>
      <c r="I61" s="129">
        <v>0</v>
      </c>
      <c r="J61" s="75" t="str">
        <f>IF((I60=I61+I62),"","NO CUADRA")</f>
        <v/>
      </c>
    </row>
    <row r="62" spans="2:10">
      <c r="B62" s="128">
        <v>222</v>
      </c>
      <c r="D62" s="24" t="s">
        <v>18</v>
      </c>
      <c r="E62" s="32" t="s">
        <v>71</v>
      </c>
      <c r="F62" s="30"/>
      <c r="G62" s="35" t="s">
        <v>72</v>
      </c>
      <c r="I62" s="129">
        <v>222</v>
      </c>
      <c r="J62" s="75" t="str">
        <f>IF((I63=I64+I65+I66),"","NO CUADRA")</f>
        <v/>
      </c>
    </row>
    <row r="63" spans="2:10">
      <c r="B63" s="128"/>
      <c r="E63" s="32" t="s">
        <v>73</v>
      </c>
      <c r="F63" s="30"/>
      <c r="G63" s="31" t="s">
        <v>19</v>
      </c>
      <c r="H63" s="24" t="s">
        <v>20</v>
      </c>
      <c r="I63" s="129">
        <f>I64+I65+I66</f>
        <v>2450</v>
      </c>
      <c r="J63" s="75" t="str">
        <f>IF((I70=I59+I60+I63),"","NO CUADRA")</f>
        <v/>
      </c>
    </row>
    <row r="64" spans="2:10">
      <c r="B64" s="128">
        <f>B65+B66+B67</f>
        <v>295</v>
      </c>
      <c r="D64" s="24" t="s">
        <v>19</v>
      </c>
      <c r="E64" s="24" t="s">
        <v>20</v>
      </c>
      <c r="F64" s="30"/>
      <c r="G64" s="32" t="s">
        <v>74</v>
      </c>
      <c r="I64" s="129">
        <v>0</v>
      </c>
      <c r="J64" s="75" t="str">
        <f>IF((B68=I70-B59-B62-B64),"","NO CUADRA")</f>
        <v/>
      </c>
    </row>
    <row r="65" spans="2:10">
      <c r="B65" s="128">
        <v>38</v>
      </c>
      <c r="D65" s="32" t="s">
        <v>74</v>
      </c>
      <c r="F65" s="30"/>
      <c r="G65" s="35" t="s">
        <v>75</v>
      </c>
      <c r="I65" s="129">
        <v>255</v>
      </c>
      <c r="J65" s="75" t="str">
        <f>IF((B70=B59+B62+B64+B68),"","NO CUADRA")</f>
        <v/>
      </c>
    </row>
    <row r="66" spans="2:10">
      <c r="B66" s="128">
        <v>0</v>
      </c>
      <c r="D66" s="32" t="s">
        <v>75</v>
      </c>
      <c r="F66" s="30"/>
      <c r="G66" s="35" t="s">
        <v>76</v>
      </c>
      <c r="I66" s="129">
        <v>2195</v>
      </c>
    </row>
    <row r="67" spans="2:10">
      <c r="B67" s="128">
        <v>257</v>
      </c>
      <c r="D67" s="32" t="s">
        <v>76</v>
      </c>
      <c r="F67" s="30"/>
      <c r="G67" s="31"/>
      <c r="H67" s="31"/>
      <c r="I67" s="129"/>
    </row>
    <row r="68" spans="2:10">
      <c r="B68" s="128">
        <f>I70-B59-B62-B64</f>
        <v>6389</v>
      </c>
      <c r="D68" s="32" t="s">
        <v>77</v>
      </c>
      <c r="E68" s="32" t="s">
        <v>78</v>
      </c>
      <c r="F68" s="30"/>
      <c r="G68" s="31"/>
      <c r="H68" s="31"/>
      <c r="I68" s="129"/>
    </row>
    <row r="69" spans="2:10" ht="17.45" customHeight="1">
      <c r="B69" s="128"/>
      <c r="F69" s="30"/>
      <c r="G69" s="31"/>
      <c r="H69" s="31"/>
      <c r="I69" s="129"/>
    </row>
    <row r="70" spans="2:10" ht="17.45" customHeight="1">
      <c r="B70" s="130">
        <f>B59+B62+B64+B68</f>
        <v>8210</v>
      </c>
      <c r="C70" s="26"/>
      <c r="D70" s="26" t="s">
        <v>46</v>
      </c>
      <c r="E70" s="26"/>
      <c r="F70" s="37"/>
      <c r="G70" s="26" t="s">
        <v>46</v>
      </c>
      <c r="H70" s="26"/>
      <c r="I70" s="131">
        <f>I59+I60+I63</f>
        <v>8210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6389</v>
      </c>
      <c r="J77" s="75" t="str">
        <f>IF((I77=I82),"","NO CUADRA")</f>
        <v/>
      </c>
    </row>
    <row r="78" spans="2:10">
      <c r="B78" s="128"/>
      <c r="E78" s="32" t="s">
        <v>81</v>
      </c>
      <c r="F78" s="30"/>
      <c r="G78" s="35"/>
      <c r="H78" s="32"/>
      <c r="I78" s="129"/>
    </row>
    <row r="79" spans="2:10">
      <c r="B79" s="128">
        <f>I82-B77</f>
        <v>6389</v>
      </c>
      <c r="D79" s="32" t="s">
        <v>82</v>
      </c>
      <c r="E79" s="39" t="s">
        <v>83</v>
      </c>
      <c r="F79" s="30"/>
      <c r="G79" s="31"/>
      <c r="H79" s="31"/>
      <c r="I79" s="129"/>
      <c r="J79" s="75" t="str">
        <f>IF((B79=I82-B77),"","NO CUADRA")</f>
        <v/>
      </c>
    </row>
    <row r="80" spans="2:10">
      <c r="B80" s="128">
        <f>B79-B13</f>
        <v>-537</v>
      </c>
      <c r="D80" s="32" t="s">
        <v>21</v>
      </c>
      <c r="E80" s="34" t="s">
        <v>22</v>
      </c>
      <c r="F80" s="30"/>
      <c r="G80" s="31"/>
      <c r="H80" s="31"/>
      <c r="I80" s="129"/>
    </row>
    <row r="81" spans="2:10">
      <c r="B81" s="128"/>
      <c r="F81" s="30"/>
      <c r="G81" s="31"/>
      <c r="H81" s="31"/>
      <c r="I81" s="129"/>
      <c r="J81" s="75" t="str">
        <f>IF((B82=B77+B79),"","NO CUADRA")</f>
        <v/>
      </c>
    </row>
    <row r="82" spans="2:10">
      <c r="B82" s="130">
        <f>B77+B79</f>
        <v>6389</v>
      </c>
      <c r="C82" s="26"/>
      <c r="D82" s="26" t="s">
        <v>46</v>
      </c>
      <c r="E82" s="26"/>
      <c r="F82" s="37"/>
      <c r="G82" s="26" t="s">
        <v>46</v>
      </c>
      <c r="H82" s="26"/>
      <c r="I82" s="131">
        <f>I77</f>
        <v>6389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-12</v>
      </c>
      <c r="D92" s="32" t="s">
        <v>87</v>
      </c>
      <c r="E92" s="34" t="s">
        <v>88</v>
      </c>
      <c r="F92" s="30"/>
      <c r="G92" s="32" t="s">
        <v>82</v>
      </c>
      <c r="H92" s="34" t="s">
        <v>22</v>
      </c>
      <c r="I92" s="129">
        <f>+B80</f>
        <v>-537</v>
      </c>
      <c r="J92" s="75" t="str">
        <f>IF((I93=I94+I95),"","NO CUADRA")</f>
        <v/>
      </c>
    </row>
    <row r="93" spans="2:10">
      <c r="B93" s="128"/>
      <c r="E93" s="39" t="s">
        <v>89</v>
      </c>
      <c r="F93" s="30"/>
      <c r="G93" s="35" t="s">
        <v>32</v>
      </c>
      <c r="H93" s="24" t="s">
        <v>24</v>
      </c>
      <c r="I93" s="129">
        <f>I94+I95</f>
        <v>525</v>
      </c>
      <c r="J93" s="75" t="str">
        <f>IF((I96=I97),"","NO CUADRA")</f>
        <v/>
      </c>
    </row>
    <row r="94" spans="2:10">
      <c r="B94" s="128"/>
      <c r="E94" s="32"/>
      <c r="F94" s="30"/>
      <c r="G94" s="35" t="s">
        <v>90</v>
      </c>
      <c r="I94" s="129">
        <v>525</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-12</v>
      </c>
      <c r="C99" s="26"/>
      <c r="D99" s="26" t="s">
        <v>46</v>
      </c>
      <c r="E99" s="26"/>
      <c r="F99" s="37"/>
      <c r="G99" s="26" t="s">
        <v>46</v>
      </c>
      <c r="H99" s="26"/>
      <c r="I99" s="131">
        <f>I92+I93+I96</f>
        <v>-12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40763</v>
      </c>
      <c r="D106" s="32" t="s">
        <v>34</v>
      </c>
      <c r="E106" s="50" t="s">
        <v>35</v>
      </c>
      <c r="F106" s="30"/>
      <c r="G106" s="31"/>
      <c r="H106" s="31"/>
      <c r="I106" s="30"/>
    </row>
    <row r="107" spans="2:10">
      <c r="B107" s="128">
        <v>42492</v>
      </c>
      <c r="D107" s="32" t="s">
        <v>94</v>
      </c>
      <c r="E107" s="32"/>
      <c r="F107" s="30"/>
      <c r="G107" s="32" t="s">
        <v>87</v>
      </c>
      <c r="H107" s="39" t="s">
        <v>88</v>
      </c>
      <c r="I107" s="129"/>
    </row>
    <row r="108" spans="2:10">
      <c r="B108" s="128">
        <f>-B13</f>
        <v>-6926</v>
      </c>
      <c r="D108" s="32" t="s">
        <v>95</v>
      </c>
      <c r="E108" s="33" t="s">
        <v>6</v>
      </c>
      <c r="F108" s="30"/>
      <c r="G108" s="32"/>
      <c r="H108" s="51" t="s">
        <v>89</v>
      </c>
      <c r="I108" s="129">
        <f>B92</f>
        <v>-12</v>
      </c>
    </row>
    <row r="109" spans="2:10">
      <c r="B109" s="128">
        <v>-1729</v>
      </c>
      <c r="D109" s="40" t="s">
        <v>96</v>
      </c>
      <c r="E109" s="32" t="s">
        <v>97</v>
      </c>
      <c r="F109" s="30"/>
      <c r="H109" s="74"/>
      <c r="I109" s="133"/>
    </row>
    <row r="110" spans="2:10">
      <c r="B110" s="128">
        <v>0</v>
      </c>
      <c r="D110" s="32" t="s">
        <v>98</v>
      </c>
      <c r="E110" s="32" t="s">
        <v>99</v>
      </c>
      <c r="F110" s="30"/>
      <c r="G110" s="72"/>
      <c r="I110" s="129"/>
    </row>
    <row r="111" spans="2:10">
      <c r="B111" s="128">
        <v>10316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-44165</v>
      </c>
      <c r="C113" s="46"/>
      <c r="D113" s="46" t="s">
        <v>26</v>
      </c>
      <c r="E113" s="34" t="s">
        <v>102</v>
      </c>
      <c r="F113" s="47"/>
      <c r="G113" s="72"/>
      <c r="H113" s="48"/>
      <c r="I113" s="129"/>
    </row>
    <row r="114" spans="2:10">
      <c r="B114" s="128"/>
      <c r="E114" s="32"/>
      <c r="F114" s="30"/>
      <c r="G114" s="72"/>
      <c r="H114" s="31"/>
      <c r="I114" s="129"/>
    </row>
    <row r="115" spans="2:10">
      <c r="B115" s="130">
        <f>B106+B108+B111+B113</f>
        <v>-12</v>
      </c>
      <c r="C115" s="26"/>
      <c r="D115" s="26" t="s">
        <v>46</v>
      </c>
      <c r="E115" s="52"/>
      <c r="F115" s="37"/>
      <c r="G115" s="26" t="s">
        <v>46</v>
      </c>
      <c r="H115" s="26"/>
      <c r="I115" s="131">
        <f>I108</f>
        <v>-12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-44165</v>
      </c>
      <c r="J122" s="75" t="str">
        <f>IF((B125=B126+B127),"","NO CUADRA")</f>
        <v/>
      </c>
    </row>
    <row r="123" spans="2:10" ht="15">
      <c r="B123" s="128">
        <f>B125+B128+B131+B134+B137+B142+B143+B144</f>
        <v>-50496</v>
      </c>
      <c r="C123" s="28"/>
      <c r="D123" s="23"/>
      <c r="E123" s="32" t="s">
        <v>105</v>
      </c>
      <c r="F123" s="23"/>
      <c r="G123" s="23"/>
      <c r="H123" s="23"/>
      <c r="I123" s="129">
        <f>I128+I131+I134+I137+I142+I143+I144</f>
        <v>-6331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509</v>
      </c>
      <c r="E128" s="32" t="s">
        <v>109</v>
      </c>
      <c r="I128" s="129">
        <f>I129+I130</f>
        <v>-666</v>
      </c>
      <c r="J128" s="75" t="str">
        <f>IF((B138=B139+B140),"","NO CUADRA")</f>
        <v/>
      </c>
    </row>
    <row r="129" spans="2:10">
      <c r="B129" s="128">
        <v>1653</v>
      </c>
      <c r="E129" s="32" t="s">
        <v>110</v>
      </c>
      <c r="I129" s="129">
        <v>0</v>
      </c>
      <c r="J129" s="75" t="str">
        <f>IF((B144=B145+B146),"","NO CUADRA")</f>
        <v/>
      </c>
    </row>
    <row r="130" spans="2:10">
      <c r="B130" s="128">
        <v>-1144</v>
      </c>
      <c r="E130" s="32" t="s">
        <v>111</v>
      </c>
      <c r="I130" s="129">
        <v>-666</v>
      </c>
    </row>
    <row r="131" spans="2:10">
      <c r="B131" s="128">
        <f>B132+B133</f>
        <v>-8</v>
      </c>
      <c r="E131" s="32" t="s">
        <v>112</v>
      </c>
      <c r="I131" s="129">
        <f>I132+I133</f>
        <v>0</v>
      </c>
    </row>
    <row r="132" spans="2:10">
      <c r="B132" s="128">
        <v>-8</v>
      </c>
      <c r="E132" s="32" t="s">
        <v>113</v>
      </c>
      <c r="I132" s="129">
        <v>0</v>
      </c>
      <c r="J132" s="75" t="str">
        <f>IF((I128=I129+I130),"","NO CUADRA")</f>
        <v/>
      </c>
    </row>
    <row r="133" spans="2:10">
      <c r="B133" s="128">
        <v>0</v>
      </c>
      <c r="E133" s="32" t="s">
        <v>114</v>
      </c>
      <c r="I133" s="129">
        <v>0</v>
      </c>
      <c r="J133" s="75" t="str">
        <f>IF((I131=I132+I133),"","NO CUADRA")</f>
        <v/>
      </c>
    </row>
    <row r="134" spans="2:10">
      <c r="B134" s="128">
        <f>B135+B136</f>
        <v>64</v>
      </c>
      <c r="E134" s="32" t="s">
        <v>115</v>
      </c>
      <c r="I134" s="129">
        <f>I135+I136</f>
        <v>-1303</v>
      </c>
      <c r="J134" s="75" t="str">
        <f>IF((I134=I135+I136),"","NO CUADRA")</f>
        <v/>
      </c>
    </row>
    <row r="135" spans="2:10">
      <c r="B135" s="128">
        <v>0</v>
      </c>
      <c r="E135" s="32" t="s">
        <v>116</v>
      </c>
      <c r="I135" s="129">
        <v>-6287</v>
      </c>
      <c r="J135" s="75" t="str">
        <f>IF((I137=I138+I141),"","NO CUADRA")</f>
        <v/>
      </c>
    </row>
    <row r="136" spans="2:10">
      <c r="B136" s="128">
        <v>64</v>
      </c>
      <c r="E136" s="32" t="s">
        <v>117</v>
      </c>
      <c r="I136" s="129">
        <v>4984</v>
      </c>
      <c r="J136" s="75" t="str">
        <f>IF((I144=I145+I146),"","NO CUADRA")</f>
        <v/>
      </c>
    </row>
    <row r="137" spans="2:10">
      <c r="B137" s="128">
        <f>B138+B141</f>
        <v>-190</v>
      </c>
      <c r="E137" s="55" t="s">
        <v>118</v>
      </c>
      <c r="I137" s="129">
        <f>I138+I141</f>
        <v>0</v>
      </c>
      <c r="J137" s="75" t="str">
        <f>IF((I122=B123-I128-I131-I134-I137-I142-I143-I144),"","NO CUADRA")</f>
        <v/>
      </c>
    </row>
    <row r="138" spans="2:10">
      <c r="B138" s="128">
        <f>B139+B140</f>
        <v>-190</v>
      </c>
      <c r="E138" s="55" t="s">
        <v>119</v>
      </c>
      <c r="I138" s="129">
        <f>I139+I140</f>
        <v>0</v>
      </c>
    </row>
    <row r="139" spans="2:10">
      <c r="B139" s="128">
        <v>-190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40</v>
      </c>
    </row>
    <row r="144" spans="2:10">
      <c r="B144" s="128">
        <f>B145+B146</f>
        <v>-50871</v>
      </c>
      <c r="C144" s="32" t="s">
        <v>125</v>
      </c>
      <c r="E144" s="32" t="s">
        <v>125</v>
      </c>
      <c r="I144" s="129">
        <f>I145+I146</f>
        <v>-4402</v>
      </c>
      <c r="J144" s="75" t="str">
        <f>IF((I122=B113),"","NO CUADRA")</f>
        <v/>
      </c>
    </row>
    <row r="145" spans="2:9">
      <c r="B145" s="128">
        <v>-835</v>
      </c>
      <c r="C145" s="32" t="s">
        <v>126</v>
      </c>
      <c r="E145" s="32" t="s">
        <v>126</v>
      </c>
      <c r="I145" s="129">
        <v>-923</v>
      </c>
    </row>
    <row r="146" spans="2:9">
      <c r="B146" s="130">
        <v>-50036</v>
      </c>
      <c r="C146" s="56" t="s">
        <v>127</v>
      </c>
      <c r="D146" s="57"/>
      <c r="E146" s="56" t="s">
        <v>127</v>
      </c>
      <c r="F146" s="57"/>
      <c r="G146" s="57"/>
      <c r="H146" s="57"/>
      <c r="I146" s="131">
        <v>-3479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15414</v>
      </c>
      <c r="D11" s="24" t="s">
        <v>4</v>
      </c>
      <c r="E11" s="32" t="s">
        <v>42</v>
      </c>
      <c r="F11" s="30"/>
      <c r="G11" s="31" t="s">
        <v>2</v>
      </c>
      <c r="H11" s="33" t="s">
        <v>3</v>
      </c>
      <c r="I11" s="129">
        <f>I12+I13</f>
        <v>3223</v>
      </c>
      <c r="J11" s="75" t="str">
        <f>IF((I11=I12+I13),"","NO CUADRA")</f>
        <v/>
      </c>
    </row>
    <row r="12" spans="2:14">
      <c r="B12" s="128">
        <f>I11-B11</f>
        <v>-12191</v>
      </c>
      <c r="D12" s="32" t="s">
        <v>28</v>
      </c>
      <c r="E12" s="34" t="s">
        <v>5</v>
      </c>
      <c r="F12" s="30"/>
      <c r="G12" s="35" t="s">
        <v>43</v>
      </c>
      <c r="H12" s="31"/>
      <c r="I12" s="129">
        <v>2692</v>
      </c>
      <c r="J12" s="75" t="str">
        <f>IF((I11=I16),"","NO CUADRA")</f>
        <v/>
      </c>
    </row>
    <row r="13" spans="2:14">
      <c r="B13" s="128">
        <v>4251</v>
      </c>
      <c r="D13" s="24" t="s">
        <v>44</v>
      </c>
      <c r="E13" s="32" t="s">
        <v>6</v>
      </c>
      <c r="F13" s="30"/>
      <c r="G13" s="35" t="s">
        <v>45</v>
      </c>
      <c r="I13" s="129">
        <v>531</v>
      </c>
      <c r="J13" s="75" t="str">
        <f>IF((B16=B11+B12),"","NO CUADRA")</f>
        <v/>
      </c>
    </row>
    <row r="14" spans="2:14">
      <c r="B14" s="128">
        <f>B12-B13</f>
        <v>-16442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3223</v>
      </c>
      <c r="C16" s="26"/>
      <c r="D16" s="36" t="s">
        <v>46</v>
      </c>
      <c r="E16" s="26"/>
      <c r="F16" s="37"/>
      <c r="G16" s="36" t="s">
        <v>46</v>
      </c>
      <c r="H16" s="26"/>
      <c r="I16" s="131">
        <f>I11</f>
        <v>3223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14055</v>
      </c>
      <c r="D26" s="24" t="s">
        <v>9</v>
      </c>
      <c r="E26" s="32" t="s">
        <v>10</v>
      </c>
      <c r="F26" s="30"/>
      <c r="G26" s="35" t="s">
        <v>28</v>
      </c>
      <c r="H26" s="39" t="s">
        <v>5</v>
      </c>
      <c r="I26" s="129">
        <f>+B12</f>
        <v>-12191</v>
      </c>
      <c r="J26" s="75" t="str">
        <f>IF((B26=B27+B28),"","NO CUADRA")</f>
        <v/>
      </c>
    </row>
    <row r="27" spans="2:10">
      <c r="B27" s="128">
        <v>10672</v>
      </c>
      <c r="D27" s="32" t="s">
        <v>49</v>
      </c>
      <c r="F27" s="30"/>
      <c r="G27" s="31"/>
      <c r="H27" s="31"/>
      <c r="I27" s="129"/>
      <c r="J27" s="75" t="str">
        <f>IF((B28=B29+B30),"","NO CUADRA")</f>
        <v/>
      </c>
    </row>
    <row r="28" spans="2:10">
      <c r="B28" s="128">
        <f>B29+B30</f>
        <v>3383</v>
      </c>
      <c r="D28" s="32" t="s">
        <v>50</v>
      </c>
      <c r="F28" s="30"/>
      <c r="G28" s="31"/>
      <c r="H28" s="31"/>
      <c r="I28" s="129"/>
      <c r="J28" s="75" t="str">
        <f>IF((I26=I35),"","NO CUADRA")</f>
        <v/>
      </c>
    </row>
    <row r="29" spans="2:10">
      <c r="B29" s="128">
        <v>3255</v>
      </c>
      <c r="D29" s="32" t="s">
        <v>51</v>
      </c>
      <c r="F29" s="30"/>
      <c r="G29" s="31"/>
      <c r="H29" s="31"/>
      <c r="I29" s="129"/>
      <c r="J29" s="75" t="str">
        <f>IF((B33=I35-B26-B31-B32),"","NO CUADRA")</f>
        <v/>
      </c>
    </row>
    <row r="30" spans="2:10">
      <c r="B30" s="128">
        <v>128</v>
      </c>
      <c r="D30" s="32" t="s">
        <v>52</v>
      </c>
      <c r="F30" s="30"/>
      <c r="G30" s="31"/>
      <c r="H30" s="31"/>
      <c r="I30" s="129"/>
      <c r="J30" s="75" t="str">
        <f>IF((B35=B26+B31+B32+B33),"","NO CUADRA")</f>
        <v/>
      </c>
    </row>
    <row r="31" spans="2:10" ht="12.75" customHeight="1">
      <c r="B31" s="128">
        <v>1658</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-27904</v>
      </c>
      <c r="D33" s="32" t="s">
        <v>53</v>
      </c>
      <c r="E33" s="34" t="s">
        <v>54</v>
      </c>
      <c r="F33" s="30"/>
      <c r="G33" s="31"/>
      <c r="H33" s="31"/>
      <c r="I33" s="129"/>
    </row>
    <row r="34" spans="2:10">
      <c r="B34" s="128"/>
      <c r="F34" s="30"/>
      <c r="G34" s="31"/>
      <c r="H34" s="31"/>
      <c r="I34" s="129"/>
    </row>
    <row r="35" spans="2:10">
      <c r="B35" s="130">
        <f>B26+B31+B32+B33</f>
        <v>-12191</v>
      </c>
      <c r="C35" s="26"/>
      <c r="D35" s="36" t="s">
        <v>46</v>
      </c>
      <c r="E35" s="26"/>
      <c r="F35" s="37"/>
      <c r="G35" s="36" t="s">
        <v>46</v>
      </c>
      <c r="H35" s="26"/>
      <c r="I35" s="131">
        <f>I26</f>
        <v>-12191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3533</v>
      </c>
      <c r="D42" s="24" t="s">
        <v>15</v>
      </c>
      <c r="E42" s="35" t="s">
        <v>16</v>
      </c>
      <c r="F42" s="30"/>
      <c r="G42" s="32" t="s">
        <v>53</v>
      </c>
      <c r="H42" s="34" t="s">
        <v>54</v>
      </c>
      <c r="I42" s="129">
        <f>+B33</f>
        <v>-27904</v>
      </c>
    </row>
    <row r="43" spans="2:10" ht="15">
      <c r="B43" s="128">
        <v>3533</v>
      </c>
      <c r="C43" s="23"/>
      <c r="D43" s="40" t="s">
        <v>56</v>
      </c>
      <c r="F43" s="41"/>
      <c r="G43" s="28" t="s">
        <v>15</v>
      </c>
      <c r="H43" s="42" t="s">
        <v>16</v>
      </c>
      <c r="I43" s="129">
        <f>I44+I45+I47+I48+I49</f>
        <v>180</v>
      </c>
      <c r="J43" s="75" t="str">
        <f>IF((I43=I44+I45+I47+I48+I49),"","NO CUADRA")</f>
        <v/>
      </c>
    </row>
    <row r="44" spans="2:10">
      <c r="B44" s="128">
        <v>0</v>
      </c>
      <c r="D44" s="32" t="s">
        <v>57</v>
      </c>
      <c r="F44" s="30"/>
      <c r="G44" s="40" t="s">
        <v>56</v>
      </c>
      <c r="I44" s="129">
        <v>67</v>
      </c>
      <c r="J44" s="75" t="str">
        <f>IF((I52=I42+I43+I50),"","NO CUADRA")</f>
        <v/>
      </c>
    </row>
    <row r="45" spans="2:10">
      <c r="B45" s="128">
        <v>0</v>
      </c>
      <c r="D45" s="32" t="s">
        <v>58</v>
      </c>
      <c r="E45" s="29"/>
      <c r="F45" s="30"/>
      <c r="G45" s="32" t="s">
        <v>57</v>
      </c>
      <c r="I45" s="129">
        <v>113</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-31257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-27724</v>
      </c>
      <c r="C52" s="26"/>
      <c r="D52" s="26" t="s">
        <v>46</v>
      </c>
      <c r="E52" s="26"/>
      <c r="F52" s="37"/>
      <c r="G52" s="26" t="s">
        <v>46</v>
      </c>
      <c r="H52" s="26"/>
      <c r="I52" s="131">
        <f>I42+I43+I50</f>
        <v>-27724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-31257</v>
      </c>
      <c r="J59" s="75" t="str">
        <f>IF((B59=B60+B61),"","NO CUADRA")</f>
        <v/>
      </c>
    </row>
    <row r="60" spans="2:10">
      <c r="B60" s="128">
        <v>0</v>
      </c>
      <c r="D60" s="32" t="s">
        <v>67</v>
      </c>
      <c r="F60" s="30"/>
      <c r="G60" s="35" t="s">
        <v>68</v>
      </c>
      <c r="H60" s="32"/>
      <c r="I60" s="129">
        <f>I61+I62</f>
        <v>128</v>
      </c>
      <c r="J60" s="75" t="str">
        <f>IF((B64=B65+B66+B67),"","NO CUADRA")</f>
        <v/>
      </c>
    </row>
    <row r="61" spans="2:10">
      <c r="B61" s="128">
        <v>0</v>
      </c>
      <c r="D61" s="32" t="s">
        <v>69</v>
      </c>
      <c r="F61" s="30"/>
      <c r="G61" s="35" t="s">
        <v>70</v>
      </c>
      <c r="I61" s="129">
        <v>0</v>
      </c>
      <c r="J61" s="75" t="str">
        <f>IF((I60=I61+I62),"","NO CUADRA")</f>
        <v/>
      </c>
    </row>
    <row r="62" spans="2:10">
      <c r="B62" s="128">
        <v>128</v>
      </c>
      <c r="D62" s="24" t="s">
        <v>18</v>
      </c>
      <c r="E62" s="32" t="s">
        <v>71</v>
      </c>
      <c r="F62" s="30"/>
      <c r="G62" s="35" t="s">
        <v>72</v>
      </c>
      <c r="I62" s="129">
        <v>128</v>
      </c>
      <c r="J62" s="75" t="str">
        <f>IF((I63=I64+I65+I66),"","NO CUADRA")</f>
        <v/>
      </c>
    </row>
    <row r="63" spans="2:10">
      <c r="B63" s="128"/>
      <c r="E63" s="32" t="s">
        <v>73</v>
      </c>
      <c r="F63" s="30"/>
      <c r="G63" s="31" t="s">
        <v>19</v>
      </c>
      <c r="H63" s="24" t="s">
        <v>20</v>
      </c>
      <c r="I63" s="129">
        <f>I64+I65+I66</f>
        <v>16</v>
      </c>
      <c r="J63" s="75" t="str">
        <f>IF((I70=I59+I60+I63),"","NO CUADRA")</f>
        <v/>
      </c>
    </row>
    <row r="64" spans="2:10">
      <c r="B64" s="128">
        <f>B65+B66+B67</f>
        <v>146</v>
      </c>
      <c r="D64" s="24" t="s">
        <v>19</v>
      </c>
      <c r="E64" s="24" t="s">
        <v>20</v>
      </c>
      <c r="F64" s="30"/>
      <c r="G64" s="32" t="s">
        <v>74</v>
      </c>
      <c r="I64" s="129">
        <v>0</v>
      </c>
      <c r="J64" s="75" t="str">
        <f>IF((B68=I70-B59-B62-B64),"","NO CUADRA")</f>
        <v/>
      </c>
    </row>
    <row r="65" spans="2:10">
      <c r="B65" s="128">
        <v>146</v>
      </c>
      <c r="D65" s="32" t="s">
        <v>74</v>
      </c>
      <c r="F65" s="30"/>
      <c r="G65" s="35" t="s">
        <v>75</v>
      </c>
      <c r="I65" s="129">
        <v>16</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-31387</v>
      </c>
      <c r="D68" s="32" t="s">
        <v>77</v>
      </c>
      <c r="E68" s="32" t="s">
        <v>78</v>
      </c>
      <c r="F68" s="30"/>
      <c r="G68" s="31"/>
      <c r="H68" s="31"/>
      <c r="I68" s="129"/>
    </row>
    <row r="69" spans="2:10" ht="17.45" customHeight="1">
      <c r="B69" s="128"/>
      <c r="F69" s="30"/>
      <c r="G69" s="31"/>
      <c r="H69" s="31"/>
      <c r="I69" s="129"/>
    </row>
    <row r="70" spans="2:10" ht="17.45" customHeight="1">
      <c r="B70" s="130">
        <f>B59+B62+B64+B68</f>
        <v>-31113</v>
      </c>
      <c r="C70" s="26"/>
      <c r="D70" s="26" t="s">
        <v>46</v>
      </c>
      <c r="E70" s="26"/>
      <c r="F70" s="37"/>
      <c r="G70" s="26" t="s">
        <v>46</v>
      </c>
      <c r="H70" s="26"/>
      <c r="I70" s="131">
        <f>I59+I60+I63</f>
        <v>-31113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-31387</v>
      </c>
      <c r="J77" s="75" t="str">
        <f>IF((I77=I82),"","NO CUADRA")</f>
        <v/>
      </c>
    </row>
    <row r="78" spans="2:10">
      <c r="B78" s="128"/>
      <c r="E78" s="32" t="s">
        <v>81</v>
      </c>
      <c r="F78" s="30"/>
      <c r="G78" s="35"/>
      <c r="H78" s="32"/>
      <c r="I78" s="129"/>
    </row>
    <row r="79" spans="2:10">
      <c r="B79" s="128">
        <f>I82-B77</f>
        <v>-31387</v>
      </c>
      <c r="D79" s="32" t="s">
        <v>82</v>
      </c>
      <c r="E79" s="39" t="s">
        <v>83</v>
      </c>
      <c r="F79" s="30"/>
      <c r="G79" s="31"/>
      <c r="H79" s="31"/>
      <c r="I79" s="129"/>
      <c r="J79" s="75" t="str">
        <f>IF((B79=I82-B77),"","NO CUADRA")</f>
        <v/>
      </c>
    </row>
    <row r="80" spans="2:10">
      <c r="B80" s="128">
        <f>B79-B13</f>
        <v>-35638</v>
      </c>
      <c r="D80" s="32" t="s">
        <v>21</v>
      </c>
      <c r="E80" s="34" t="s">
        <v>22</v>
      </c>
      <c r="F80" s="30"/>
      <c r="G80" s="31"/>
      <c r="H80" s="31"/>
      <c r="I80" s="129"/>
    </row>
    <row r="81" spans="2:10">
      <c r="B81" s="128"/>
      <c r="F81" s="30"/>
      <c r="G81" s="31"/>
      <c r="H81" s="31"/>
      <c r="I81" s="129"/>
      <c r="J81" s="75" t="str">
        <f>IF((B82=B77+B79),"","NO CUADRA")</f>
        <v/>
      </c>
    </row>
    <row r="82" spans="2:10">
      <c r="B82" s="130">
        <f>B77+B79</f>
        <v>-31387</v>
      </c>
      <c r="C82" s="26"/>
      <c r="D82" s="26" t="s">
        <v>46</v>
      </c>
      <c r="E82" s="26"/>
      <c r="F82" s="37"/>
      <c r="G82" s="26" t="s">
        <v>46</v>
      </c>
      <c r="H82" s="26"/>
      <c r="I82" s="131">
        <f>I77</f>
        <v>-31387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-25364</v>
      </c>
      <c r="D92" s="32" t="s">
        <v>87</v>
      </c>
      <c r="E92" s="34" t="s">
        <v>88</v>
      </c>
      <c r="F92" s="30"/>
      <c r="G92" s="32" t="s">
        <v>82</v>
      </c>
      <c r="H92" s="34" t="s">
        <v>22</v>
      </c>
      <c r="I92" s="129">
        <f>+B80</f>
        <v>-35638</v>
      </c>
      <c r="J92" s="75" t="str">
        <f>IF((I93=I94+I95),"","NO CUADRA")</f>
        <v/>
      </c>
    </row>
    <row r="93" spans="2:10">
      <c r="B93" s="128"/>
      <c r="E93" s="39" t="s">
        <v>89</v>
      </c>
      <c r="F93" s="30"/>
      <c r="G93" s="35" t="s">
        <v>32</v>
      </c>
      <c r="H93" s="24" t="s">
        <v>24</v>
      </c>
      <c r="I93" s="129">
        <f>I94+I95</f>
        <v>10274</v>
      </c>
      <c r="J93" s="75" t="str">
        <f>IF((I96=I97),"","NO CUADRA")</f>
        <v/>
      </c>
    </row>
    <row r="94" spans="2:10">
      <c r="B94" s="128"/>
      <c r="E94" s="32"/>
      <c r="F94" s="30"/>
      <c r="G94" s="35" t="s">
        <v>90</v>
      </c>
      <c r="I94" s="129">
        <v>7011</v>
      </c>
      <c r="J94" s="75" t="str">
        <f>IF((I99=I92+I93+I96),"","NO CUADRA")</f>
        <v/>
      </c>
    </row>
    <row r="95" spans="2:10">
      <c r="B95" s="128"/>
      <c r="E95" s="32"/>
      <c r="F95" s="30"/>
      <c r="G95" s="35" t="s">
        <v>91</v>
      </c>
      <c r="I95" s="129">
        <v>3263</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-25364</v>
      </c>
      <c r="C99" s="26"/>
      <c r="D99" s="26" t="s">
        <v>46</v>
      </c>
      <c r="E99" s="26"/>
      <c r="F99" s="37"/>
      <c r="G99" s="26" t="s">
        <v>46</v>
      </c>
      <c r="H99" s="26"/>
      <c r="I99" s="131">
        <f>I92+I93+I96</f>
        <v>-25364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-23890</v>
      </c>
      <c r="D106" s="32" t="s">
        <v>34</v>
      </c>
      <c r="E106" s="50" t="s">
        <v>35</v>
      </c>
      <c r="F106" s="30"/>
      <c r="G106" s="31"/>
      <c r="H106" s="31"/>
      <c r="I106" s="30"/>
    </row>
    <row r="107" spans="2:10">
      <c r="B107" s="128">
        <v>2531</v>
      </c>
      <c r="D107" s="32" t="s">
        <v>94</v>
      </c>
      <c r="E107" s="32"/>
      <c r="F107" s="30"/>
      <c r="G107" s="32" t="s">
        <v>87</v>
      </c>
      <c r="H107" s="39" t="s">
        <v>88</v>
      </c>
      <c r="I107" s="129"/>
    </row>
    <row r="108" spans="2:10">
      <c r="B108" s="128">
        <f>-B13</f>
        <v>-4251</v>
      </c>
      <c r="D108" s="32" t="s">
        <v>95</v>
      </c>
      <c r="E108" s="33" t="s">
        <v>6</v>
      </c>
      <c r="F108" s="30"/>
      <c r="G108" s="32"/>
      <c r="H108" s="51" t="s">
        <v>89</v>
      </c>
      <c r="I108" s="129">
        <f>B92</f>
        <v>-25364</v>
      </c>
    </row>
    <row r="109" spans="2:10">
      <c r="B109" s="128">
        <v>-26421</v>
      </c>
      <c r="D109" s="40" t="s">
        <v>96</v>
      </c>
      <c r="E109" s="32" t="s">
        <v>97</v>
      </c>
      <c r="F109" s="30"/>
      <c r="H109" s="74"/>
      <c r="I109" s="133"/>
    </row>
    <row r="110" spans="2:10">
      <c r="B110" s="128">
        <v>0</v>
      </c>
      <c r="D110" s="32" t="s">
        <v>98</v>
      </c>
      <c r="E110" s="32" t="s">
        <v>99</v>
      </c>
      <c r="F110" s="30"/>
      <c r="G110" s="72"/>
      <c r="I110" s="129"/>
    </row>
    <row r="111" spans="2:10">
      <c r="B111" s="128">
        <v>1779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998</v>
      </c>
      <c r="C113" s="46"/>
      <c r="D113" s="46" t="s">
        <v>26</v>
      </c>
      <c r="E113" s="34" t="s">
        <v>102</v>
      </c>
      <c r="F113" s="47"/>
      <c r="G113" s="72"/>
      <c r="H113" s="48"/>
      <c r="I113" s="129"/>
    </row>
    <row r="114" spans="2:10">
      <c r="B114" s="128"/>
      <c r="E114" s="32"/>
      <c r="F114" s="30"/>
      <c r="G114" s="72"/>
      <c r="H114" s="31"/>
      <c r="I114" s="129"/>
    </row>
    <row r="115" spans="2:10">
      <c r="B115" s="130">
        <f>B106+B108+B111+B113</f>
        <v>-25364</v>
      </c>
      <c r="C115" s="26"/>
      <c r="D115" s="26" t="s">
        <v>46</v>
      </c>
      <c r="E115" s="52"/>
      <c r="F115" s="37"/>
      <c r="G115" s="26" t="s">
        <v>46</v>
      </c>
      <c r="H115" s="26"/>
      <c r="I115" s="131">
        <f>I108</f>
        <v>-25364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998</v>
      </c>
      <c r="J122" s="75" t="str">
        <f>IF((B125=B126+B127),"","NO CUADRA")</f>
        <v/>
      </c>
    </row>
    <row r="123" spans="2:10" ht="15">
      <c r="B123" s="128">
        <f>B125+B128+B131+B134+B137+B142+B143+B144</f>
        <v>-548</v>
      </c>
      <c r="C123" s="28"/>
      <c r="D123" s="23"/>
      <c r="E123" s="32" t="s">
        <v>105</v>
      </c>
      <c r="F123" s="23"/>
      <c r="G123" s="23"/>
      <c r="H123" s="23"/>
      <c r="I123" s="129">
        <f>I128+I131+I134+I137+I142+I143+I144</f>
        <v>-1546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-2165</v>
      </c>
      <c r="E128" s="32" t="s">
        <v>109</v>
      </c>
      <c r="I128" s="129">
        <f>I129+I130</f>
        <v>25</v>
      </c>
      <c r="J128" s="75" t="str">
        <f>IF((B138=B139+B140),"","NO CUADRA")</f>
        <v/>
      </c>
    </row>
    <row r="129" spans="2:10">
      <c r="B129" s="128">
        <v>-1020</v>
      </c>
      <c r="E129" s="32" t="s">
        <v>110</v>
      </c>
      <c r="I129" s="129">
        <v>0</v>
      </c>
      <c r="J129" s="75" t="str">
        <f>IF((B144=B145+B146),"","NO CUADRA")</f>
        <v/>
      </c>
    </row>
    <row r="130" spans="2:10">
      <c r="B130" s="128">
        <v>-1145</v>
      </c>
      <c r="E130" s="32" t="s">
        <v>111</v>
      </c>
      <c r="I130" s="129">
        <v>25</v>
      </c>
    </row>
    <row r="131" spans="2:10">
      <c r="B131" s="128">
        <f>B132+B133</f>
        <v>-29</v>
      </c>
      <c r="E131" s="32" t="s">
        <v>112</v>
      </c>
      <c r="I131" s="129">
        <f>I132+I133</f>
        <v>0</v>
      </c>
    </row>
    <row r="132" spans="2:10">
      <c r="B132" s="128">
        <v>-29</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-2234</v>
      </c>
      <c r="J134" s="75" t="str">
        <f>IF((I134=I135+I136),"","NO CUADRA")</f>
        <v/>
      </c>
    </row>
    <row r="135" spans="2:10">
      <c r="B135" s="128">
        <v>0</v>
      </c>
      <c r="E135" s="32" t="s">
        <v>116</v>
      </c>
      <c r="I135" s="129">
        <v>1439</v>
      </c>
      <c r="J135" s="75" t="str">
        <f>IF((I137=I138+I141),"","NO CUADRA")</f>
        <v/>
      </c>
    </row>
    <row r="136" spans="2:10">
      <c r="B136" s="128">
        <v>0</v>
      </c>
      <c r="E136" s="32" t="s">
        <v>117</v>
      </c>
      <c r="I136" s="129">
        <v>-3673</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195</v>
      </c>
      <c r="C143" s="32" t="s">
        <v>124</v>
      </c>
      <c r="E143" s="32" t="s">
        <v>124</v>
      </c>
      <c r="I143" s="129">
        <v>0</v>
      </c>
    </row>
    <row r="144" spans="2:10">
      <c r="B144" s="128">
        <f>B145+B146</f>
        <v>1451</v>
      </c>
      <c r="C144" s="32" t="s">
        <v>125</v>
      </c>
      <c r="E144" s="32" t="s">
        <v>125</v>
      </c>
      <c r="I144" s="129">
        <f>I145+I146</f>
        <v>663</v>
      </c>
      <c r="J144" s="75" t="str">
        <f>IF((I122=B113),"","NO CUADRA")</f>
        <v/>
      </c>
    </row>
    <row r="145" spans="2:9">
      <c r="B145" s="128">
        <v>1105</v>
      </c>
      <c r="C145" s="32" t="s">
        <v>126</v>
      </c>
      <c r="E145" s="32" t="s">
        <v>126</v>
      </c>
      <c r="I145" s="129">
        <v>1382</v>
      </c>
    </row>
    <row r="146" spans="2:9">
      <c r="B146" s="130">
        <v>346</v>
      </c>
      <c r="C146" s="56" t="s">
        <v>127</v>
      </c>
      <c r="D146" s="57"/>
      <c r="E146" s="56" t="s">
        <v>127</v>
      </c>
      <c r="F146" s="57"/>
      <c r="G146" s="57"/>
      <c r="H146" s="57"/>
      <c r="I146" s="131">
        <v>-719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18944</v>
      </c>
      <c r="D11" s="24" t="s">
        <v>4</v>
      </c>
      <c r="E11" s="32" t="s">
        <v>42</v>
      </c>
      <c r="F11" s="30"/>
      <c r="G11" s="31" t="s">
        <v>2</v>
      </c>
      <c r="H11" s="33" t="s">
        <v>3</v>
      </c>
      <c r="I11" s="129">
        <f>I12+I13</f>
        <v>27333</v>
      </c>
      <c r="J11" s="75" t="str">
        <f>IF((I11=I12+I13),"","NO CUADRA")</f>
        <v/>
      </c>
    </row>
    <row r="12" spans="2:14">
      <c r="B12" s="128">
        <f>I11-B11</f>
        <v>8389</v>
      </c>
      <c r="D12" s="32" t="s">
        <v>28</v>
      </c>
      <c r="E12" s="34" t="s">
        <v>5</v>
      </c>
      <c r="F12" s="30"/>
      <c r="G12" s="35" t="s">
        <v>43</v>
      </c>
      <c r="H12" s="31"/>
      <c r="I12" s="129">
        <v>27077</v>
      </c>
      <c r="J12" s="75" t="str">
        <f>IF((I11=I16),"","NO CUADRA")</f>
        <v/>
      </c>
    </row>
    <row r="13" spans="2:14">
      <c r="B13" s="128">
        <v>2837</v>
      </c>
      <c r="D13" s="24" t="s">
        <v>44</v>
      </c>
      <c r="E13" s="32" t="s">
        <v>6</v>
      </c>
      <c r="F13" s="30"/>
      <c r="G13" s="35" t="s">
        <v>45</v>
      </c>
      <c r="I13" s="129">
        <v>256</v>
      </c>
      <c r="J13" s="75" t="str">
        <f>IF((B16=B11+B12),"","NO CUADRA")</f>
        <v/>
      </c>
    </row>
    <row r="14" spans="2:14">
      <c r="B14" s="128">
        <f>B12-B13</f>
        <v>5552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27333</v>
      </c>
      <c r="C16" s="26"/>
      <c r="D16" s="36" t="s">
        <v>46</v>
      </c>
      <c r="E16" s="26"/>
      <c r="F16" s="37"/>
      <c r="G16" s="36" t="s">
        <v>46</v>
      </c>
      <c r="H16" s="26"/>
      <c r="I16" s="131">
        <f>I11</f>
        <v>27333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4397</v>
      </c>
      <c r="D26" s="24" t="s">
        <v>9</v>
      </c>
      <c r="E26" s="32" t="s">
        <v>10</v>
      </c>
      <c r="F26" s="30"/>
      <c r="G26" s="35" t="s">
        <v>28</v>
      </c>
      <c r="H26" s="39" t="s">
        <v>5</v>
      </c>
      <c r="I26" s="129">
        <f>+B12</f>
        <v>8389</v>
      </c>
      <c r="J26" s="75" t="str">
        <f>IF((B26=B27+B28),"","NO CUADRA")</f>
        <v/>
      </c>
    </row>
    <row r="27" spans="2:10">
      <c r="B27" s="128">
        <v>3314</v>
      </c>
      <c r="D27" s="32" t="s">
        <v>49</v>
      </c>
      <c r="F27" s="30"/>
      <c r="G27" s="31"/>
      <c r="H27" s="31"/>
      <c r="I27" s="129"/>
      <c r="J27" s="75" t="str">
        <f>IF((B28=B29+B30),"","NO CUADRA")</f>
        <v/>
      </c>
    </row>
    <row r="28" spans="2:10">
      <c r="B28" s="128">
        <f>B29+B30</f>
        <v>1083</v>
      </c>
      <c r="D28" s="32" t="s">
        <v>50</v>
      </c>
      <c r="F28" s="30"/>
      <c r="G28" s="31"/>
      <c r="H28" s="31"/>
      <c r="I28" s="129"/>
      <c r="J28" s="75" t="str">
        <f>IF((I26=I35),"","NO CUADRA")</f>
        <v/>
      </c>
    </row>
    <row r="29" spans="2:10">
      <c r="B29" s="128">
        <v>1083</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400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3592</v>
      </c>
      <c r="D33" s="32" t="s">
        <v>53</v>
      </c>
      <c r="E33" s="34" t="s">
        <v>54</v>
      </c>
      <c r="F33" s="30"/>
      <c r="G33" s="31"/>
      <c r="H33" s="31"/>
      <c r="I33" s="129"/>
    </row>
    <row r="34" spans="2:10">
      <c r="B34" s="128"/>
      <c r="F34" s="30"/>
      <c r="G34" s="31"/>
      <c r="H34" s="31"/>
      <c r="I34" s="129"/>
    </row>
    <row r="35" spans="2:10">
      <c r="B35" s="130">
        <f>B26+B31+B32+B33</f>
        <v>8389</v>
      </c>
      <c r="C35" s="26"/>
      <c r="D35" s="36" t="s">
        <v>46</v>
      </c>
      <c r="E35" s="26"/>
      <c r="F35" s="37"/>
      <c r="G35" s="36" t="s">
        <v>46</v>
      </c>
      <c r="H35" s="26"/>
      <c r="I35" s="131">
        <f>I26</f>
        <v>8389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3201</v>
      </c>
      <c r="D42" s="24" t="s">
        <v>15</v>
      </c>
      <c r="E42" s="35" t="s">
        <v>16</v>
      </c>
      <c r="F42" s="30"/>
      <c r="G42" s="32" t="s">
        <v>53</v>
      </c>
      <c r="H42" s="34" t="s">
        <v>54</v>
      </c>
      <c r="I42" s="129">
        <f>+B33</f>
        <v>3592</v>
      </c>
    </row>
    <row r="43" spans="2:10" ht="15">
      <c r="B43" s="128">
        <v>3201</v>
      </c>
      <c r="C43" s="23"/>
      <c r="D43" s="40" t="s">
        <v>56</v>
      </c>
      <c r="F43" s="41"/>
      <c r="G43" s="28" t="s">
        <v>15</v>
      </c>
      <c r="H43" s="42" t="s">
        <v>16</v>
      </c>
      <c r="I43" s="129">
        <f>I44+I45+I47+I48+I49</f>
        <v>2513</v>
      </c>
      <c r="J43" s="75" t="str">
        <f>IF((I43=I44+I45+I47+I48+I49),"","NO CUADRA")</f>
        <v/>
      </c>
    </row>
    <row r="44" spans="2:10">
      <c r="B44" s="128">
        <v>0</v>
      </c>
      <c r="D44" s="32" t="s">
        <v>57</v>
      </c>
      <c r="F44" s="30"/>
      <c r="G44" s="40" t="s">
        <v>56</v>
      </c>
      <c r="I44" s="129">
        <v>2513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2904</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6105</v>
      </c>
      <c r="C52" s="26"/>
      <c r="D52" s="26" t="s">
        <v>46</v>
      </c>
      <c r="E52" s="26"/>
      <c r="F52" s="37"/>
      <c r="G52" s="26" t="s">
        <v>46</v>
      </c>
      <c r="H52" s="26"/>
      <c r="I52" s="131">
        <f>I42+I43+I50</f>
        <v>6105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206</v>
      </c>
      <c r="D59" s="24" t="s">
        <v>17</v>
      </c>
      <c r="E59" s="33" t="s">
        <v>66</v>
      </c>
      <c r="F59" s="30"/>
      <c r="G59" s="35" t="s">
        <v>62</v>
      </c>
      <c r="H59" s="34" t="s">
        <v>63</v>
      </c>
      <c r="I59" s="129">
        <f>+B49</f>
        <v>2904</v>
      </c>
      <c r="J59" s="75" t="str">
        <f>IF((B59=B60+B61),"","NO CUADRA")</f>
        <v/>
      </c>
    </row>
    <row r="60" spans="2:10">
      <c r="B60" s="128">
        <v>206</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2698</v>
      </c>
      <c r="D68" s="32" t="s">
        <v>77</v>
      </c>
      <c r="E68" s="32" t="s">
        <v>78</v>
      </c>
      <c r="F68" s="30"/>
      <c r="G68" s="31"/>
      <c r="H68" s="31"/>
      <c r="I68" s="129"/>
    </row>
    <row r="69" spans="2:10" ht="17.45" customHeight="1">
      <c r="B69" s="128"/>
      <c r="F69" s="30"/>
      <c r="G69" s="31"/>
      <c r="H69" s="31"/>
      <c r="I69" s="129"/>
    </row>
    <row r="70" spans="2:10" ht="17.45" customHeight="1">
      <c r="B70" s="130">
        <f>B59+B62+B64+B68</f>
        <v>2904</v>
      </c>
      <c r="C70" s="26"/>
      <c r="D70" s="26" t="s">
        <v>46</v>
      </c>
      <c r="E70" s="26"/>
      <c r="F70" s="37"/>
      <c r="G70" s="26" t="s">
        <v>46</v>
      </c>
      <c r="H70" s="26"/>
      <c r="I70" s="131">
        <f>I59+I60+I63</f>
        <v>2904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2698</v>
      </c>
      <c r="J77" s="75" t="str">
        <f>IF((I77=I82),"","NO CUADRA")</f>
        <v/>
      </c>
    </row>
    <row r="78" spans="2:10">
      <c r="B78" s="128"/>
      <c r="E78" s="32" t="s">
        <v>81</v>
      </c>
      <c r="F78" s="30"/>
      <c r="G78" s="35"/>
      <c r="H78" s="32"/>
      <c r="I78" s="129"/>
    </row>
    <row r="79" spans="2:10">
      <c r="B79" s="128">
        <f>I82-B77</f>
        <v>2698</v>
      </c>
      <c r="D79" s="32" t="s">
        <v>82</v>
      </c>
      <c r="E79" s="39" t="s">
        <v>83</v>
      </c>
      <c r="F79" s="30"/>
      <c r="G79" s="31"/>
      <c r="H79" s="31"/>
      <c r="I79" s="129"/>
      <c r="J79" s="75" t="str">
        <f>IF((B79=I82-B77),"","NO CUADRA")</f>
        <v/>
      </c>
    </row>
    <row r="80" spans="2:10">
      <c r="B80" s="128">
        <f>B79-B13</f>
        <v>-139</v>
      </c>
      <c r="D80" s="32" t="s">
        <v>21</v>
      </c>
      <c r="E80" s="34" t="s">
        <v>22</v>
      </c>
      <c r="F80" s="30"/>
      <c r="G80" s="31"/>
      <c r="H80" s="31"/>
      <c r="I80" s="129"/>
    </row>
    <row r="81" spans="2:10">
      <c r="B81" s="128"/>
      <c r="F81" s="30"/>
      <c r="G81" s="31"/>
      <c r="H81" s="31"/>
      <c r="I81" s="129"/>
      <c r="J81" s="75" t="str">
        <f>IF((B82=B77+B79),"","NO CUADRA")</f>
        <v/>
      </c>
    </row>
    <row r="82" spans="2:10">
      <c r="B82" s="130">
        <f>B77+B79</f>
        <v>2698</v>
      </c>
      <c r="C82" s="26"/>
      <c r="D82" s="26" t="s">
        <v>46</v>
      </c>
      <c r="E82" s="26"/>
      <c r="F82" s="37"/>
      <c r="G82" s="26" t="s">
        <v>46</v>
      </c>
      <c r="H82" s="26"/>
      <c r="I82" s="131">
        <f>I77</f>
        <v>2698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8856</v>
      </c>
      <c r="D92" s="32" t="s">
        <v>87</v>
      </c>
      <c r="E92" s="34" t="s">
        <v>88</v>
      </c>
      <c r="F92" s="30"/>
      <c r="G92" s="32" t="s">
        <v>82</v>
      </c>
      <c r="H92" s="34" t="s">
        <v>22</v>
      </c>
      <c r="I92" s="129">
        <f>+B80</f>
        <v>-139</v>
      </c>
      <c r="J92" s="75" t="str">
        <f>IF((I93=I94+I95),"","NO CUADRA")</f>
        <v/>
      </c>
    </row>
    <row r="93" spans="2:10">
      <c r="B93" s="128"/>
      <c r="E93" s="39" t="s">
        <v>89</v>
      </c>
      <c r="F93" s="30"/>
      <c r="G93" s="35" t="s">
        <v>32</v>
      </c>
      <c r="H93" s="24" t="s">
        <v>24</v>
      </c>
      <c r="I93" s="129">
        <f>I94+I95</f>
        <v>8995</v>
      </c>
      <c r="J93" s="75" t="str">
        <f>IF((I96=I97),"","NO CUADRA")</f>
        <v/>
      </c>
    </row>
    <row r="94" spans="2:10">
      <c r="B94" s="128"/>
      <c r="E94" s="32"/>
      <c r="F94" s="30"/>
      <c r="G94" s="35" t="s">
        <v>90</v>
      </c>
      <c r="I94" s="129">
        <v>8995</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8856</v>
      </c>
      <c r="C99" s="26"/>
      <c r="D99" s="26" t="s">
        <v>46</v>
      </c>
      <c r="E99" s="26"/>
      <c r="F99" s="37"/>
      <c r="G99" s="26" t="s">
        <v>46</v>
      </c>
      <c r="H99" s="26"/>
      <c r="I99" s="131">
        <f>I92+I93+I96</f>
        <v>8856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24715</v>
      </c>
      <c r="D106" s="32" t="s">
        <v>34</v>
      </c>
      <c r="E106" s="50" t="s">
        <v>35</v>
      </c>
      <c r="F106" s="30"/>
      <c r="G106" s="31"/>
      <c r="H106" s="31"/>
      <c r="I106" s="30"/>
    </row>
    <row r="107" spans="2:10">
      <c r="B107" s="128">
        <v>19565</v>
      </c>
      <c r="D107" s="32" t="s">
        <v>94</v>
      </c>
      <c r="E107" s="32"/>
      <c r="F107" s="30"/>
      <c r="G107" s="32" t="s">
        <v>87</v>
      </c>
      <c r="H107" s="39" t="s">
        <v>88</v>
      </c>
      <c r="I107" s="129"/>
    </row>
    <row r="108" spans="2:10">
      <c r="B108" s="128">
        <f>-B13</f>
        <v>-2837</v>
      </c>
      <c r="D108" s="32" t="s">
        <v>95</v>
      </c>
      <c r="E108" s="33" t="s">
        <v>6</v>
      </c>
      <c r="F108" s="30"/>
      <c r="G108" s="32"/>
      <c r="H108" s="51" t="s">
        <v>89</v>
      </c>
      <c r="I108" s="129">
        <f>B92</f>
        <v>8856</v>
      </c>
    </row>
    <row r="109" spans="2:10">
      <c r="B109" s="128">
        <v>5150</v>
      </c>
      <c r="D109" s="40" t="s">
        <v>96</v>
      </c>
      <c r="E109" s="32" t="s">
        <v>97</v>
      </c>
      <c r="F109" s="30"/>
      <c r="H109" s="74"/>
      <c r="I109" s="133"/>
    </row>
    <row r="110" spans="2:10">
      <c r="B110" s="128">
        <v>0</v>
      </c>
      <c r="D110" s="32" t="s">
        <v>98</v>
      </c>
      <c r="E110" s="32" t="s">
        <v>99</v>
      </c>
      <c r="F110" s="30"/>
      <c r="G110" s="72"/>
      <c r="I110" s="129"/>
    </row>
    <row r="111" spans="2:10">
      <c r="B111" s="128">
        <v>1674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-14696</v>
      </c>
      <c r="C113" s="46"/>
      <c r="D113" s="46" t="s">
        <v>26</v>
      </c>
      <c r="E113" s="34" t="s">
        <v>102</v>
      </c>
      <c r="F113" s="47"/>
      <c r="G113" s="72"/>
      <c r="H113" s="48"/>
      <c r="I113" s="129"/>
    </row>
    <row r="114" spans="2:10">
      <c r="B114" s="128"/>
      <c r="E114" s="32"/>
      <c r="F114" s="30"/>
      <c r="G114" s="72"/>
      <c r="H114" s="31"/>
      <c r="I114" s="129"/>
    </row>
    <row r="115" spans="2:10">
      <c r="B115" s="130">
        <f>B106+B108+B111+B113</f>
        <v>8856</v>
      </c>
      <c r="C115" s="26"/>
      <c r="D115" s="26" t="s">
        <v>46</v>
      </c>
      <c r="E115" s="52"/>
      <c r="F115" s="37"/>
      <c r="G115" s="26" t="s">
        <v>46</v>
      </c>
      <c r="H115" s="26"/>
      <c r="I115" s="131">
        <f>I108</f>
        <v>8856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-14696</v>
      </c>
      <c r="J122" s="75" t="str">
        <f>IF((B125=B126+B127),"","NO CUADRA")</f>
        <v/>
      </c>
    </row>
    <row r="123" spans="2:10" ht="15">
      <c r="B123" s="128">
        <f>B125+B128+B131+B134+B137+B142+B143+B144</f>
        <v>24713</v>
      </c>
      <c r="C123" s="28"/>
      <c r="D123" s="23"/>
      <c r="E123" s="32" t="s">
        <v>105</v>
      </c>
      <c r="F123" s="23"/>
      <c r="G123" s="23"/>
      <c r="H123" s="23"/>
      <c r="I123" s="129">
        <f>I128+I131+I134+I137+I142+I143+I144</f>
        <v>39409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-351</v>
      </c>
      <c r="E128" s="32" t="s">
        <v>109</v>
      </c>
      <c r="I128" s="129">
        <f>I129+I130</f>
        <v>3921</v>
      </c>
      <c r="J128" s="75" t="str">
        <f>IF((B138=B139+B140),"","NO CUADRA")</f>
        <v/>
      </c>
    </row>
    <row r="129" spans="2:10">
      <c r="B129" s="128">
        <v>-1546</v>
      </c>
      <c r="E129" s="32" t="s">
        <v>110</v>
      </c>
      <c r="I129" s="129">
        <v>0</v>
      </c>
      <c r="J129" s="75" t="str">
        <f>IF((B144=B145+B146),"","NO CUADRA")</f>
        <v/>
      </c>
    </row>
    <row r="130" spans="2:10">
      <c r="B130" s="128">
        <v>1195</v>
      </c>
      <c r="E130" s="32" t="s">
        <v>111</v>
      </c>
      <c r="I130" s="129">
        <v>3921</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13833</v>
      </c>
      <c r="E134" s="32" t="s">
        <v>115</v>
      </c>
      <c r="I134" s="129">
        <f>I135+I136</f>
        <v>39718</v>
      </c>
      <c r="J134" s="75" t="str">
        <f>IF((I134=I135+I136),"","NO CUADRA")</f>
        <v/>
      </c>
    </row>
    <row r="135" spans="2:10">
      <c r="B135" s="128">
        <v>0</v>
      </c>
      <c r="E135" s="32" t="s">
        <v>116</v>
      </c>
      <c r="I135" s="129">
        <v>-26097</v>
      </c>
      <c r="J135" s="75" t="str">
        <f>IF((I137=I138+I141),"","NO CUADRA")</f>
        <v/>
      </c>
    </row>
    <row r="136" spans="2:10">
      <c r="B136" s="128">
        <v>13833</v>
      </c>
      <c r="E136" s="32" t="s">
        <v>117</v>
      </c>
      <c r="I136" s="129">
        <v>65815</v>
      </c>
      <c r="J136" s="75" t="str">
        <f>IF((I144=I145+I146),"","NO CUADRA")</f>
        <v/>
      </c>
    </row>
    <row r="137" spans="2:10">
      <c r="B137" s="128">
        <f>B138+B141</f>
        <v>1733</v>
      </c>
      <c r="E137" s="55" t="s">
        <v>118</v>
      </c>
      <c r="I137" s="129">
        <f>I138+I141</f>
        <v>0</v>
      </c>
      <c r="J137" s="75" t="str">
        <f>IF((I122=B123-I128-I131-I134-I137-I142-I143-I144),"","NO CUADRA")</f>
        <v/>
      </c>
    </row>
    <row r="138" spans="2:10">
      <c r="B138" s="128">
        <f>B139+B140</f>
        <v>1733</v>
      </c>
      <c r="E138" s="55" t="s">
        <v>119</v>
      </c>
      <c r="I138" s="129">
        <f>I139+I140</f>
        <v>0</v>
      </c>
    </row>
    <row r="139" spans="2:10">
      <c r="B139" s="128">
        <v>1733</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-20</v>
      </c>
    </row>
    <row r="144" spans="2:10">
      <c r="B144" s="128">
        <f>B145+B146</f>
        <v>9498</v>
      </c>
      <c r="C144" s="32" t="s">
        <v>125</v>
      </c>
      <c r="E144" s="32" t="s">
        <v>125</v>
      </c>
      <c r="I144" s="129">
        <f>I145+I146</f>
        <v>-4210</v>
      </c>
      <c r="J144" s="75" t="str">
        <f>IF((I122=B113),"","NO CUADRA")</f>
        <v/>
      </c>
    </row>
    <row r="145" spans="2:9">
      <c r="B145" s="128">
        <v>4457</v>
      </c>
      <c r="C145" s="32" t="s">
        <v>126</v>
      </c>
      <c r="E145" s="32" t="s">
        <v>126</v>
      </c>
      <c r="I145" s="129">
        <v>-921</v>
      </c>
    </row>
    <row r="146" spans="2:9">
      <c r="B146" s="130">
        <v>5041</v>
      </c>
      <c r="C146" s="56" t="s">
        <v>127</v>
      </c>
      <c r="D146" s="57"/>
      <c r="E146" s="56" t="s">
        <v>127</v>
      </c>
      <c r="F146" s="57"/>
      <c r="G146" s="57"/>
      <c r="H146" s="57"/>
      <c r="I146" s="131">
        <v>-3289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1600</v>
      </c>
      <c r="D11" s="24" t="s">
        <v>4</v>
      </c>
      <c r="E11" s="32" t="s">
        <v>42</v>
      </c>
      <c r="F11" s="30"/>
      <c r="G11" s="31" t="s">
        <v>2</v>
      </c>
      <c r="H11" s="33" t="s">
        <v>3</v>
      </c>
      <c r="I11" s="129">
        <f>I12+I13</f>
        <v>2164</v>
      </c>
      <c r="J11" s="75" t="str">
        <f>IF((I11=I12+I13),"","NO CUADRA")</f>
        <v/>
      </c>
    </row>
    <row r="12" spans="2:14">
      <c r="B12" s="128">
        <f>I11-B11</f>
        <v>564</v>
      </c>
      <c r="D12" s="32" t="s">
        <v>28</v>
      </c>
      <c r="E12" s="34" t="s">
        <v>5</v>
      </c>
      <c r="F12" s="30"/>
      <c r="G12" s="35" t="s">
        <v>43</v>
      </c>
      <c r="H12" s="31"/>
      <c r="I12" s="129">
        <v>2164</v>
      </c>
      <c r="J12" s="75" t="str">
        <f>IF((I11=I16),"","NO CUADRA")</f>
        <v/>
      </c>
    </row>
    <row r="13" spans="2:14">
      <c r="B13" s="128">
        <v>5</v>
      </c>
      <c r="D13" s="24" t="s">
        <v>44</v>
      </c>
      <c r="E13" s="32" t="s">
        <v>6</v>
      </c>
      <c r="F13" s="30"/>
      <c r="G13" s="35" t="s">
        <v>45</v>
      </c>
      <c r="I13" s="129">
        <v>0</v>
      </c>
      <c r="J13" s="75" t="str">
        <f>IF((B16=B11+B12),"","NO CUADRA")</f>
        <v/>
      </c>
    </row>
    <row r="14" spans="2:14">
      <c r="B14" s="128">
        <f>B12-B13</f>
        <v>559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2164</v>
      </c>
      <c r="C16" s="26"/>
      <c r="D16" s="36" t="s">
        <v>46</v>
      </c>
      <c r="E16" s="26"/>
      <c r="F16" s="37"/>
      <c r="G16" s="36" t="s">
        <v>46</v>
      </c>
      <c r="H16" s="26"/>
      <c r="I16" s="131">
        <f>I11</f>
        <v>2164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1002</v>
      </c>
      <c r="D26" s="24" t="s">
        <v>9</v>
      </c>
      <c r="E26" s="32" t="s">
        <v>10</v>
      </c>
      <c r="F26" s="30"/>
      <c r="G26" s="35" t="s">
        <v>28</v>
      </c>
      <c r="H26" s="39" t="s">
        <v>5</v>
      </c>
      <c r="I26" s="129">
        <f>+B12</f>
        <v>564</v>
      </c>
      <c r="J26" s="75" t="str">
        <f>IF((B26=B27+B28),"","NO CUADRA")</f>
        <v/>
      </c>
    </row>
    <row r="27" spans="2:10">
      <c r="B27" s="128">
        <v>740</v>
      </c>
      <c r="D27" s="32" t="s">
        <v>49</v>
      </c>
      <c r="F27" s="30"/>
      <c r="G27" s="31"/>
      <c r="H27" s="31"/>
      <c r="I27" s="129"/>
      <c r="J27" s="75" t="str">
        <f>IF((B28=B29+B30),"","NO CUADRA")</f>
        <v/>
      </c>
    </row>
    <row r="28" spans="2:10">
      <c r="B28" s="128">
        <f>B29+B30</f>
        <v>262</v>
      </c>
      <c r="D28" s="32" t="s">
        <v>50</v>
      </c>
      <c r="F28" s="30"/>
      <c r="G28" s="31"/>
      <c r="H28" s="31"/>
      <c r="I28" s="129"/>
      <c r="J28" s="75" t="str">
        <f>IF((I26=I35),"","NO CUADRA")</f>
        <v/>
      </c>
    </row>
    <row r="29" spans="2:10">
      <c r="B29" s="128">
        <v>205</v>
      </c>
      <c r="D29" s="32" t="s">
        <v>51</v>
      </c>
      <c r="F29" s="30"/>
      <c r="G29" s="31"/>
      <c r="H29" s="31"/>
      <c r="I29" s="129"/>
      <c r="J29" s="75" t="str">
        <f>IF((B33=I35-B26-B31-B32),"","NO CUADRA")</f>
        <v/>
      </c>
    </row>
    <row r="30" spans="2:10">
      <c r="B30" s="128">
        <v>57</v>
      </c>
      <c r="D30" s="32" t="s">
        <v>52</v>
      </c>
      <c r="F30" s="30"/>
      <c r="G30" s="31"/>
      <c r="H30" s="31"/>
      <c r="I30" s="129"/>
      <c r="J30" s="75" t="str">
        <f>IF((B35=B26+B31+B32+B33),"","NO CUADRA")</f>
        <v/>
      </c>
    </row>
    <row r="31" spans="2:10" ht="12.75" customHeight="1">
      <c r="B31" s="128">
        <v>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-440</v>
      </c>
      <c r="D33" s="32" t="s">
        <v>53</v>
      </c>
      <c r="E33" s="34" t="s">
        <v>54</v>
      </c>
      <c r="F33" s="30"/>
      <c r="G33" s="31"/>
      <c r="H33" s="31"/>
      <c r="I33" s="129"/>
    </row>
    <row r="34" spans="2:10">
      <c r="B34" s="128"/>
      <c r="F34" s="30"/>
      <c r="G34" s="31"/>
      <c r="H34" s="31"/>
      <c r="I34" s="129"/>
    </row>
    <row r="35" spans="2:10">
      <c r="B35" s="130">
        <f>B26+B31+B32+B33</f>
        <v>564</v>
      </c>
      <c r="C35" s="26"/>
      <c r="D35" s="36" t="s">
        <v>46</v>
      </c>
      <c r="E35" s="26"/>
      <c r="F35" s="37"/>
      <c r="G35" s="36" t="s">
        <v>46</v>
      </c>
      <c r="H35" s="26"/>
      <c r="I35" s="131">
        <f>I26</f>
        <v>564</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0</v>
      </c>
      <c r="D42" s="24" t="s">
        <v>15</v>
      </c>
      <c r="E42" s="35" t="s">
        <v>16</v>
      </c>
      <c r="F42" s="30"/>
      <c r="G42" s="32" t="s">
        <v>53</v>
      </c>
      <c r="H42" s="34" t="s">
        <v>54</v>
      </c>
      <c r="I42" s="129">
        <f>+B33</f>
        <v>-440</v>
      </c>
    </row>
    <row r="43" spans="2:10" ht="15">
      <c r="B43" s="128">
        <v>0</v>
      </c>
      <c r="C43" s="23"/>
      <c r="D43" s="40" t="s">
        <v>56</v>
      </c>
      <c r="F43" s="41"/>
      <c r="G43" s="28" t="s">
        <v>15</v>
      </c>
      <c r="H43" s="42" t="s">
        <v>16</v>
      </c>
      <c r="I43" s="129">
        <f>I44+I45+I47+I48+I49</f>
        <v>33</v>
      </c>
      <c r="J43" s="75" t="str">
        <f>IF((I43=I44+I45+I47+I48+I49),"","NO CUADRA")</f>
        <v/>
      </c>
    </row>
    <row r="44" spans="2:10">
      <c r="B44" s="128">
        <v>0</v>
      </c>
      <c r="D44" s="32" t="s">
        <v>57</v>
      </c>
      <c r="F44" s="30"/>
      <c r="G44" s="40" t="s">
        <v>56</v>
      </c>
      <c r="I44" s="129">
        <v>33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-407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-407</v>
      </c>
      <c r="C52" s="26"/>
      <c r="D52" s="26" t="s">
        <v>46</v>
      </c>
      <c r="E52" s="26"/>
      <c r="F52" s="37"/>
      <c r="G52" s="26" t="s">
        <v>46</v>
      </c>
      <c r="H52" s="26"/>
      <c r="I52" s="131">
        <f>I42+I43+I50</f>
        <v>-407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-407</v>
      </c>
      <c r="J59" s="75" t="str">
        <f>IF((B59=B60+B61),"","NO CUADRA")</f>
        <v/>
      </c>
    </row>
    <row r="60" spans="2:10">
      <c r="B60" s="128">
        <v>0</v>
      </c>
      <c r="D60" s="32" t="s">
        <v>67</v>
      </c>
      <c r="F60" s="30"/>
      <c r="G60" s="35" t="s">
        <v>68</v>
      </c>
      <c r="H60" s="32"/>
      <c r="I60" s="129">
        <f>I61+I62</f>
        <v>57</v>
      </c>
      <c r="J60" s="75" t="str">
        <f>IF((B64=B65+B66+B67),"","NO CUADRA")</f>
        <v/>
      </c>
    </row>
    <row r="61" spans="2:10">
      <c r="B61" s="128">
        <v>0</v>
      </c>
      <c r="D61" s="32" t="s">
        <v>69</v>
      </c>
      <c r="F61" s="30"/>
      <c r="G61" s="35" t="s">
        <v>70</v>
      </c>
      <c r="I61" s="129">
        <v>0</v>
      </c>
      <c r="J61" s="75" t="str">
        <f>IF((I60=I61+I62),"","NO CUADRA")</f>
        <v/>
      </c>
    </row>
    <row r="62" spans="2:10">
      <c r="B62" s="128">
        <v>57</v>
      </c>
      <c r="D62" s="24" t="s">
        <v>18</v>
      </c>
      <c r="E62" s="32" t="s">
        <v>71</v>
      </c>
      <c r="F62" s="30"/>
      <c r="G62" s="35" t="s">
        <v>72</v>
      </c>
      <c r="I62" s="129">
        <v>57</v>
      </c>
      <c r="J62" s="75" t="str">
        <f>IF((I63=I64+I65+I66),"","NO CUADRA")</f>
        <v/>
      </c>
    </row>
    <row r="63" spans="2:10">
      <c r="B63" s="128"/>
      <c r="E63" s="32" t="s">
        <v>73</v>
      </c>
      <c r="F63" s="30"/>
      <c r="G63" s="31" t="s">
        <v>19</v>
      </c>
      <c r="H63" s="24" t="s">
        <v>20</v>
      </c>
      <c r="I63" s="129">
        <f>I64+I65+I66</f>
        <v>510</v>
      </c>
      <c r="J63" s="75" t="str">
        <f>IF((I70=I59+I60+I63),"","NO CUADRA")</f>
        <v/>
      </c>
    </row>
    <row r="64" spans="2:10">
      <c r="B64" s="128">
        <f>B65+B66+B67</f>
        <v>104</v>
      </c>
      <c r="D64" s="24" t="s">
        <v>19</v>
      </c>
      <c r="E64" s="24" t="s">
        <v>20</v>
      </c>
      <c r="F64" s="30"/>
      <c r="G64" s="32" t="s">
        <v>74</v>
      </c>
      <c r="I64" s="129">
        <v>0</v>
      </c>
      <c r="J64" s="75" t="str">
        <f>IF((B68=I70-B59-B62-B64),"","NO CUADRA")</f>
        <v/>
      </c>
    </row>
    <row r="65" spans="2:10">
      <c r="B65" s="128">
        <v>43</v>
      </c>
      <c r="D65" s="32" t="s">
        <v>74</v>
      </c>
      <c r="F65" s="30"/>
      <c r="G65" s="35" t="s">
        <v>75</v>
      </c>
      <c r="I65" s="129">
        <v>0</v>
      </c>
      <c r="J65" s="75" t="str">
        <f>IF((B70=B59+B62+B64+B68),"","NO CUADRA")</f>
        <v/>
      </c>
    </row>
    <row r="66" spans="2:10">
      <c r="B66" s="128">
        <v>0</v>
      </c>
      <c r="D66" s="32" t="s">
        <v>75</v>
      </c>
      <c r="F66" s="30"/>
      <c r="G66" s="35" t="s">
        <v>76</v>
      </c>
      <c r="I66" s="129">
        <v>510</v>
      </c>
    </row>
    <row r="67" spans="2:10">
      <c r="B67" s="128">
        <v>61</v>
      </c>
      <c r="D67" s="32" t="s">
        <v>76</v>
      </c>
      <c r="F67" s="30"/>
      <c r="G67" s="31"/>
      <c r="H67" s="31"/>
      <c r="I67" s="129"/>
    </row>
    <row r="68" spans="2:10">
      <c r="B68" s="128">
        <f>I70-B59-B62-B64</f>
        <v>-1</v>
      </c>
      <c r="D68" s="32" t="s">
        <v>77</v>
      </c>
      <c r="E68" s="32" t="s">
        <v>78</v>
      </c>
      <c r="F68" s="30"/>
      <c r="G68" s="31"/>
      <c r="H68" s="31"/>
      <c r="I68" s="129"/>
    </row>
    <row r="69" spans="2:10" ht="17.45" customHeight="1">
      <c r="B69" s="128"/>
      <c r="F69" s="30"/>
      <c r="G69" s="31"/>
      <c r="H69" s="31"/>
      <c r="I69" s="129"/>
    </row>
    <row r="70" spans="2:10" ht="17.45" customHeight="1">
      <c r="B70" s="130">
        <f>B59+B62+B64+B68</f>
        <v>160</v>
      </c>
      <c r="C70" s="26"/>
      <c r="D70" s="26" t="s">
        <v>46</v>
      </c>
      <c r="E70" s="26"/>
      <c r="F70" s="37"/>
      <c r="G70" s="26" t="s">
        <v>46</v>
      </c>
      <c r="H70" s="26"/>
      <c r="I70" s="131">
        <f>I59+I60+I63</f>
        <v>160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v>
      </c>
      <c r="J77" s="75" t="str">
        <f>IF((I77=I82),"","NO CUADRA")</f>
        <v/>
      </c>
    </row>
    <row r="78" spans="2:10">
      <c r="B78" s="128"/>
      <c r="E78" s="32" t="s">
        <v>81</v>
      </c>
      <c r="F78" s="30"/>
      <c r="G78" s="35"/>
      <c r="H78" s="32"/>
      <c r="I78" s="129"/>
    </row>
    <row r="79" spans="2:10">
      <c r="B79" s="128">
        <f>I82-B77</f>
        <v>-1</v>
      </c>
      <c r="D79" s="32" t="s">
        <v>82</v>
      </c>
      <c r="E79" s="39" t="s">
        <v>83</v>
      </c>
      <c r="F79" s="30"/>
      <c r="G79" s="31"/>
      <c r="H79" s="31"/>
      <c r="I79" s="129"/>
      <c r="J79" s="75" t="str">
        <f>IF((B79=I82-B77),"","NO CUADRA")</f>
        <v/>
      </c>
    </row>
    <row r="80" spans="2:10">
      <c r="B80" s="128">
        <f>B79-B13</f>
        <v>-6</v>
      </c>
      <c r="D80" s="32" t="s">
        <v>21</v>
      </c>
      <c r="E80" s="34" t="s">
        <v>22</v>
      </c>
      <c r="F80" s="30"/>
      <c r="G80" s="31"/>
      <c r="H80" s="31"/>
      <c r="I80" s="129"/>
    </row>
    <row r="81" spans="2:10">
      <c r="B81" s="128"/>
      <c r="F81" s="30"/>
      <c r="G81" s="31"/>
      <c r="H81" s="31"/>
      <c r="I81" s="129"/>
      <c r="J81" s="75" t="str">
        <f>IF((B82=B77+B79),"","NO CUADRA")</f>
        <v/>
      </c>
    </row>
    <row r="82" spans="2:10">
      <c r="B82" s="130">
        <f>B77+B79</f>
        <v>-1</v>
      </c>
      <c r="C82" s="26"/>
      <c r="D82" s="26" t="s">
        <v>46</v>
      </c>
      <c r="E82" s="26"/>
      <c r="F82" s="37"/>
      <c r="G82" s="26" t="s">
        <v>46</v>
      </c>
      <c r="H82" s="26"/>
      <c r="I82" s="131">
        <f>I77</f>
        <v>-1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v>
      </c>
      <c r="D92" s="32" t="s">
        <v>87</v>
      </c>
      <c r="E92" s="34" t="s">
        <v>88</v>
      </c>
      <c r="F92" s="30"/>
      <c r="G92" s="32" t="s">
        <v>82</v>
      </c>
      <c r="H92" s="34" t="s">
        <v>22</v>
      </c>
      <c r="I92" s="129">
        <f>+B80</f>
        <v>-6</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-6</v>
      </c>
      <c r="C99" s="26"/>
      <c r="D99" s="26" t="s">
        <v>46</v>
      </c>
      <c r="E99" s="26"/>
      <c r="F99" s="37"/>
      <c r="G99" s="26" t="s">
        <v>46</v>
      </c>
      <c r="H99" s="26"/>
      <c r="I99" s="131">
        <f>I92+I93+I96</f>
        <v>-6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7</v>
      </c>
      <c r="D106" s="32" t="s">
        <v>34</v>
      </c>
      <c r="E106" s="50" t="s">
        <v>35</v>
      </c>
      <c r="F106" s="30"/>
      <c r="G106" s="31"/>
      <c r="H106" s="31"/>
      <c r="I106" s="30"/>
    </row>
    <row r="107" spans="2:10">
      <c r="B107" s="128">
        <v>7</v>
      </c>
      <c r="D107" s="32" t="s">
        <v>94</v>
      </c>
      <c r="E107" s="32"/>
      <c r="F107" s="30"/>
      <c r="G107" s="32" t="s">
        <v>87</v>
      </c>
      <c r="H107" s="39" t="s">
        <v>88</v>
      </c>
      <c r="I107" s="129"/>
    </row>
    <row r="108" spans="2:10">
      <c r="B108" s="128">
        <f>-B13</f>
        <v>-5</v>
      </c>
      <c r="D108" s="32" t="s">
        <v>95</v>
      </c>
      <c r="E108" s="33" t="s">
        <v>6</v>
      </c>
      <c r="F108" s="30"/>
      <c r="G108" s="32"/>
      <c r="H108" s="51" t="s">
        <v>89</v>
      </c>
      <c r="I108" s="129">
        <f>B92</f>
        <v>-6</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v>
      </c>
      <c r="C113" s="46"/>
      <c r="D113" s="46" t="s">
        <v>26</v>
      </c>
      <c r="E113" s="34" t="s">
        <v>102</v>
      </c>
      <c r="F113" s="47"/>
      <c r="G113" s="72"/>
      <c r="H113" s="48"/>
      <c r="I113" s="129"/>
    </row>
    <row r="114" spans="2:10">
      <c r="B114" s="128"/>
      <c r="E114" s="32"/>
      <c r="F114" s="30"/>
      <c r="G114" s="72"/>
      <c r="H114" s="31"/>
      <c r="I114" s="129"/>
    </row>
    <row r="115" spans="2:10">
      <c r="B115" s="130">
        <f>B106+B108+B111+B113</f>
        <v>-6</v>
      </c>
      <c r="C115" s="26"/>
      <c r="D115" s="26" t="s">
        <v>46</v>
      </c>
      <c r="E115" s="52"/>
      <c r="F115" s="37"/>
      <c r="G115" s="26" t="s">
        <v>46</v>
      </c>
      <c r="H115" s="26"/>
      <c r="I115" s="131">
        <f>I108</f>
        <v>-6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v>
      </c>
      <c r="J122" s="75" t="str">
        <f>IF((B125=B126+B127),"","NO CUADRA")</f>
        <v/>
      </c>
    </row>
    <row r="123" spans="2:10" ht="15">
      <c r="B123" s="128">
        <f>B125+B128+B131+B134+B137+B142+B143+B144</f>
        <v>-364</v>
      </c>
      <c r="C123" s="28"/>
      <c r="D123" s="23"/>
      <c r="E123" s="32" t="s">
        <v>105</v>
      </c>
      <c r="F123" s="23"/>
      <c r="G123" s="23"/>
      <c r="H123" s="23"/>
      <c r="I123" s="129">
        <f>I128+I131+I134+I137+I142+I143+I144</f>
        <v>-356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-29</v>
      </c>
      <c r="E128" s="32" t="s">
        <v>109</v>
      </c>
      <c r="I128" s="129">
        <f>I129+I130</f>
        <v>0</v>
      </c>
      <c r="J128" s="75" t="str">
        <f>IF((B138=B139+B140),"","NO CUADRA")</f>
        <v/>
      </c>
    </row>
    <row r="129" spans="2:10">
      <c r="B129" s="128">
        <v>-986</v>
      </c>
      <c r="E129" s="32" t="s">
        <v>110</v>
      </c>
      <c r="I129" s="129">
        <v>0</v>
      </c>
      <c r="J129" s="75" t="str">
        <f>IF((B144=B145+B146),"","NO CUADRA")</f>
        <v/>
      </c>
    </row>
    <row r="130" spans="2:10">
      <c r="B130" s="128">
        <v>957</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0</v>
      </c>
      <c r="J134" s="75" t="str">
        <f>IF((I134=I135+I136),"","NO CUADRA")</f>
        <v/>
      </c>
    </row>
    <row r="135" spans="2:10">
      <c r="B135" s="128">
        <v>0</v>
      </c>
      <c r="E135" s="32" t="s">
        <v>116</v>
      </c>
      <c r="I135" s="129">
        <v>0</v>
      </c>
      <c r="J135" s="75" t="str">
        <f>IF((I137=I138+I141),"","NO CUADRA")</f>
        <v/>
      </c>
    </row>
    <row r="136" spans="2:10">
      <c r="B136" s="128">
        <v>0</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-335</v>
      </c>
      <c r="C144" s="32" t="s">
        <v>125</v>
      </c>
      <c r="E144" s="32" t="s">
        <v>125</v>
      </c>
      <c r="I144" s="129">
        <f>I145+I146</f>
        <v>-356</v>
      </c>
      <c r="J144" s="75" t="str">
        <f>IF((I122=B113),"","NO CUADRA")</f>
        <v/>
      </c>
    </row>
    <row r="145" spans="2:9">
      <c r="B145" s="128">
        <v>-295</v>
      </c>
      <c r="C145" s="32" t="s">
        <v>126</v>
      </c>
      <c r="E145" s="32" t="s">
        <v>126</v>
      </c>
      <c r="I145" s="129">
        <v>-70</v>
      </c>
    </row>
    <row r="146" spans="2:9">
      <c r="B146" s="130">
        <v>-40</v>
      </c>
      <c r="C146" s="56" t="s">
        <v>127</v>
      </c>
      <c r="D146" s="57"/>
      <c r="E146" s="56" t="s">
        <v>127</v>
      </c>
      <c r="F146" s="57"/>
      <c r="G146" s="57"/>
      <c r="H146" s="57"/>
      <c r="I146" s="131">
        <v>-286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333</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301967</v>
      </c>
      <c r="D11" s="24" t="s">
        <v>4</v>
      </c>
      <c r="E11" s="32" t="s">
        <v>42</v>
      </c>
      <c r="F11" s="30"/>
      <c r="G11" s="31" t="s">
        <v>2</v>
      </c>
      <c r="H11" s="33" t="s">
        <v>3</v>
      </c>
      <c r="I11" s="129">
        <f>I12+I13</f>
        <v>640669</v>
      </c>
      <c r="J11" s="75" t="str">
        <f>IF((I11=I12+I13),"","NO CUADRA")</f>
        <v/>
      </c>
    </row>
    <row r="12" spans="2:14">
      <c r="B12" s="128">
        <f>I11-B11</f>
        <v>338702</v>
      </c>
      <c r="D12" s="32" t="s">
        <v>28</v>
      </c>
      <c r="E12" s="34" t="s">
        <v>5</v>
      </c>
      <c r="F12" s="30"/>
      <c r="G12" s="35" t="s">
        <v>43</v>
      </c>
      <c r="H12" s="31"/>
      <c r="I12" s="129">
        <v>638215</v>
      </c>
      <c r="J12" s="75" t="str">
        <f>IF((I11=I16),"","NO CUADRA")</f>
        <v/>
      </c>
    </row>
    <row r="13" spans="2:14">
      <c r="B13" s="128">
        <v>110009</v>
      </c>
      <c r="D13" s="24" t="s">
        <v>44</v>
      </c>
      <c r="E13" s="32" t="s">
        <v>6</v>
      </c>
      <c r="F13" s="30"/>
      <c r="G13" s="35" t="s">
        <v>45</v>
      </c>
      <c r="I13" s="129">
        <v>2454</v>
      </c>
      <c r="J13" s="75" t="str">
        <f>IF((B16=B11+B12),"","NO CUADRA")</f>
        <v/>
      </c>
    </row>
    <row r="14" spans="2:14">
      <c r="B14" s="128">
        <f>B12-B13</f>
        <v>228693</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640669</v>
      </c>
      <c r="C16" s="26"/>
      <c r="D16" s="36" t="s">
        <v>46</v>
      </c>
      <c r="E16" s="26"/>
      <c r="F16" s="37"/>
      <c r="G16" s="36" t="s">
        <v>46</v>
      </c>
      <c r="H16" s="26"/>
      <c r="I16" s="131">
        <f>I11</f>
        <v>640669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164256</v>
      </c>
      <c r="D26" s="24" t="s">
        <v>9</v>
      </c>
      <c r="E26" s="32" t="s">
        <v>10</v>
      </c>
      <c r="F26" s="30"/>
      <c r="G26" s="35" t="s">
        <v>28</v>
      </c>
      <c r="H26" s="39" t="s">
        <v>5</v>
      </c>
      <c r="I26" s="129">
        <f>+B12</f>
        <v>338702</v>
      </c>
      <c r="J26" s="75" t="str">
        <f>IF((B26=B27+B28),"","NO CUADRA")</f>
        <v/>
      </c>
    </row>
    <row r="27" spans="2:10">
      <c r="B27" s="128">
        <v>127973</v>
      </c>
      <c r="D27" s="32" t="s">
        <v>49</v>
      </c>
      <c r="F27" s="30"/>
      <c r="G27" s="31"/>
      <c r="H27" s="31"/>
      <c r="I27" s="129"/>
      <c r="J27" s="75" t="str">
        <f>IF((B28=B29+B30),"","NO CUADRA")</f>
        <v/>
      </c>
    </row>
    <row r="28" spans="2:10">
      <c r="B28" s="128">
        <f>B29+B30</f>
        <v>36283</v>
      </c>
      <c r="D28" s="32" t="s">
        <v>50</v>
      </c>
      <c r="F28" s="30"/>
      <c r="G28" s="31"/>
      <c r="H28" s="31"/>
      <c r="I28" s="129"/>
      <c r="J28" s="75" t="str">
        <f>IF((I26=I35),"","NO CUADRA")</f>
        <v/>
      </c>
    </row>
    <row r="29" spans="2:10">
      <c r="B29" s="128">
        <v>35710</v>
      </c>
      <c r="D29" s="32" t="s">
        <v>51</v>
      </c>
      <c r="F29" s="30"/>
      <c r="G29" s="31"/>
      <c r="H29" s="31"/>
      <c r="I29" s="129"/>
      <c r="J29" s="75" t="str">
        <f>IF((B33=I35-B26-B31-B32),"","NO CUADRA")</f>
        <v/>
      </c>
    </row>
    <row r="30" spans="2:10">
      <c r="B30" s="128">
        <v>573</v>
      </c>
      <c r="D30" s="32" t="s">
        <v>52</v>
      </c>
      <c r="F30" s="30"/>
      <c r="G30" s="31"/>
      <c r="H30" s="31"/>
      <c r="I30" s="129"/>
      <c r="J30" s="75" t="str">
        <f>IF((B35=B26+B31+B32+B33),"","NO CUADRA")</f>
        <v/>
      </c>
    </row>
    <row r="31" spans="2:10" ht="12.75" customHeight="1">
      <c r="B31" s="128">
        <v>3350</v>
      </c>
      <c r="D31" s="24" t="s">
        <v>11</v>
      </c>
      <c r="E31" s="24" t="s">
        <v>12</v>
      </c>
      <c r="F31" s="30"/>
      <c r="G31" s="31"/>
      <c r="H31" s="31"/>
      <c r="I31" s="129"/>
    </row>
    <row r="32" spans="2:10" ht="12.75" customHeight="1">
      <c r="B32" s="128">
        <v>-900</v>
      </c>
      <c r="D32" s="24" t="s">
        <v>13</v>
      </c>
      <c r="E32" s="24" t="s">
        <v>14</v>
      </c>
      <c r="F32" s="30"/>
      <c r="G32" s="31"/>
      <c r="H32" s="31"/>
      <c r="I32" s="129"/>
    </row>
    <row r="33" spans="2:10">
      <c r="B33" s="128">
        <f>I35-B26-B31-B32</f>
        <v>171996</v>
      </c>
      <c r="D33" s="32" t="s">
        <v>53</v>
      </c>
      <c r="E33" s="34" t="s">
        <v>54</v>
      </c>
      <c r="F33" s="30"/>
      <c r="G33" s="31"/>
      <c r="H33" s="31"/>
      <c r="I33" s="129"/>
    </row>
    <row r="34" spans="2:10">
      <c r="B34" s="128"/>
      <c r="F34" s="30"/>
      <c r="G34" s="31"/>
      <c r="H34" s="31"/>
      <c r="I34" s="129"/>
    </row>
    <row r="35" spans="2:10">
      <c r="B35" s="130">
        <f>B26+B31+B32+B33</f>
        <v>338702</v>
      </c>
      <c r="C35" s="26"/>
      <c r="D35" s="36" t="s">
        <v>46</v>
      </c>
      <c r="E35" s="26"/>
      <c r="F35" s="37"/>
      <c r="G35" s="36" t="s">
        <v>46</v>
      </c>
      <c r="H35" s="26"/>
      <c r="I35" s="131">
        <f>I26</f>
        <v>338702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88249</v>
      </c>
      <c r="D42" s="24" t="s">
        <v>15</v>
      </c>
      <c r="E42" s="35" t="s">
        <v>16</v>
      </c>
      <c r="F42" s="30"/>
      <c r="G42" s="32" t="s">
        <v>53</v>
      </c>
      <c r="H42" s="34" t="s">
        <v>54</v>
      </c>
      <c r="I42" s="129">
        <f>+B33</f>
        <v>171996</v>
      </c>
    </row>
    <row r="43" spans="2:10" ht="15">
      <c r="B43" s="128">
        <v>87298</v>
      </c>
      <c r="C43" s="23"/>
      <c r="D43" s="40" t="s">
        <v>56</v>
      </c>
      <c r="F43" s="41"/>
      <c r="G43" s="28" t="s">
        <v>15</v>
      </c>
      <c r="H43" s="42" t="s">
        <v>16</v>
      </c>
      <c r="I43" s="129">
        <f>I44+I45+I47+I48+I49</f>
        <v>126533</v>
      </c>
      <c r="J43" s="75" t="str">
        <f>IF((I43=I44+I45+I47+I48+I49),"","NO CUADRA")</f>
        <v/>
      </c>
    </row>
    <row r="44" spans="2:10">
      <c r="B44" s="128">
        <v>951</v>
      </c>
      <c r="D44" s="32" t="s">
        <v>57</v>
      </c>
      <c r="F44" s="30"/>
      <c r="G44" s="40" t="s">
        <v>56</v>
      </c>
      <c r="I44" s="129">
        <v>124583</v>
      </c>
      <c r="J44" s="75" t="str">
        <f>IF((I52=I42+I43+I50),"","NO CUADRA")</f>
        <v/>
      </c>
    </row>
    <row r="45" spans="2:10">
      <c r="B45" s="128">
        <v>0</v>
      </c>
      <c r="D45" s="32" t="s">
        <v>58</v>
      </c>
      <c r="E45" s="29"/>
      <c r="F45" s="30"/>
      <c r="G45" s="32" t="s">
        <v>57</v>
      </c>
      <c r="I45" s="129">
        <v>1950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150035</v>
      </c>
      <c r="D49" s="32" t="s">
        <v>62</v>
      </c>
      <c r="E49" s="34" t="s">
        <v>63</v>
      </c>
      <c r="F49" s="30"/>
      <c r="G49" s="32" t="s">
        <v>61</v>
      </c>
      <c r="H49" s="32"/>
      <c r="I49" s="129">
        <v>0</v>
      </c>
    </row>
    <row r="50" spans="2:10">
      <c r="B50" s="128"/>
      <c r="D50" s="32"/>
      <c r="E50" s="32"/>
      <c r="F50" s="30"/>
      <c r="G50" s="32" t="s">
        <v>64</v>
      </c>
      <c r="H50" s="32"/>
      <c r="I50" s="129">
        <v>-60245</v>
      </c>
    </row>
    <row r="51" spans="2:10">
      <c r="B51" s="128"/>
      <c r="F51" s="30"/>
      <c r="G51" s="32"/>
      <c r="I51" s="129"/>
    </row>
    <row r="52" spans="2:10">
      <c r="B52" s="130">
        <f>B42+B49</f>
        <v>238284</v>
      </c>
      <c r="C52" s="26"/>
      <c r="D52" s="26" t="s">
        <v>46</v>
      </c>
      <c r="E52" s="26"/>
      <c r="F52" s="37"/>
      <c r="G52" s="26" t="s">
        <v>46</v>
      </c>
      <c r="H52" s="26"/>
      <c r="I52" s="131">
        <f>I42+I43+I50</f>
        <v>238284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5433</v>
      </c>
      <c r="D59" s="24" t="s">
        <v>17</v>
      </c>
      <c r="E59" s="33" t="s">
        <v>66</v>
      </c>
      <c r="F59" s="30"/>
      <c r="G59" s="35" t="s">
        <v>62</v>
      </c>
      <c r="H59" s="34" t="s">
        <v>63</v>
      </c>
      <c r="I59" s="129">
        <f>+B49</f>
        <v>150035</v>
      </c>
      <c r="J59" s="75" t="str">
        <f>IF((B59=B60+B61),"","NO CUADRA")</f>
        <v/>
      </c>
    </row>
    <row r="60" spans="2:10">
      <c r="B60" s="128">
        <v>5433</v>
      </c>
      <c r="D60" s="32" t="s">
        <v>67</v>
      </c>
      <c r="F60" s="30"/>
      <c r="G60" s="35" t="s">
        <v>68</v>
      </c>
      <c r="H60" s="32"/>
      <c r="I60" s="129">
        <f>I61+I62</f>
        <v>573</v>
      </c>
      <c r="J60" s="75" t="str">
        <f>IF((B64=B65+B66+B67),"","NO CUADRA")</f>
        <v/>
      </c>
    </row>
    <row r="61" spans="2:10">
      <c r="B61" s="128">
        <v>0</v>
      </c>
      <c r="D61" s="32" t="s">
        <v>69</v>
      </c>
      <c r="F61" s="30"/>
      <c r="G61" s="35" t="s">
        <v>70</v>
      </c>
      <c r="I61" s="129">
        <v>0</v>
      </c>
      <c r="J61" s="75" t="str">
        <f>IF((I60=I61+I62),"","NO CUADRA")</f>
        <v/>
      </c>
    </row>
    <row r="62" spans="2:10">
      <c r="B62" s="128">
        <v>573</v>
      </c>
      <c r="D62" s="24" t="s">
        <v>18</v>
      </c>
      <c r="E62" s="32" t="s">
        <v>71</v>
      </c>
      <c r="F62" s="30"/>
      <c r="G62" s="35" t="s">
        <v>72</v>
      </c>
      <c r="I62" s="129">
        <v>573</v>
      </c>
      <c r="J62" s="75" t="str">
        <f>IF((I63=I64+I65+I66),"","NO CUADRA")</f>
        <v/>
      </c>
    </row>
    <row r="63" spans="2:10">
      <c r="B63" s="128"/>
      <c r="E63" s="32" t="s">
        <v>73</v>
      </c>
      <c r="F63" s="30"/>
      <c r="G63" s="31" t="s">
        <v>19</v>
      </c>
      <c r="H63" s="24" t="s">
        <v>20</v>
      </c>
      <c r="I63" s="129">
        <f>I64+I65+I66</f>
        <v>2325</v>
      </c>
      <c r="J63" s="75" t="str">
        <f>IF((I70=I59+I60+I63),"","NO CUADRA")</f>
        <v/>
      </c>
    </row>
    <row r="64" spans="2:10">
      <c r="B64" s="128">
        <f>B65+B66+B67</f>
        <v>2088</v>
      </c>
      <c r="D64" s="24" t="s">
        <v>19</v>
      </c>
      <c r="E64" s="24" t="s">
        <v>20</v>
      </c>
      <c r="F64" s="30"/>
      <c r="G64" s="32" t="s">
        <v>74</v>
      </c>
      <c r="I64" s="129">
        <v>0</v>
      </c>
      <c r="J64" s="75" t="str">
        <f>IF((B68=I70-B59-B62-B64),"","NO CUADRA")</f>
        <v/>
      </c>
    </row>
    <row r="65" spans="2:10">
      <c r="B65" s="128">
        <v>407</v>
      </c>
      <c r="D65" s="32" t="s">
        <v>74</v>
      </c>
      <c r="F65" s="30"/>
      <c r="G65" s="35" t="s">
        <v>75</v>
      </c>
      <c r="I65" s="129">
        <v>165</v>
      </c>
      <c r="J65" s="75" t="str">
        <f>IF((B70=B59+B62+B64+B68),"","NO CUADRA")</f>
        <v/>
      </c>
    </row>
    <row r="66" spans="2:10">
      <c r="B66" s="128">
        <v>0</v>
      </c>
      <c r="D66" s="32" t="s">
        <v>75</v>
      </c>
      <c r="F66" s="30"/>
      <c r="G66" s="35" t="s">
        <v>76</v>
      </c>
      <c r="I66" s="129">
        <v>2160</v>
      </c>
    </row>
    <row r="67" spans="2:10">
      <c r="B67" s="128">
        <v>1681</v>
      </c>
      <c r="D67" s="32" t="s">
        <v>76</v>
      </c>
      <c r="F67" s="30"/>
      <c r="G67" s="31"/>
      <c r="H67" s="31"/>
      <c r="I67" s="129"/>
    </row>
    <row r="68" spans="2:10">
      <c r="B68" s="128">
        <f>I70-B59-B62-B64</f>
        <v>144839</v>
      </c>
      <c r="D68" s="32" t="s">
        <v>77</v>
      </c>
      <c r="E68" s="32" t="s">
        <v>78</v>
      </c>
      <c r="F68" s="30"/>
      <c r="G68" s="31"/>
      <c r="H68" s="31"/>
      <c r="I68" s="129"/>
    </row>
    <row r="69" spans="2:10" ht="17.45" customHeight="1">
      <c r="B69" s="128"/>
      <c r="F69" s="30"/>
      <c r="G69" s="31"/>
      <c r="H69" s="31"/>
      <c r="I69" s="129"/>
    </row>
    <row r="70" spans="2:10" ht="17.45" customHeight="1">
      <c r="B70" s="130">
        <f>B59+B62+B64+B68</f>
        <v>152933</v>
      </c>
      <c r="C70" s="26"/>
      <c r="D70" s="26" t="s">
        <v>46</v>
      </c>
      <c r="E70" s="26"/>
      <c r="F70" s="37"/>
      <c r="G70" s="26" t="s">
        <v>46</v>
      </c>
      <c r="H70" s="26"/>
      <c r="I70" s="131">
        <f>I59+I60+I63</f>
        <v>152933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144839</v>
      </c>
      <c r="J77" s="75" t="str">
        <f>IF((I77=I82),"","NO CUADRA")</f>
        <v/>
      </c>
    </row>
    <row r="78" spans="2:10">
      <c r="B78" s="128"/>
      <c r="E78" s="32" t="s">
        <v>81</v>
      </c>
      <c r="F78" s="30"/>
      <c r="G78" s="35"/>
      <c r="H78" s="32"/>
      <c r="I78" s="129"/>
    </row>
    <row r="79" spans="2:10">
      <c r="B79" s="128">
        <f>I82-B77</f>
        <v>144839</v>
      </c>
      <c r="D79" s="32" t="s">
        <v>82</v>
      </c>
      <c r="E79" s="39" t="s">
        <v>83</v>
      </c>
      <c r="F79" s="30"/>
      <c r="G79" s="31"/>
      <c r="H79" s="31"/>
      <c r="I79" s="129"/>
      <c r="J79" s="75" t="str">
        <f>IF((B79=I82-B77),"","NO CUADRA")</f>
        <v/>
      </c>
    </row>
    <row r="80" spans="2:10">
      <c r="B80" s="128">
        <f>B79-B13</f>
        <v>34830</v>
      </c>
      <c r="D80" s="32" t="s">
        <v>21</v>
      </c>
      <c r="E80" s="34" t="s">
        <v>22</v>
      </c>
      <c r="F80" s="30"/>
      <c r="G80" s="31"/>
      <c r="H80" s="31"/>
      <c r="I80" s="129"/>
    </row>
    <row r="81" spans="2:10">
      <c r="B81" s="128"/>
      <c r="F81" s="30"/>
      <c r="G81" s="31"/>
      <c r="H81" s="31"/>
      <c r="I81" s="129"/>
      <c r="J81" s="75" t="str">
        <f>IF((B82=B77+B79),"","NO CUADRA")</f>
        <v/>
      </c>
    </row>
    <row r="82" spans="2:10">
      <c r="B82" s="130">
        <f>B77+B79</f>
        <v>144839</v>
      </c>
      <c r="C82" s="26"/>
      <c r="D82" s="26" t="s">
        <v>46</v>
      </c>
      <c r="E82" s="26"/>
      <c r="F82" s="37"/>
      <c r="G82" s="26" t="s">
        <v>46</v>
      </c>
      <c r="H82" s="26"/>
      <c r="I82" s="131">
        <f>I77</f>
        <v>144839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192847</v>
      </c>
      <c r="D92" s="32" t="s">
        <v>87</v>
      </c>
      <c r="E92" s="34" t="s">
        <v>88</v>
      </c>
      <c r="F92" s="30"/>
      <c r="G92" s="32" t="s">
        <v>82</v>
      </c>
      <c r="H92" s="34" t="s">
        <v>22</v>
      </c>
      <c r="I92" s="129">
        <f>+B80</f>
        <v>34830</v>
      </c>
      <c r="J92" s="75" t="str">
        <f>IF((I93=I94+I95),"","NO CUADRA")</f>
        <v/>
      </c>
    </row>
    <row r="93" spans="2:10">
      <c r="B93" s="128"/>
      <c r="E93" s="39" t="s">
        <v>89</v>
      </c>
      <c r="F93" s="30"/>
      <c r="G93" s="35" t="s">
        <v>32</v>
      </c>
      <c r="H93" s="24" t="s">
        <v>24</v>
      </c>
      <c r="I93" s="129">
        <f>I94+I95</f>
        <v>158017</v>
      </c>
      <c r="J93" s="75" t="str">
        <f>IF((I96=I97),"","NO CUADRA")</f>
        <v/>
      </c>
    </row>
    <row r="94" spans="2:10">
      <c r="B94" s="128"/>
      <c r="E94" s="32"/>
      <c r="F94" s="30"/>
      <c r="G94" s="35" t="s">
        <v>90</v>
      </c>
      <c r="I94" s="129">
        <v>151758</v>
      </c>
      <c r="J94" s="75" t="str">
        <f>IF((I99=I92+I93+I96),"","NO CUADRA")</f>
        <v/>
      </c>
    </row>
    <row r="95" spans="2:10">
      <c r="B95" s="128"/>
      <c r="E95" s="32"/>
      <c r="F95" s="30"/>
      <c r="G95" s="35" t="s">
        <v>91</v>
      </c>
      <c r="I95" s="129">
        <v>6259</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192847</v>
      </c>
      <c r="C99" s="26"/>
      <c r="D99" s="26" t="s">
        <v>46</v>
      </c>
      <c r="E99" s="26"/>
      <c r="F99" s="37"/>
      <c r="G99" s="26" t="s">
        <v>46</v>
      </c>
      <c r="H99" s="26"/>
      <c r="I99" s="131">
        <f>I92+I93+I96</f>
        <v>192847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118146</v>
      </c>
      <c r="D106" s="32" t="s">
        <v>34</v>
      </c>
      <c r="E106" s="50" t="s">
        <v>35</v>
      </c>
      <c r="F106" s="30"/>
      <c r="G106" s="31"/>
      <c r="H106" s="31"/>
      <c r="I106" s="30"/>
    </row>
    <row r="107" spans="2:10">
      <c r="B107" s="128">
        <v>117723</v>
      </c>
      <c r="D107" s="32" t="s">
        <v>94</v>
      </c>
      <c r="E107" s="32"/>
      <c r="F107" s="30"/>
      <c r="G107" s="32" t="s">
        <v>87</v>
      </c>
      <c r="H107" s="39" t="s">
        <v>88</v>
      </c>
      <c r="I107" s="129"/>
    </row>
    <row r="108" spans="2:10">
      <c r="B108" s="128">
        <f>-B13</f>
        <v>-110009</v>
      </c>
      <c r="D108" s="32" t="s">
        <v>95</v>
      </c>
      <c r="E108" s="33" t="s">
        <v>6</v>
      </c>
      <c r="F108" s="30"/>
      <c r="G108" s="32"/>
      <c r="H108" s="51" t="s">
        <v>89</v>
      </c>
      <c r="I108" s="129">
        <f>B92</f>
        <v>192847</v>
      </c>
    </row>
    <row r="109" spans="2:10">
      <c r="B109" s="128">
        <v>423</v>
      </c>
      <c r="D109" s="40" t="s">
        <v>96</v>
      </c>
      <c r="E109" s="32" t="s">
        <v>97</v>
      </c>
      <c r="F109" s="30"/>
      <c r="H109" s="74"/>
      <c r="I109" s="133"/>
    </row>
    <row r="110" spans="2:10">
      <c r="B110" s="128">
        <v>0</v>
      </c>
      <c r="D110" s="32" t="s">
        <v>98</v>
      </c>
      <c r="E110" s="32" t="s">
        <v>99</v>
      </c>
      <c r="F110" s="30"/>
      <c r="G110" s="72"/>
      <c r="I110" s="129"/>
    </row>
    <row r="111" spans="2:10">
      <c r="B111" s="128">
        <v>2024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182686</v>
      </c>
      <c r="C113" s="46"/>
      <c r="D113" s="46" t="s">
        <v>26</v>
      </c>
      <c r="E113" s="34" t="s">
        <v>102</v>
      </c>
      <c r="F113" s="47"/>
      <c r="G113" s="72"/>
      <c r="H113" s="48"/>
      <c r="I113" s="129"/>
    </row>
    <row r="114" spans="2:10">
      <c r="B114" s="128"/>
      <c r="E114" s="32"/>
      <c r="F114" s="30"/>
      <c r="G114" s="72"/>
      <c r="H114" s="31"/>
      <c r="I114" s="129"/>
    </row>
    <row r="115" spans="2:10">
      <c r="B115" s="130">
        <f>B106+B108+B111+B113</f>
        <v>192847</v>
      </c>
      <c r="C115" s="26"/>
      <c r="D115" s="26" t="s">
        <v>46</v>
      </c>
      <c r="E115" s="52"/>
      <c r="F115" s="37"/>
      <c r="G115" s="26" t="s">
        <v>46</v>
      </c>
      <c r="H115" s="26"/>
      <c r="I115" s="131">
        <f>I108</f>
        <v>192847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182686</v>
      </c>
      <c r="J122" s="75" t="str">
        <f>IF((B125=B126+B127),"","NO CUADRA")</f>
        <v/>
      </c>
    </row>
    <row r="123" spans="2:10" ht="15">
      <c r="B123" s="128">
        <f>B125+B128+B131+B134+B137+B142+B143+B144</f>
        <v>-345070</v>
      </c>
      <c r="C123" s="28"/>
      <c r="D123" s="23"/>
      <c r="E123" s="32" t="s">
        <v>105</v>
      </c>
      <c r="F123" s="23"/>
      <c r="G123" s="23"/>
      <c r="H123" s="23"/>
      <c r="I123" s="129">
        <f>I128+I131+I134+I137+I142+I143+I144</f>
        <v>-527756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5373</v>
      </c>
      <c r="E128" s="32" t="s">
        <v>109</v>
      </c>
      <c r="I128" s="129">
        <f>I129+I130</f>
        <v>-19656</v>
      </c>
      <c r="J128" s="75" t="str">
        <f>IF((B138=B139+B140),"","NO CUADRA")</f>
        <v/>
      </c>
    </row>
    <row r="129" spans="2:10">
      <c r="B129" s="128">
        <v>13203</v>
      </c>
      <c r="E129" s="32" t="s">
        <v>110</v>
      </c>
      <c r="I129" s="129">
        <v>0</v>
      </c>
      <c r="J129" s="75" t="str">
        <f>IF((B144=B145+B146),"","NO CUADRA")</f>
        <v/>
      </c>
    </row>
    <row r="130" spans="2:10">
      <c r="B130" s="128">
        <v>-7830</v>
      </c>
      <c r="E130" s="32" t="s">
        <v>111</v>
      </c>
      <c r="I130" s="129">
        <v>-19656</v>
      </c>
    </row>
    <row r="131" spans="2:10">
      <c r="B131" s="128">
        <f>B132+B133</f>
        <v>83414</v>
      </c>
      <c r="E131" s="32" t="s">
        <v>112</v>
      </c>
      <c r="I131" s="129">
        <f>I132+I133</f>
        <v>-215298</v>
      </c>
    </row>
    <row r="132" spans="2:10">
      <c r="B132" s="128">
        <v>-3392</v>
      </c>
      <c r="E132" s="32" t="s">
        <v>113</v>
      </c>
      <c r="I132" s="129">
        <v>0</v>
      </c>
      <c r="J132" s="75" t="str">
        <f>IF((I128=I129+I130),"","NO CUADRA")</f>
        <v/>
      </c>
    </row>
    <row r="133" spans="2:10">
      <c r="B133" s="128">
        <v>86806</v>
      </c>
      <c r="E133" s="32" t="s">
        <v>114</v>
      </c>
      <c r="I133" s="129">
        <v>-215298</v>
      </c>
      <c r="J133" s="75" t="str">
        <f>IF((I131=I132+I133),"","NO CUADRA")</f>
        <v/>
      </c>
    </row>
    <row r="134" spans="2:10">
      <c r="B134" s="128">
        <f>B135+B136</f>
        <v>-596824</v>
      </c>
      <c r="E134" s="32" t="s">
        <v>115</v>
      </c>
      <c r="I134" s="129">
        <f>I135+I136</f>
        <v>-355371</v>
      </c>
      <c r="J134" s="75" t="str">
        <f>IF((I134=I135+I136),"","NO CUADRA")</f>
        <v/>
      </c>
    </row>
    <row r="135" spans="2:10">
      <c r="B135" s="128">
        <v>-4993</v>
      </c>
      <c r="E135" s="32" t="s">
        <v>116</v>
      </c>
      <c r="I135" s="129">
        <v>85651</v>
      </c>
      <c r="J135" s="75" t="str">
        <f>IF((I137=I138+I141),"","NO CUADRA")</f>
        <v/>
      </c>
    </row>
    <row r="136" spans="2:10">
      <c r="B136" s="128">
        <v>-591831</v>
      </c>
      <c r="E136" s="32" t="s">
        <v>117</v>
      </c>
      <c r="I136" s="129">
        <v>-441022</v>
      </c>
      <c r="J136" s="75" t="str">
        <f>IF((I144=I145+I146),"","NO CUADRA")</f>
        <v/>
      </c>
    </row>
    <row r="137" spans="2:10">
      <c r="B137" s="128">
        <f>B138+B141</f>
        <v>4845</v>
      </c>
      <c r="E137" s="55" t="s">
        <v>118</v>
      </c>
      <c r="I137" s="129">
        <f>I138+I141</f>
        <v>-2012</v>
      </c>
      <c r="J137" s="75" t="str">
        <f>IF((I122=B123-I128-I131-I134-I137-I142-I143-I144),"","NO CUADRA")</f>
        <v/>
      </c>
    </row>
    <row r="138" spans="2:10">
      <c r="B138" s="128">
        <f>B139+B140</f>
        <v>4845</v>
      </c>
      <c r="E138" s="55" t="s">
        <v>119</v>
      </c>
      <c r="I138" s="129">
        <f>I139+I140</f>
        <v>-2012</v>
      </c>
    </row>
    <row r="139" spans="2:10">
      <c r="B139" s="128">
        <v>4845</v>
      </c>
      <c r="E139" s="55" t="s">
        <v>120</v>
      </c>
      <c r="I139" s="129">
        <v>-2012</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-12893</v>
      </c>
      <c r="C143" s="32" t="s">
        <v>124</v>
      </c>
      <c r="E143" s="32" t="s">
        <v>124</v>
      </c>
      <c r="I143" s="129">
        <v>-20207</v>
      </c>
    </row>
    <row r="144" spans="2:10">
      <c r="B144" s="128">
        <f>B145+B146</f>
        <v>171015</v>
      </c>
      <c r="C144" s="32" t="s">
        <v>125</v>
      </c>
      <c r="E144" s="32" t="s">
        <v>125</v>
      </c>
      <c r="I144" s="129">
        <f>I145+I146</f>
        <v>84788</v>
      </c>
      <c r="J144" s="75" t="str">
        <f>IF((I122=B113),"","NO CUADRA")</f>
        <v/>
      </c>
    </row>
    <row r="145" spans="2:9">
      <c r="B145" s="128">
        <v>3305</v>
      </c>
      <c r="C145" s="32" t="s">
        <v>126</v>
      </c>
      <c r="E145" s="32" t="s">
        <v>126</v>
      </c>
      <c r="I145" s="129">
        <v>73912</v>
      </c>
    </row>
    <row r="146" spans="2:9">
      <c r="B146" s="130">
        <v>167710</v>
      </c>
      <c r="C146" s="56" t="s">
        <v>127</v>
      </c>
      <c r="D146" s="57"/>
      <c r="E146" s="56" t="s">
        <v>127</v>
      </c>
      <c r="F146" s="57"/>
      <c r="G146" s="57"/>
      <c r="H146" s="57"/>
      <c r="I146" s="131">
        <v>10876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334</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18433</v>
      </c>
      <c r="D11" s="24" t="s">
        <v>4</v>
      </c>
      <c r="E11" s="32" t="s">
        <v>42</v>
      </c>
      <c r="F11" s="30"/>
      <c r="G11" s="31" t="s">
        <v>2</v>
      </c>
      <c r="H11" s="33" t="s">
        <v>3</v>
      </c>
      <c r="I11" s="129">
        <f>I12+I13</f>
        <v>25942</v>
      </c>
      <c r="J11" s="75" t="str">
        <f>IF((I11=I12+I13),"","NO CUADRA")</f>
        <v/>
      </c>
    </row>
    <row r="12" spans="2:14">
      <c r="B12" s="128">
        <f>I11-B11</f>
        <v>7509</v>
      </c>
      <c r="D12" s="32" t="s">
        <v>28</v>
      </c>
      <c r="E12" s="34" t="s">
        <v>5</v>
      </c>
      <c r="F12" s="30"/>
      <c r="G12" s="35" t="s">
        <v>43</v>
      </c>
      <c r="H12" s="31"/>
      <c r="I12" s="129">
        <v>25942</v>
      </c>
      <c r="J12" s="75" t="str">
        <f>IF((I11=I16),"","NO CUADRA")</f>
        <v/>
      </c>
    </row>
    <row r="13" spans="2:14">
      <c r="B13" s="128">
        <v>92</v>
      </c>
      <c r="D13" s="24" t="s">
        <v>44</v>
      </c>
      <c r="E13" s="32" t="s">
        <v>6</v>
      </c>
      <c r="F13" s="30"/>
      <c r="G13" s="35" t="s">
        <v>45</v>
      </c>
      <c r="I13" s="129">
        <v>0</v>
      </c>
      <c r="J13" s="75" t="str">
        <f>IF((B16=B11+B12),"","NO CUADRA")</f>
        <v/>
      </c>
    </row>
    <row r="14" spans="2:14">
      <c r="B14" s="128">
        <f>B12-B13</f>
        <v>7417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25942</v>
      </c>
      <c r="C16" s="26"/>
      <c r="D16" s="36" t="s">
        <v>46</v>
      </c>
      <c r="E16" s="26"/>
      <c r="F16" s="37"/>
      <c r="G16" s="36" t="s">
        <v>46</v>
      </c>
      <c r="H16" s="26"/>
      <c r="I16" s="131">
        <f>I11</f>
        <v>25942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6967</v>
      </c>
      <c r="D26" s="24" t="s">
        <v>9</v>
      </c>
      <c r="E26" s="32" t="s">
        <v>10</v>
      </c>
      <c r="F26" s="30"/>
      <c r="G26" s="35" t="s">
        <v>28</v>
      </c>
      <c r="H26" s="39" t="s">
        <v>5</v>
      </c>
      <c r="I26" s="129">
        <f>+B12</f>
        <v>7509</v>
      </c>
      <c r="J26" s="75" t="str">
        <f>IF((B26=B27+B28),"","NO CUADRA")</f>
        <v/>
      </c>
    </row>
    <row r="27" spans="2:10">
      <c r="B27" s="128">
        <v>6009</v>
      </c>
      <c r="D27" s="32" t="s">
        <v>49</v>
      </c>
      <c r="F27" s="30"/>
      <c r="G27" s="31"/>
      <c r="H27" s="31"/>
      <c r="I27" s="129"/>
      <c r="J27" s="75" t="str">
        <f>IF((B28=B29+B30),"","NO CUADRA")</f>
        <v/>
      </c>
    </row>
    <row r="28" spans="2:10">
      <c r="B28" s="128">
        <f>B29+B30</f>
        <v>958</v>
      </c>
      <c r="D28" s="32" t="s">
        <v>50</v>
      </c>
      <c r="F28" s="30"/>
      <c r="G28" s="31"/>
      <c r="H28" s="31"/>
      <c r="I28" s="129"/>
      <c r="J28" s="75" t="str">
        <f>IF((I26=I35),"","NO CUADRA")</f>
        <v/>
      </c>
    </row>
    <row r="29" spans="2:10">
      <c r="B29" s="128">
        <v>952</v>
      </c>
      <c r="D29" s="32" t="s">
        <v>51</v>
      </c>
      <c r="F29" s="30"/>
      <c r="G29" s="31"/>
      <c r="H29" s="31"/>
      <c r="I29" s="129"/>
      <c r="J29" s="75" t="str">
        <f>IF((B33=I35-B26-B31-B32),"","NO CUADRA")</f>
        <v/>
      </c>
    </row>
    <row r="30" spans="2:10">
      <c r="B30" s="128">
        <v>6</v>
      </c>
      <c r="D30" s="32" t="s">
        <v>52</v>
      </c>
      <c r="F30" s="30"/>
      <c r="G30" s="31"/>
      <c r="H30" s="31"/>
      <c r="I30" s="129"/>
      <c r="J30" s="75" t="str">
        <f>IF((B35=B26+B31+B32+B33),"","NO CUADRA")</f>
        <v/>
      </c>
    </row>
    <row r="31" spans="2:10" ht="12.75" customHeight="1">
      <c r="B31" s="128">
        <v>727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-185</v>
      </c>
      <c r="D33" s="32" t="s">
        <v>53</v>
      </c>
      <c r="E33" s="34" t="s">
        <v>54</v>
      </c>
      <c r="F33" s="30"/>
      <c r="G33" s="31"/>
      <c r="H33" s="31"/>
      <c r="I33" s="129"/>
    </row>
    <row r="34" spans="2:10">
      <c r="B34" s="128"/>
      <c r="F34" s="30"/>
      <c r="G34" s="31"/>
      <c r="H34" s="31"/>
      <c r="I34" s="129"/>
    </row>
    <row r="35" spans="2:10">
      <c r="B35" s="130">
        <f>B26+B31+B32+B33</f>
        <v>7509</v>
      </c>
      <c r="C35" s="26"/>
      <c r="D35" s="36" t="s">
        <v>46</v>
      </c>
      <c r="E35" s="26"/>
      <c r="F35" s="37"/>
      <c r="G35" s="36" t="s">
        <v>46</v>
      </c>
      <c r="H35" s="26"/>
      <c r="I35" s="131">
        <f>I26</f>
        <v>7509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197</v>
      </c>
      <c r="D42" s="24" t="s">
        <v>15</v>
      </c>
      <c r="E42" s="35" t="s">
        <v>16</v>
      </c>
      <c r="F42" s="30"/>
      <c r="G42" s="32" t="s">
        <v>53</v>
      </c>
      <c r="H42" s="34" t="s">
        <v>54</v>
      </c>
      <c r="I42" s="129">
        <f>+B33</f>
        <v>-185</v>
      </c>
    </row>
    <row r="43" spans="2:10" ht="15">
      <c r="B43" s="128">
        <v>197</v>
      </c>
      <c r="C43" s="23"/>
      <c r="D43" s="40" t="s">
        <v>56</v>
      </c>
      <c r="F43" s="41"/>
      <c r="G43" s="28" t="s">
        <v>15</v>
      </c>
      <c r="H43" s="42" t="s">
        <v>16</v>
      </c>
      <c r="I43" s="129">
        <f>I44+I45+I47+I48+I49</f>
        <v>341</v>
      </c>
      <c r="J43" s="75" t="str">
        <f>IF((I43=I44+I45+I47+I48+I49),"","NO CUADRA")</f>
        <v/>
      </c>
    </row>
    <row r="44" spans="2:10">
      <c r="B44" s="128">
        <v>0</v>
      </c>
      <c r="D44" s="32" t="s">
        <v>57</v>
      </c>
      <c r="F44" s="30"/>
      <c r="G44" s="40" t="s">
        <v>56</v>
      </c>
      <c r="I44" s="129">
        <v>341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156</v>
      </c>
      <c r="C52" s="26"/>
      <c r="D52" s="26" t="s">
        <v>46</v>
      </c>
      <c r="E52" s="26"/>
      <c r="F52" s="37"/>
      <c r="G52" s="26" t="s">
        <v>46</v>
      </c>
      <c r="H52" s="26"/>
      <c r="I52" s="131">
        <f>I42+I43+I50</f>
        <v>156</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320</v>
      </c>
      <c r="D59" s="24" t="s">
        <v>17</v>
      </c>
      <c r="E59" s="33" t="s">
        <v>66</v>
      </c>
      <c r="F59" s="30"/>
      <c r="G59" s="35" t="s">
        <v>62</v>
      </c>
      <c r="H59" s="34" t="s">
        <v>63</v>
      </c>
      <c r="I59" s="129">
        <f>+B49</f>
        <v>-41</v>
      </c>
      <c r="J59" s="75" t="str">
        <f>IF((B59=B60+B61),"","NO CUADRA")</f>
        <v/>
      </c>
    </row>
    <row r="60" spans="2:10">
      <c r="B60" s="128">
        <v>320</v>
      </c>
      <c r="D60" s="32" t="s">
        <v>67</v>
      </c>
      <c r="F60" s="30"/>
      <c r="G60" s="35" t="s">
        <v>68</v>
      </c>
      <c r="H60" s="32"/>
      <c r="I60" s="129">
        <f>I61+I62</f>
        <v>6</v>
      </c>
      <c r="J60" s="75" t="str">
        <f>IF((B64=B65+B66+B67),"","NO CUADRA")</f>
        <v/>
      </c>
    </row>
    <row r="61" spans="2:10">
      <c r="B61" s="128">
        <v>0</v>
      </c>
      <c r="D61" s="32" t="s">
        <v>69</v>
      </c>
      <c r="F61" s="30"/>
      <c r="G61" s="35" t="s">
        <v>70</v>
      </c>
      <c r="I61" s="129">
        <v>0</v>
      </c>
      <c r="J61" s="75" t="str">
        <f>IF((I60=I61+I62),"","NO CUADRA")</f>
        <v/>
      </c>
    </row>
    <row r="62" spans="2:10">
      <c r="B62" s="128">
        <v>6</v>
      </c>
      <c r="D62" s="24" t="s">
        <v>18</v>
      </c>
      <c r="E62" s="32" t="s">
        <v>71</v>
      </c>
      <c r="F62" s="30"/>
      <c r="G62" s="35" t="s">
        <v>72</v>
      </c>
      <c r="I62" s="129">
        <v>6</v>
      </c>
      <c r="J62" s="75" t="str">
        <f>IF((I63=I64+I65+I66),"","NO CUADRA")</f>
        <v/>
      </c>
    </row>
    <row r="63" spans="2:10">
      <c r="B63" s="128"/>
      <c r="E63" s="32" t="s">
        <v>73</v>
      </c>
      <c r="F63" s="30"/>
      <c r="G63" s="31" t="s">
        <v>19</v>
      </c>
      <c r="H63" s="24" t="s">
        <v>20</v>
      </c>
      <c r="I63" s="129">
        <f>I64+I65+I66</f>
        <v>40</v>
      </c>
      <c r="J63" s="75" t="str">
        <f>IF((I70=I59+I60+I63),"","NO CUADRA")</f>
        <v/>
      </c>
    </row>
    <row r="64" spans="2:10">
      <c r="B64" s="128">
        <f>B65+B66+B67</f>
        <v>75</v>
      </c>
      <c r="D64" s="24" t="s">
        <v>19</v>
      </c>
      <c r="E64" s="24" t="s">
        <v>20</v>
      </c>
      <c r="F64" s="30"/>
      <c r="G64" s="32" t="s">
        <v>74</v>
      </c>
      <c r="I64" s="129">
        <v>0</v>
      </c>
      <c r="J64" s="75" t="str">
        <f>IF((B68=I70-B59-B62-B64),"","NO CUADRA")</f>
        <v/>
      </c>
    </row>
    <row r="65" spans="2:10">
      <c r="B65" s="128">
        <v>69</v>
      </c>
      <c r="D65" s="32" t="s">
        <v>74</v>
      </c>
      <c r="F65" s="30"/>
      <c r="G65" s="35" t="s">
        <v>75</v>
      </c>
      <c r="I65" s="129">
        <v>0</v>
      </c>
      <c r="J65" s="75" t="str">
        <f>IF((B70=B59+B62+B64+B68),"","NO CUADRA")</f>
        <v/>
      </c>
    </row>
    <row r="66" spans="2:10">
      <c r="B66" s="128">
        <v>0</v>
      </c>
      <c r="D66" s="32" t="s">
        <v>75</v>
      </c>
      <c r="F66" s="30"/>
      <c r="G66" s="35" t="s">
        <v>76</v>
      </c>
      <c r="I66" s="129">
        <v>40</v>
      </c>
    </row>
    <row r="67" spans="2:10">
      <c r="B67" s="128">
        <v>6</v>
      </c>
      <c r="D67" s="32" t="s">
        <v>76</v>
      </c>
      <c r="F67" s="30"/>
      <c r="G67" s="31"/>
      <c r="H67" s="31"/>
      <c r="I67" s="129"/>
    </row>
    <row r="68" spans="2:10">
      <c r="B68" s="128">
        <f>I70-B59-B62-B64</f>
        <v>-396</v>
      </c>
      <c r="D68" s="32" t="s">
        <v>77</v>
      </c>
      <c r="E68" s="32" t="s">
        <v>78</v>
      </c>
      <c r="F68" s="30"/>
      <c r="G68" s="31"/>
      <c r="H68" s="31"/>
      <c r="I68" s="129"/>
    </row>
    <row r="69" spans="2:10" ht="17.45" customHeight="1">
      <c r="B69" s="128"/>
      <c r="F69" s="30"/>
      <c r="G69" s="31"/>
      <c r="H69" s="31"/>
      <c r="I69" s="129"/>
    </row>
    <row r="70" spans="2:10" ht="17.45" customHeight="1">
      <c r="B70" s="130">
        <f>B59+B62+B64+B68</f>
        <v>5</v>
      </c>
      <c r="C70" s="26"/>
      <c r="D70" s="26" t="s">
        <v>46</v>
      </c>
      <c r="E70" s="26"/>
      <c r="F70" s="37"/>
      <c r="G70" s="26" t="s">
        <v>46</v>
      </c>
      <c r="H70" s="26"/>
      <c r="I70" s="131">
        <f>I59+I60+I63</f>
        <v>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-396</v>
      </c>
      <c r="J77" s="75" t="str">
        <f>IF((I77=I82),"","NO CUADRA")</f>
        <v/>
      </c>
    </row>
    <row r="78" spans="2:10">
      <c r="B78" s="128"/>
      <c r="E78" s="32" t="s">
        <v>81</v>
      </c>
      <c r="F78" s="30"/>
      <c r="G78" s="35"/>
      <c r="H78" s="32"/>
      <c r="I78" s="129"/>
    </row>
    <row r="79" spans="2:10">
      <c r="B79" s="128">
        <f>I82-B77</f>
        <v>-396</v>
      </c>
      <c r="D79" s="32" t="s">
        <v>82</v>
      </c>
      <c r="E79" s="39" t="s">
        <v>83</v>
      </c>
      <c r="F79" s="30"/>
      <c r="G79" s="31"/>
      <c r="H79" s="31"/>
      <c r="I79" s="129"/>
      <c r="J79" s="75" t="str">
        <f>IF((B79=I82-B77),"","NO CUADRA")</f>
        <v/>
      </c>
    </row>
    <row r="80" spans="2:10">
      <c r="B80" s="128">
        <f>B79-B13</f>
        <v>-488</v>
      </c>
      <c r="D80" s="32" t="s">
        <v>21</v>
      </c>
      <c r="E80" s="34" t="s">
        <v>22</v>
      </c>
      <c r="F80" s="30"/>
      <c r="G80" s="31"/>
      <c r="H80" s="31"/>
      <c r="I80" s="129"/>
    </row>
    <row r="81" spans="2:10">
      <c r="B81" s="128"/>
      <c r="F81" s="30"/>
      <c r="G81" s="31"/>
      <c r="H81" s="31"/>
      <c r="I81" s="129"/>
      <c r="J81" s="75" t="str">
        <f>IF((B82=B77+B79),"","NO CUADRA")</f>
        <v/>
      </c>
    </row>
    <row r="82" spans="2:10">
      <c r="B82" s="130">
        <f>B77+B79</f>
        <v>-396</v>
      </c>
      <c r="C82" s="26"/>
      <c r="D82" s="26" t="s">
        <v>46</v>
      </c>
      <c r="E82" s="26"/>
      <c r="F82" s="37"/>
      <c r="G82" s="26" t="s">
        <v>46</v>
      </c>
      <c r="H82" s="26"/>
      <c r="I82" s="131">
        <f>I77</f>
        <v>-396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542</v>
      </c>
      <c r="D92" s="32" t="s">
        <v>87</v>
      </c>
      <c r="E92" s="34" t="s">
        <v>88</v>
      </c>
      <c r="F92" s="30"/>
      <c r="G92" s="32" t="s">
        <v>82</v>
      </c>
      <c r="H92" s="34" t="s">
        <v>22</v>
      </c>
      <c r="I92" s="129">
        <f>+B80</f>
        <v>-488</v>
      </c>
      <c r="J92" s="75" t="str">
        <f>IF((I93=I94+I95),"","NO CUADRA")</f>
        <v/>
      </c>
    </row>
    <row r="93" spans="2:10">
      <c r="B93" s="128"/>
      <c r="E93" s="39" t="s">
        <v>89</v>
      </c>
      <c r="F93" s="30"/>
      <c r="G93" s="35" t="s">
        <v>32</v>
      </c>
      <c r="H93" s="24" t="s">
        <v>24</v>
      </c>
      <c r="I93" s="129">
        <f>I94+I95</f>
        <v>1030</v>
      </c>
      <c r="J93" s="75" t="str">
        <f>IF((I96=I97),"","NO CUADRA")</f>
        <v/>
      </c>
    </row>
    <row r="94" spans="2:10">
      <c r="B94" s="128"/>
      <c r="E94" s="32"/>
      <c r="F94" s="30"/>
      <c r="G94" s="35" t="s">
        <v>90</v>
      </c>
      <c r="I94" s="129">
        <v>1030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542</v>
      </c>
      <c r="C99" s="26"/>
      <c r="D99" s="26" t="s">
        <v>46</v>
      </c>
      <c r="E99" s="26"/>
      <c r="F99" s="37"/>
      <c r="G99" s="26" t="s">
        <v>46</v>
      </c>
      <c r="H99" s="26"/>
      <c r="I99" s="131">
        <f>I92+I93+I96</f>
        <v>542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138</v>
      </c>
      <c r="D106" s="32" t="s">
        <v>34</v>
      </c>
      <c r="E106" s="50" t="s">
        <v>35</v>
      </c>
      <c r="F106" s="30"/>
      <c r="G106" s="31"/>
      <c r="H106" s="31"/>
      <c r="I106" s="30"/>
    </row>
    <row r="107" spans="2:10">
      <c r="B107" s="128">
        <v>166</v>
      </c>
      <c r="D107" s="32" t="s">
        <v>94</v>
      </c>
      <c r="E107" s="32"/>
      <c r="F107" s="30"/>
      <c r="G107" s="32" t="s">
        <v>87</v>
      </c>
      <c r="H107" s="39" t="s">
        <v>88</v>
      </c>
      <c r="I107" s="129"/>
    </row>
    <row r="108" spans="2:10">
      <c r="B108" s="128">
        <f>-B13</f>
        <v>-92</v>
      </c>
      <c r="D108" s="32" t="s">
        <v>95</v>
      </c>
      <c r="E108" s="33" t="s">
        <v>6</v>
      </c>
      <c r="F108" s="30"/>
      <c r="G108" s="32"/>
      <c r="H108" s="51" t="s">
        <v>89</v>
      </c>
      <c r="I108" s="129">
        <f>B92</f>
        <v>542</v>
      </c>
    </row>
    <row r="109" spans="2:10">
      <c r="B109" s="128">
        <v>-28</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496</v>
      </c>
      <c r="C113" s="46"/>
      <c r="D113" s="46" t="s">
        <v>26</v>
      </c>
      <c r="E113" s="34" t="s">
        <v>102</v>
      </c>
      <c r="F113" s="47"/>
      <c r="G113" s="72"/>
      <c r="H113" s="48"/>
      <c r="I113" s="129"/>
    </row>
    <row r="114" spans="2:10">
      <c r="B114" s="128"/>
      <c r="E114" s="32"/>
      <c r="F114" s="30"/>
      <c r="G114" s="72"/>
      <c r="H114" s="31"/>
      <c r="I114" s="129"/>
    </row>
    <row r="115" spans="2:10">
      <c r="B115" s="130">
        <f>B106+B108+B111+B113</f>
        <v>542</v>
      </c>
      <c r="C115" s="26"/>
      <c r="D115" s="26" t="s">
        <v>46</v>
      </c>
      <c r="E115" s="52"/>
      <c r="F115" s="37"/>
      <c r="G115" s="26" t="s">
        <v>46</v>
      </c>
      <c r="H115" s="26"/>
      <c r="I115" s="131">
        <f>I108</f>
        <v>542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496</v>
      </c>
      <c r="J122" s="75" t="str">
        <f>IF((B125=B126+B127),"","NO CUADRA")</f>
        <v/>
      </c>
    </row>
    <row r="123" spans="2:10" ht="15">
      <c r="B123" s="128">
        <f>B125+B128+B131+B134+B137+B142+B143+B144</f>
        <v>-621</v>
      </c>
      <c r="C123" s="28"/>
      <c r="D123" s="23"/>
      <c r="E123" s="32" t="s">
        <v>105</v>
      </c>
      <c r="F123" s="23"/>
      <c r="G123" s="23"/>
      <c r="H123" s="23"/>
      <c r="I123" s="129">
        <f>I128+I131+I134+I137+I142+I143+I144</f>
        <v>-1117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2929</v>
      </c>
      <c r="E128" s="32" t="s">
        <v>109</v>
      </c>
      <c r="I128" s="129">
        <f>I129+I130</f>
        <v>-2389</v>
      </c>
      <c r="J128" s="75" t="str">
        <f>IF((B138=B139+B140),"","NO CUADRA")</f>
        <v/>
      </c>
    </row>
    <row r="129" spans="2:10">
      <c r="B129" s="128">
        <v>-717</v>
      </c>
      <c r="E129" s="32" t="s">
        <v>110</v>
      </c>
      <c r="I129" s="129">
        <v>0</v>
      </c>
      <c r="J129" s="75" t="str">
        <f>IF((B144=B145+B146),"","NO CUADRA")</f>
        <v/>
      </c>
    </row>
    <row r="130" spans="2:10">
      <c r="B130" s="128">
        <v>3646</v>
      </c>
      <c r="E130" s="32" t="s">
        <v>111</v>
      </c>
      <c r="I130" s="129">
        <v>-2389</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v>
      </c>
      <c r="E134" s="32" t="s">
        <v>115</v>
      </c>
      <c r="I134" s="129">
        <f>I135+I136</f>
        <v>-1823</v>
      </c>
      <c r="J134" s="75" t="str">
        <f>IF((I134=I135+I136),"","NO CUADRA")</f>
        <v/>
      </c>
    </row>
    <row r="135" spans="2:10">
      <c r="B135" s="128">
        <v>0</v>
      </c>
      <c r="E135" s="32" t="s">
        <v>116</v>
      </c>
      <c r="I135" s="129">
        <v>-2212</v>
      </c>
      <c r="J135" s="75" t="str">
        <f>IF((I137=I138+I141),"","NO CUADRA")</f>
        <v/>
      </c>
    </row>
    <row r="136" spans="2:10">
      <c r="B136" s="128">
        <v>-2</v>
      </c>
      <c r="E136" s="32" t="s">
        <v>117</v>
      </c>
      <c r="I136" s="129">
        <v>389</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-3548</v>
      </c>
      <c r="C144" s="32" t="s">
        <v>125</v>
      </c>
      <c r="E144" s="32" t="s">
        <v>125</v>
      </c>
      <c r="I144" s="129">
        <f>I145+I146</f>
        <v>3095</v>
      </c>
      <c r="J144" s="75" t="str">
        <f>IF((I122=B113),"","NO CUADRA")</f>
        <v/>
      </c>
    </row>
    <row r="145" spans="2:9">
      <c r="B145" s="128">
        <v>353</v>
      </c>
      <c r="C145" s="32" t="s">
        <v>126</v>
      </c>
      <c r="E145" s="32" t="s">
        <v>126</v>
      </c>
      <c r="I145" s="129">
        <v>-747</v>
      </c>
    </row>
    <row r="146" spans="2:9">
      <c r="B146" s="130">
        <v>-3901</v>
      </c>
      <c r="C146" s="56" t="s">
        <v>127</v>
      </c>
      <c r="D146" s="57"/>
      <c r="E146" s="56" t="s">
        <v>127</v>
      </c>
      <c r="F146" s="57"/>
      <c r="G146" s="57"/>
      <c r="H146" s="57"/>
      <c r="I146" s="131">
        <v>3842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110200</v>
      </c>
      <c r="D11" s="24" t="s">
        <v>4</v>
      </c>
      <c r="E11" s="32" t="s">
        <v>42</v>
      </c>
      <c r="F11" s="30"/>
      <c r="G11" s="31" t="s">
        <v>2</v>
      </c>
      <c r="H11" s="33" t="s">
        <v>3</v>
      </c>
      <c r="I11" s="129">
        <f>I12+I13</f>
        <v>145978</v>
      </c>
      <c r="J11" s="75" t="str">
        <f>IF((I11=I12+I13),"","NO CUADRA")</f>
        <v/>
      </c>
    </row>
    <row r="12" spans="2:14">
      <c r="B12" s="128">
        <f>I11-B11</f>
        <v>35778</v>
      </c>
      <c r="D12" s="32" t="s">
        <v>28</v>
      </c>
      <c r="E12" s="34" t="s">
        <v>5</v>
      </c>
      <c r="F12" s="30"/>
      <c r="G12" s="35" t="s">
        <v>43</v>
      </c>
      <c r="H12" s="31"/>
      <c r="I12" s="129">
        <v>145978</v>
      </c>
      <c r="J12" s="75" t="str">
        <f>IF((I11=I16),"","NO CUADRA")</f>
        <v/>
      </c>
    </row>
    <row r="13" spans="2:14">
      <c r="B13" s="128">
        <v>30555</v>
      </c>
      <c r="D13" s="24" t="s">
        <v>44</v>
      </c>
      <c r="E13" s="32" t="s">
        <v>6</v>
      </c>
      <c r="F13" s="30"/>
      <c r="G13" s="35" t="s">
        <v>45</v>
      </c>
      <c r="I13" s="129">
        <v>0</v>
      </c>
      <c r="J13" s="75" t="str">
        <f>IF((B16=B11+B12),"","NO CUADRA")</f>
        <v/>
      </c>
    </row>
    <row r="14" spans="2:14">
      <c r="B14" s="128">
        <f>B12-B13</f>
        <v>5223</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145978</v>
      </c>
      <c r="C16" s="26"/>
      <c r="D16" s="36" t="s">
        <v>46</v>
      </c>
      <c r="E16" s="26"/>
      <c r="F16" s="37"/>
      <c r="G16" s="36" t="s">
        <v>46</v>
      </c>
      <c r="H16" s="26"/>
      <c r="I16" s="131">
        <f>I11</f>
        <v>145978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11743</v>
      </c>
      <c r="D26" s="24" t="s">
        <v>9</v>
      </c>
      <c r="E26" s="32" t="s">
        <v>10</v>
      </c>
      <c r="F26" s="30"/>
      <c r="G26" s="35" t="s">
        <v>28</v>
      </c>
      <c r="H26" s="39" t="s">
        <v>5</v>
      </c>
      <c r="I26" s="129">
        <f>+B12</f>
        <v>35778</v>
      </c>
      <c r="J26" s="75" t="str">
        <f>IF((B26=B27+B28),"","NO CUADRA")</f>
        <v/>
      </c>
    </row>
    <row r="27" spans="2:10">
      <c r="B27" s="128">
        <v>9321</v>
      </c>
      <c r="D27" s="32" t="s">
        <v>49</v>
      </c>
      <c r="F27" s="30"/>
      <c r="G27" s="31"/>
      <c r="H27" s="31"/>
      <c r="I27" s="129"/>
      <c r="J27" s="75" t="str">
        <f>IF((B28=B29+B30),"","NO CUADRA")</f>
        <v/>
      </c>
    </row>
    <row r="28" spans="2:10">
      <c r="B28" s="128">
        <f>B29+B30</f>
        <v>2422</v>
      </c>
      <c r="D28" s="32" t="s">
        <v>50</v>
      </c>
      <c r="F28" s="30"/>
      <c r="G28" s="31"/>
      <c r="H28" s="31"/>
      <c r="I28" s="129"/>
      <c r="J28" s="75" t="str">
        <f>IF((I26=I35),"","NO CUADRA")</f>
        <v/>
      </c>
    </row>
    <row r="29" spans="2:10">
      <c r="B29" s="128">
        <v>2422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5657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18378</v>
      </c>
      <c r="D33" s="32" t="s">
        <v>53</v>
      </c>
      <c r="E33" s="34" t="s">
        <v>54</v>
      </c>
      <c r="F33" s="30"/>
      <c r="G33" s="31"/>
      <c r="H33" s="31"/>
      <c r="I33" s="129"/>
    </row>
    <row r="34" spans="2:10">
      <c r="B34" s="128"/>
      <c r="F34" s="30"/>
      <c r="G34" s="31"/>
      <c r="H34" s="31"/>
      <c r="I34" s="129"/>
    </row>
    <row r="35" spans="2:10">
      <c r="B35" s="130">
        <f>B26+B31+B32+B33</f>
        <v>35778</v>
      </c>
      <c r="C35" s="26"/>
      <c r="D35" s="36" t="s">
        <v>46</v>
      </c>
      <c r="E35" s="26"/>
      <c r="F35" s="37"/>
      <c r="G35" s="36" t="s">
        <v>46</v>
      </c>
      <c r="H35" s="26"/>
      <c r="I35" s="131">
        <f>I26</f>
        <v>35778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5503</v>
      </c>
      <c r="D42" s="24" t="s">
        <v>15</v>
      </c>
      <c r="E42" s="35" t="s">
        <v>16</v>
      </c>
      <c r="F42" s="30"/>
      <c r="G42" s="32" t="s">
        <v>53</v>
      </c>
      <c r="H42" s="34" t="s">
        <v>54</v>
      </c>
      <c r="I42" s="129">
        <f>+B33</f>
        <v>18378</v>
      </c>
    </row>
    <row r="43" spans="2:10" ht="15">
      <c r="B43" s="128">
        <v>5503</v>
      </c>
      <c r="C43" s="23"/>
      <c r="D43" s="40" t="s">
        <v>56</v>
      </c>
      <c r="F43" s="41"/>
      <c r="G43" s="28" t="s">
        <v>15</v>
      </c>
      <c r="H43" s="42" t="s">
        <v>16</v>
      </c>
      <c r="I43" s="129">
        <f>I44+I45+I47+I48+I49</f>
        <v>391</v>
      </c>
      <c r="J43" s="75" t="str">
        <f>IF((I43=I44+I45+I47+I48+I49),"","NO CUADRA")</f>
        <v/>
      </c>
    </row>
    <row r="44" spans="2:10">
      <c r="B44" s="128">
        <v>0</v>
      </c>
      <c r="D44" s="32" t="s">
        <v>57</v>
      </c>
      <c r="F44" s="30"/>
      <c r="G44" s="40" t="s">
        <v>56</v>
      </c>
      <c r="I44" s="129">
        <v>391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13266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18769</v>
      </c>
      <c r="C52" s="26"/>
      <c r="D52" s="26" t="s">
        <v>46</v>
      </c>
      <c r="E52" s="26"/>
      <c r="F52" s="37"/>
      <c r="G52" s="26" t="s">
        <v>46</v>
      </c>
      <c r="H52" s="26"/>
      <c r="I52" s="131">
        <f>I42+I43+I50</f>
        <v>18769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540</v>
      </c>
      <c r="D59" s="24" t="s">
        <v>17</v>
      </c>
      <c r="E59" s="33" t="s">
        <v>66</v>
      </c>
      <c r="F59" s="30"/>
      <c r="G59" s="35" t="s">
        <v>62</v>
      </c>
      <c r="H59" s="34" t="s">
        <v>63</v>
      </c>
      <c r="I59" s="129">
        <f>+B49</f>
        <v>13266</v>
      </c>
      <c r="J59" s="75" t="str">
        <f>IF((B59=B60+B61),"","NO CUADRA")</f>
        <v/>
      </c>
    </row>
    <row r="60" spans="2:10">
      <c r="B60" s="128">
        <v>540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38</v>
      </c>
      <c r="J63" s="75" t="str">
        <f>IF((I70=I59+I60+I63),"","NO CUADRA")</f>
        <v/>
      </c>
    </row>
    <row r="64" spans="2:10">
      <c r="B64" s="128">
        <f>B65+B66+B67</f>
        <v>20</v>
      </c>
      <c r="D64" s="24" t="s">
        <v>19</v>
      </c>
      <c r="E64" s="24" t="s">
        <v>20</v>
      </c>
      <c r="F64" s="30"/>
      <c r="G64" s="32" t="s">
        <v>74</v>
      </c>
      <c r="I64" s="129">
        <v>0</v>
      </c>
      <c r="J64" s="75" t="str">
        <f>IF((B68=I70-B59-B62-B64),"","NO CUADRA")</f>
        <v/>
      </c>
    </row>
    <row r="65" spans="2:10">
      <c r="B65" s="128">
        <v>20</v>
      </c>
      <c r="D65" s="32" t="s">
        <v>74</v>
      </c>
      <c r="F65" s="30"/>
      <c r="G65" s="35" t="s">
        <v>75</v>
      </c>
      <c r="I65" s="129">
        <v>0</v>
      </c>
      <c r="J65" s="75" t="str">
        <f>IF((B70=B59+B62+B64+B68),"","NO CUADRA")</f>
        <v/>
      </c>
    </row>
    <row r="66" spans="2:10">
      <c r="B66" s="128">
        <v>0</v>
      </c>
      <c r="D66" s="32" t="s">
        <v>75</v>
      </c>
      <c r="F66" s="30"/>
      <c r="G66" s="35" t="s">
        <v>76</v>
      </c>
      <c r="I66" s="129">
        <v>38</v>
      </c>
    </row>
    <row r="67" spans="2:10">
      <c r="B67" s="128">
        <v>0</v>
      </c>
      <c r="D67" s="32" t="s">
        <v>76</v>
      </c>
      <c r="F67" s="30"/>
      <c r="G67" s="31"/>
      <c r="H67" s="31"/>
      <c r="I67" s="129"/>
    </row>
    <row r="68" spans="2:10">
      <c r="B68" s="128">
        <f>I70-B59-B62-B64</f>
        <v>12744</v>
      </c>
      <c r="D68" s="32" t="s">
        <v>77</v>
      </c>
      <c r="E68" s="32" t="s">
        <v>78</v>
      </c>
      <c r="F68" s="30"/>
      <c r="G68" s="31"/>
      <c r="H68" s="31"/>
      <c r="I68" s="129"/>
    </row>
    <row r="69" spans="2:10" ht="17.45" customHeight="1">
      <c r="B69" s="128"/>
      <c r="F69" s="30"/>
      <c r="G69" s="31"/>
      <c r="H69" s="31"/>
      <c r="I69" s="129"/>
    </row>
    <row r="70" spans="2:10" ht="17.45" customHeight="1">
      <c r="B70" s="130">
        <f>B59+B62+B64+B68</f>
        <v>13304</v>
      </c>
      <c r="C70" s="26"/>
      <c r="D70" s="26" t="s">
        <v>46</v>
      </c>
      <c r="E70" s="26"/>
      <c r="F70" s="37"/>
      <c r="G70" s="26" t="s">
        <v>46</v>
      </c>
      <c r="H70" s="26"/>
      <c r="I70" s="131">
        <f>I59+I60+I63</f>
        <v>13304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12744</v>
      </c>
      <c r="J77" s="75" t="str">
        <f>IF((I77=I82),"","NO CUADRA")</f>
        <v/>
      </c>
    </row>
    <row r="78" spans="2:10">
      <c r="B78" s="128"/>
      <c r="E78" s="32" t="s">
        <v>81</v>
      </c>
      <c r="F78" s="30"/>
      <c r="G78" s="35"/>
      <c r="H78" s="32"/>
      <c r="I78" s="129"/>
    </row>
    <row r="79" spans="2:10">
      <c r="B79" s="128">
        <f>I82-B77</f>
        <v>12744</v>
      </c>
      <c r="D79" s="32" t="s">
        <v>82</v>
      </c>
      <c r="E79" s="39" t="s">
        <v>83</v>
      </c>
      <c r="F79" s="30"/>
      <c r="G79" s="31"/>
      <c r="H79" s="31"/>
      <c r="I79" s="129"/>
      <c r="J79" s="75" t="str">
        <f>IF((B79=I82-B77),"","NO CUADRA")</f>
        <v/>
      </c>
    </row>
    <row r="80" spans="2:10">
      <c r="B80" s="128">
        <f>B79-B13</f>
        <v>-17811</v>
      </c>
      <c r="D80" s="32" t="s">
        <v>21</v>
      </c>
      <c r="E80" s="34" t="s">
        <v>22</v>
      </c>
      <c r="F80" s="30"/>
      <c r="G80" s="31"/>
      <c r="H80" s="31"/>
      <c r="I80" s="129"/>
    </row>
    <row r="81" spans="2:10">
      <c r="B81" s="128"/>
      <c r="F81" s="30"/>
      <c r="G81" s="31"/>
      <c r="H81" s="31"/>
      <c r="I81" s="129"/>
      <c r="J81" s="75" t="str">
        <f>IF((B82=B77+B79),"","NO CUADRA")</f>
        <v/>
      </c>
    </row>
    <row r="82" spans="2:10">
      <c r="B82" s="130">
        <f>B77+B79</f>
        <v>12744</v>
      </c>
      <c r="C82" s="26"/>
      <c r="D82" s="26" t="s">
        <v>46</v>
      </c>
      <c r="E82" s="26"/>
      <c r="F82" s="37"/>
      <c r="G82" s="26" t="s">
        <v>46</v>
      </c>
      <c r="H82" s="26"/>
      <c r="I82" s="131">
        <f>I77</f>
        <v>12744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-9077</v>
      </c>
      <c r="D92" s="32" t="s">
        <v>87</v>
      </c>
      <c r="E92" s="34" t="s">
        <v>88</v>
      </c>
      <c r="F92" s="30"/>
      <c r="G92" s="32" t="s">
        <v>82</v>
      </c>
      <c r="H92" s="34" t="s">
        <v>22</v>
      </c>
      <c r="I92" s="129">
        <f>+B80</f>
        <v>-17811</v>
      </c>
      <c r="J92" s="75" t="str">
        <f>IF((I93=I94+I95),"","NO CUADRA")</f>
        <v/>
      </c>
    </row>
    <row r="93" spans="2:10">
      <c r="B93" s="128"/>
      <c r="E93" s="39" t="s">
        <v>89</v>
      </c>
      <c r="F93" s="30"/>
      <c r="G93" s="35" t="s">
        <v>32</v>
      </c>
      <c r="H93" s="24" t="s">
        <v>24</v>
      </c>
      <c r="I93" s="129">
        <f>I94+I95</f>
        <v>8734</v>
      </c>
      <c r="J93" s="75" t="str">
        <f>IF((I96=I97),"","NO CUADRA")</f>
        <v/>
      </c>
    </row>
    <row r="94" spans="2:10">
      <c r="B94" s="128"/>
      <c r="E94" s="32"/>
      <c r="F94" s="30"/>
      <c r="G94" s="35" t="s">
        <v>90</v>
      </c>
      <c r="I94" s="129">
        <v>8659</v>
      </c>
      <c r="J94" s="75" t="str">
        <f>IF((I99=I92+I93+I96),"","NO CUADRA")</f>
        <v/>
      </c>
    </row>
    <row r="95" spans="2:10">
      <c r="B95" s="128"/>
      <c r="E95" s="32"/>
      <c r="F95" s="30"/>
      <c r="G95" s="35" t="s">
        <v>91</v>
      </c>
      <c r="I95" s="129">
        <v>75</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-9077</v>
      </c>
      <c r="C99" s="26"/>
      <c r="D99" s="26" t="s">
        <v>46</v>
      </c>
      <c r="E99" s="26"/>
      <c r="F99" s="37"/>
      <c r="G99" s="26" t="s">
        <v>46</v>
      </c>
      <c r="H99" s="26"/>
      <c r="I99" s="131">
        <f>I92+I93+I96</f>
        <v>-9077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15563</v>
      </c>
      <c r="D106" s="32" t="s">
        <v>34</v>
      </c>
      <c r="E106" s="50" t="s">
        <v>35</v>
      </c>
      <c r="F106" s="30"/>
      <c r="G106" s="31"/>
      <c r="H106" s="31"/>
      <c r="I106" s="30"/>
    </row>
    <row r="107" spans="2:10">
      <c r="B107" s="128">
        <v>11384</v>
      </c>
      <c r="D107" s="32" t="s">
        <v>94</v>
      </c>
      <c r="E107" s="32"/>
      <c r="F107" s="30"/>
      <c r="G107" s="32" t="s">
        <v>87</v>
      </c>
      <c r="H107" s="39" t="s">
        <v>88</v>
      </c>
      <c r="I107" s="129"/>
    </row>
    <row r="108" spans="2:10">
      <c r="B108" s="128">
        <f>-B13</f>
        <v>-30555</v>
      </c>
      <c r="D108" s="32" t="s">
        <v>95</v>
      </c>
      <c r="E108" s="33" t="s">
        <v>6</v>
      </c>
      <c r="F108" s="30"/>
      <c r="G108" s="32"/>
      <c r="H108" s="51" t="s">
        <v>89</v>
      </c>
      <c r="I108" s="129">
        <f>B92</f>
        <v>-9077</v>
      </c>
    </row>
    <row r="109" spans="2:10">
      <c r="B109" s="128">
        <v>4179</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5915</v>
      </c>
      <c r="C113" s="46"/>
      <c r="D113" s="46" t="s">
        <v>26</v>
      </c>
      <c r="E113" s="34" t="s">
        <v>102</v>
      </c>
      <c r="F113" s="47"/>
      <c r="G113" s="72"/>
      <c r="H113" s="48"/>
      <c r="I113" s="129"/>
    </row>
    <row r="114" spans="2:10">
      <c r="B114" s="128"/>
      <c r="E114" s="32"/>
      <c r="F114" s="30"/>
      <c r="G114" s="72"/>
      <c r="H114" s="31"/>
      <c r="I114" s="129"/>
    </row>
    <row r="115" spans="2:10">
      <c r="B115" s="130">
        <f>B106+B108+B111+B113</f>
        <v>-9077</v>
      </c>
      <c r="C115" s="26"/>
      <c r="D115" s="26" t="s">
        <v>46</v>
      </c>
      <c r="E115" s="52"/>
      <c r="F115" s="37"/>
      <c r="G115" s="26" t="s">
        <v>46</v>
      </c>
      <c r="H115" s="26"/>
      <c r="I115" s="131">
        <f>I108</f>
        <v>-9077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5915</v>
      </c>
      <c r="J122" s="75" t="str">
        <f>IF((B125=B126+B127),"","NO CUADRA")</f>
        <v/>
      </c>
    </row>
    <row r="123" spans="2:10" ht="15">
      <c r="B123" s="128">
        <f>B125+B128+B131+B134+B137+B142+B143+B144</f>
        <v>-7129</v>
      </c>
      <c r="C123" s="28"/>
      <c r="D123" s="23"/>
      <c r="E123" s="32" t="s">
        <v>105</v>
      </c>
      <c r="F123" s="23"/>
      <c r="G123" s="23"/>
      <c r="H123" s="23"/>
      <c r="I123" s="129">
        <f>I128+I131+I134+I137+I142+I143+I144</f>
        <v>-13044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4280</v>
      </c>
      <c r="E128" s="32" t="s">
        <v>109</v>
      </c>
      <c r="I128" s="129">
        <f>I129+I130</f>
        <v>-4677</v>
      </c>
      <c r="J128" s="75" t="str">
        <f>IF((B138=B139+B140),"","NO CUADRA")</f>
        <v/>
      </c>
    </row>
    <row r="129" spans="2:10">
      <c r="B129" s="128">
        <v>3391</v>
      </c>
      <c r="E129" s="32" t="s">
        <v>110</v>
      </c>
      <c r="I129" s="129">
        <v>0</v>
      </c>
      <c r="J129" s="75" t="str">
        <f>IF((B144=B145+B146),"","NO CUADRA")</f>
        <v/>
      </c>
    </row>
    <row r="130" spans="2:10">
      <c r="B130" s="128">
        <v>889</v>
      </c>
      <c r="E130" s="32" t="s">
        <v>111</v>
      </c>
      <c r="I130" s="129">
        <v>-4677</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-1328</v>
      </c>
      <c r="E134" s="32" t="s">
        <v>115</v>
      </c>
      <c r="I134" s="129">
        <f>I135+I136</f>
        <v>-5495</v>
      </c>
      <c r="J134" s="75" t="str">
        <f>IF((I134=I135+I136),"","NO CUADRA")</f>
        <v/>
      </c>
    </row>
    <row r="135" spans="2:10">
      <c r="B135" s="128">
        <v>0</v>
      </c>
      <c r="E135" s="32" t="s">
        <v>116</v>
      </c>
      <c r="I135" s="129">
        <v>-33887</v>
      </c>
      <c r="J135" s="75" t="str">
        <f>IF((I137=I138+I141),"","NO CUADRA")</f>
        <v/>
      </c>
    </row>
    <row r="136" spans="2:10">
      <c r="B136" s="128">
        <v>-1328</v>
      </c>
      <c r="E136" s="32" t="s">
        <v>117</v>
      </c>
      <c r="I136" s="129">
        <v>28392</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-10081</v>
      </c>
      <c r="C144" s="32" t="s">
        <v>125</v>
      </c>
      <c r="E144" s="32" t="s">
        <v>125</v>
      </c>
      <c r="I144" s="129">
        <f>I145+I146</f>
        <v>-2872</v>
      </c>
      <c r="J144" s="75" t="str">
        <f>IF((I122=B113),"","NO CUADRA")</f>
        <v/>
      </c>
    </row>
    <row r="145" spans="2:9">
      <c r="B145" s="128">
        <v>-11741</v>
      </c>
      <c r="C145" s="32" t="s">
        <v>126</v>
      </c>
      <c r="E145" s="32" t="s">
        <v>126</v>
      </c>
      <c r="I145" s="129">
        <v>5634</v>
      </c>
    </row>
    <row r="146" spans="2:9">
      <c r="B146" s="130">
        <v>1660</v>
      </c>
      <c r="C146" s="56" t="s">
        <v>127</v>
      </c>
      <c r="D146" s="57"/>
      <c r="E146" s="56" t="s">
        <v>127</v>
      </c>
      <c r="F146" s="57"/>
      <c r="G146" s="57"/>
      <c r="H146" s="57"/>
      <c r="I146" s="131">
        <v>-8506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9"/>
  <sheetViews>
    <sheetView showGridLines="0" zoomScaleNormal="100" workbookViewId="0">
      <pane ySplit="6" topLeftCell="A7" activePane="bottomLeft" state="frozen"/>
      <selection pane="bottomLeft"/>
    </sheetView>
  </sheetViews>
  <sheetFormatPr baseColWidth="10" defaultRowHeight="15"/>
  <cols>
    <col min="1" max="1" width="5.7109375" style="149" customWidth="1"/>
    <col min="2" max="2" width="103.5703125" style="149" bestFit="1" customWidth="1"/>
    <col min="3" max="16384" width="11.42578125" style="149"/>
  </cols>
  <sheetData>
    <row r="1" spans="2:15" s="136" customFormat="1" ht="14.25" customHeight="1">
      <c r="B1" s="76" t="s">
        <v>30</v>
      </c>
      <c r="D1" s="137"/>
      <c r="E1" s="137"/>
      <c r="F1" s="137"/>
      <c r="G1" s="138"/>
      <c r="H1" s="137"/>
      <c r="I1" s="137"/>
      <c r="J1" s="137"/>
      <c r="K1" s="137"/>
      <c r="L1" s="137"/>
      <c r="M1" s="137"/>
      <c r="N1" s="137"/>
    </row>
    <row r="2" spans="2:15" s="139" customFormat="1" ht="20.25">
      <c r="B2" s="126" t="s">
        <v>40</v>
      </c>
      <c r="D2" s="140"/>
      <c r="E2" s="140"/>
      <c r="F2" s="140"/>
      <c r="G2" s="138"/>
      <c r="H2" s="140"/>
      <c r="I2" s="140"/>
      <c r="J2" s="140"/>
      <c r="K2" s="140"/>
      <c r="L2" s="140"/>
      <c r="M2" s="140"/>
      <c r="N2" s="140"/>
    </row>
    <row r="3" spans="2:15" s="141" customFormat="1" ht="15" customHeight="1">
      <c r="B3" s="127" t="s">
        <v>1040</v>
      </c>
      <c r="D3" s="138"/>
      <c r="E3" s="142"/>
      <c r="F3" s="138"/>
      <c r="G3" s="138"/>
      <c r="H3" s="138"/>
      <c r="I3" s="138"/>
      <c r="J3" s="138"/>
      <c r="K3" s="138"/>
      <c r="L3" s="138"/>
      <c r="M3" s="138"/>
      <c r="N3" s="138"/>
      <c r="O3" s="143"/>
    </row>
    <row r="4" spans="2:15" s="141" customFormat="1" ht="15" customHeight="1">
      <c r="B4" s="127"/>
      <c r="D4" s="138"/>
      <c r="E4" s="142"/>
      <c r="F4" s="138"/>
      <c r="G4" s="138"/>
      <c r="H4" s="138"/>
      <c r="I4" s="138"/>
      <c r="J4" s="138"/>
      <c r="K4" s="138"/>
      <c r="L4" s="138"/>
      <c r="M4" s="138"/>
      <c r="N4" s="138"/>
      <c r="O4" s="143"/>
    </row>
    <row r="5" spans="2:15" s="144" customFormat="1" ht="15" customHeight="1">
      <c r="B5" s="127"/>
      <c r="D5" s="145"/>
      <c r="E5" s="146"/>
      <c r="F5" s="146"/>
      <c r="G5" s="146"/>
      <c r="H5" s="146"/>
      <c r="I5" s="146"/>
      <c r="J5" s="146"/>
      <c r="K5" s="146"/>
      <c r="L5" s="146"/>
      <c r="M5" s="146"/>
      <c r="N5" s="146"/>
      <c r="O5" s="121"/>
    </row>
    <row r="6" spans="2:15" s="144" customFormat="1" ht="20.25" customHeight="1">
      <c r="B6" s="147"/>
      <c r="D6" s="145"/>
      <c r="E6" s="146"/>
      <c r="F6" s="146"/>
      <c r="G6" s="146"/>
      <c r="H6" s="146"/>
      <c r="I6" s="146"/>
      <c r="J6" s="146"/>
      <c r="K6" s="146"/>
      <c r="L6" s="146"/>
      <c r="M6" s="146"/>
      <c r="N6" s="146"/>
      <c r="O6" s="121"/>
    </row>
    <row r="7" spans="2:15">
      <c r="B7" s="148"/>
    </row>
    <row r="8" spans="2:15">
      <c r="B8" s="148"/>
    </row>
    <row r="9" spans="2:15">
      <c r="B9" s="148"/>
    </row>
  </sheetData>
  <hyperlinks>
    <hyperlink ref="B1" location="Indice!A1" display="INDICE"/>
  </hyperlinks>
  <pageMargins left="0.70866141732283472" right="0.70866141732283472" top="0.74803149606299213" bottom="0.55118110236220474"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1026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872082</v>
      </c>
      <c r="D11" s="24" t="s">
        <v>4</v>
      </c>
      <c r="E11" s="32" t="s">
        <v>42</v>
      </c>
      <c r="F11" s="30"/>
      <c r="G11" s="31" t="s">
        <v>2</v>
      </c>
      <c r="H11" s="33" t="s">
        <v>3</v>
      </c>
      <c r="I11" s="129">
        <f>I12+I13</f>
        <v>1728567</v>
      </c>
      <c r="J11" s="75" t="str">
        <f>IF((I11=I12+I13),"","NO CUADRA")</f>
        <v/>
      </c>
    </row>
    <row r="12" spans="2:14">
      <c r="B12" s="128">
        <f>I11-B11</f>
        <v>856485</v>
      </c>
      <c r="D12" s="32" t="s">
        <v>28</v>
      </c>
      <c r="E12" s="34" t="s">
        <v>5</v>
      </c>
      <c r="F12" s="30"/>
      <c r="G12" s="35" t="s">
        <v>43</v>
      </c>
      <c r="H12" s="31"/>
      <c r="I12" s="129">
        <v>1722610</v>
      </c>
      <c r="J12" s="75" t="str">
        <f>IF((I11=I16),"","NO CUADRA")</f>
        <v/>
      </c>
    </row>
    <row r="13" spans="2:14">
      <c r="B13" s="128">
        <v>230264</v>
      </c>
      <c r="D13" s="24" t="s">
        <v>44</v>
      </c>
      <c r="E13" s="32" t="s">
        <v>6</v>
      </c>
      <c r="F13" s="30"/>
      <c r="G13" s="35" t="s">
        <v>45</v>
      </c>
      <c r="I13" s="129">
        <v>5957</v>
      </c>
      <c r="J13" s="75" t="str">
        <f>IF((B16=B11+B12),"","NO CUADRA")</f>
        <v/>
      </c>
    </row>
    <row r="14" spans="2:14">
      <c r="B14" s="128">
        <f>B12-B13</f>
        <v>626221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1728567</v>
      </c>
      <c r="C16" s="26"/>
      <c r="D16" s="36" t="s">
        <v>46</v>
      </c>
      <c r="E16" s="26"/>
      <c r="F16" s="37"/>
      <c r="G16" s="36" t="s">
        <v>46</v>
      </c>
      <c r="H16" s="26"/>
      <c r="I16" s="131">
        <f>I11</f>
        <v>1728567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522629</v>
      </c>
      <c r="D26" s="24" t="s">
        <v>9</v>
      </c>
      <c r="E26" s="32" t="s">
        <v>10</v>
      </c>
      <c r="F26" s="30"/>
      <c r="G26" s="35" t="s">
        <v>28</v>
      </c>
      <c r="H26" s="39" t="s">
        <v>5</v>
      </c>
      <c r="I26" s="129">
        <f>+B12</f>
        <v>856485</v>
      </c>
      <c r="J26" s="75" t="str">
        <f>IF((B26=B27+B28),"","NO CUADRA")</f>
        <v/>
      </c>
    </row>
    <row r="27" spans="2:10">
      <c r="B27" s="128">
        <v>391320</v>
      </c>
      <c r="D27" s="32" t="s">
        <v>49</v>
      </c>
      <c r="F27" s="30"/>
      <c r="G27" s="31"/>
      <c r="H27" s="31"/>
      <c r="I27" s="129"/>
      <c r="J27" s="75" t="str">
        <f>IF((B28=B29+B30),"","NO CUADRA")</f>
        <v/>
      </c>
    </row>
    <row r="28" spans="2:10">
      <c r="B28" s="128">
        <f>B29+B30</f>
        <v>131309</v>
      </c>
      <c r="D28" s="32" t="s">
        <v>50</v>
      </c>
      <c r="F28" s="30"/>
      <c r="G28" s="31"/>
      <c r="H28" s="31"/>
      <c r="I28" s="129"/>
      <c r="J28" s="75" t="str">
        <f>IF((I26=I35),"","NO CUADRA")</f>
        <v/>
      </c>
    </row>
    <row r="29" spans="2:10">
      <c r="B29" s="128">
        <v>131146</v>
      </c>
      <c r="D29" s="32" t="s">
        <v>51</v>
      </c>
      <c r="F29" s="30"/>
      <c r="G29" s="31"/>
      <c r="H29" s="31"/>
      <c r="I29" s="129"/>
      <c r="J29" s="75" t="str">
        <f>IF((B33=I35-B26-B31-B32),"","NO CUADRA")</f>
        <v/>
      </c>
    </row>
    <row r="30" spans="2:10">
      <c r="B30" s="128">
        <v>163</v>
      </c>
      <c r="D30" s="32" t="s">
        <v>52</v>
      </c>
      <c r="F30" s="30"/>
      <c r="G30" s="31"/>
      <c r="H30" s="31"/>
      <c r="I30" s="129"/>
      <c r="J30" s="75" t="str">
        <f>IF((B35=B26+B31+B32+B33),"","NO CUADRA")</f>
        <v/>
      </c>
    </row>
    <row r="31" spans="2:10" ht="12.75" customHeight="1">
      <c r="B31" s="128">
        <v>27070</v>
      </c>
      <c r="D31" s="24" t="s">
        <v>11</v>
      </c>
      <c r="E31" s="24" t="s">
        <v>12</v>
      </c>
      <c r="F31" s="30"/>
      <c r="G31" s="31"/>
      <c r="H31" s="31"/>
      <c r="I31" s="129"/>
    </row>
    <row r="32" spans="2:10" ht="12.75" customHeight="1">
      <c r="B32" s="128">
        <v>-1300</v>
      </c>
      <c r="D32" s="24" t="s">
        <v>13</v>
      </c>
      <c r="E32" s="24" t="s">
        <v>14</v>
      </c>
      <c r="F32" s="30"/>
      <c r="G32" s="31"/>
      <c r="H32" s="31"/>
      <c r="I32" s="129"/>
    </row>
    <row r="33" spans="2:10">
      <c r="B33" s="128">
        <f>I35-B26-B31-B32</f>
        <v>308086</v>
      </c>
      <c r="D33" s="32" t="s">
        <v>53</v>
      </c>
      <c r="E33" s="34" t="s">
        <v>54</v>
      </c>
      <c r="F33" s="30"/>
      <c r="G33" s="31"/>
      <c r="H33" s="31"/>
      <c r="I33" s="129"/>
    </row>
    <row r="34" spans="2:10">
      <c r="B34" s="128"/>
      <c r="F34" s="30"/>
      <c r="G34" s="31"/>
      <c r="H34" s="31"/>
      <c r="I34" s="129"/>
    </row>
    <row r="35" spans="2:10">
      <c r="B35" s="130">
        <f>B26+B31+B32+B33</f>
        <v>856485</v>
      </c>
      <c r="C35" s="26"/>
      <c r="D35" s="36" t="s">
        <v>46</v>
      </c>
      <c r="E35" s="26"/>
      <c r="F35" s="37"/>
      <c r="G35" s="36" t="s">
        <v>46</v>
      </c>
      <c r="H35" s="26"/>
      <c r="I35" s="131">
        <f>I26</f>
        <v>856485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409832</v>
      </c>
      <c r="D42" s="24" t="s">
        <v>15</v>
      </c>
      <c r="E42" s="35" t="s">
        <v>16</v>
      </c>
      <c r="F42" s="30"/>
      <c r="G42" s="32" t="s">
        <v>53</v>
      </c>
      <c r="H42" s="34" t="s">
        <v>54</v>
      </c>
      <c r="I42" s="129">
        <f>+B33</f>
        <v>308086</v>
      </c>
    </row>
    <row r="43" spans="2:10" ht="15">
      <c r="B43" s="128">
        <v>55863</v>
      </c>
      <c r="C43" s="23"/>
      <c r="D43" s="40" t="s">
        <v>56</v>
      </c>
      <c r="F43" s="41"/>
      <c r="G43" s="28" t="s">
        <v>15</v>
      </c>
      <c r="H43" s="42" t="s">
        <v>16</v>
      </c>
      <c r="I43" s="129">
        <f>I44+I45+I47+I48+I49</f>
        <v>206197</v>
      </c>
      <c r="J43" s="75" t="str">
        <f>IF((I43=I44+I45+I47+I48+I49),"","NO CUADRA")</f>
        <v/>
      </c>
    </row>
    <row r="44" spans="2:10">
      <c r="B44" s="128">
        <v>353969</v>
      </c>
      <c r="D44" s="32" t="s">
        <v>57</v>
      </c>
      <c r="F44" s="30"/>
      <c r="G44" s="40" t="s">
        <v>56</v>
      </c>
      <c r="I44" s="129">
        <v>39311</v>
      </c>
      <c r="J44" s="75" t="str">
        <f>IF((I52=I42+I43+I50),"","NO CUADRA")</f>
        <v/>
      </c>
    </row>
    <row r="45" spans="2:10">
      <c r="B45" s="128">
        <v>0</v>
      </c>
      <c r="D45" s="32" t="s">
        <v>58</v>
      </c>
      <c r="E45" s="29"/>
      <c r="F45" s="30"/>
      <c r="G45" s="32" t="s">
        <v>57</v>
      </c>
      <c r="I45" s="129">
        <v>166886</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104451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514283</v>
      </c>
      <c r="C52" s="26"/>
      <c r="D52" s="26" t="s">
        <v>46</v>
      </c>
      <c r="E52" s="26"/>
      <c r="F52" s="37"/>
      <c r="G52" s="26" t="s">
        <v>46</v>
      </c>
      <c r="H52" s="26"/>
      <c r="I52" s="131">
        <f>I42+I43+I50</f>
        <v>514283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8347</v>
      </c>
      <c r="D59" s="24" t="s">
        <v>17</v>
      </c>
      <c r="E59" s="33" t="s">
        <v>66</v>
      </c>
      <c r="F59" s="30"/>
      <c r="G59" s="35" t="s">
        <v>62</v>
      </c>
      <c r="H59" s="34" t="s">
        <v>63</v>
      </c>
      <c r="I59" s="129">
        <f>+B49</f>
        <v>104451</v>
      </c>
      <c r="J59" s="75" t="str">
        <f>IF((B59=B60+B61),"","NO CUADRA")</f>
        <v/>
      </c>
    </row>
    <row r="60" spans="2:10">
      <c r="B60" s="128">
        <v>8347</v>
      </c>
      <c r="D60" s="32" t="s">
        <v>67</v>
      </c>
      <c r="F60" s="30"/>
      <c r="G60" s="35" t="s">
        <v>68</v>
      </c>
      <c r="H60" s="32"/>
      <c r="I60" s="129">
        <f>I61+I62</f>
        <v>163</v>
      </c>
      <c r="J60" s="75" t="str">
        <f>IF((B64=B65+B66+B67),"","NO CUADRA")</f>
        <v/>
      </c>
    </row>
    <row r="61" spans="2:10">
      <c r="B61" s="128">
        <v>0</v>
      </c>
      <c r="D61" s="32" t="s">
        <v>69</v>
      </c>
      <c r="F61" s="30"/>
      <c r="G61" s="35" t="s">
        <v>70</v>
      </c>
      <c r="I61" s="129">
        <v>0</v>
      </c>
      <c r="J61" s="75" t="str">
        <f>IF((I60=I61+I62),"","NO CUADRA")</f>
        <v/>
      </c>
    </row>
    <row r="62" spans="2:10">
      <c r="B62" s="128">
        <v>163</v>
      </c>
      <c r="D62" s="24" t="s">
        <v>18</v>
      </c>
      <c r="E62" s="32" t="s">
        <v>71</v>
      </c>
      <c r="F62" s="30"/>
      <c r="G62" s="35" t="s">
        <v>72</v>
      </c>
      <c r="I62" s="129">
        <v>163</v>
      </c>
      <c r="J62" s="75" t="str">
        <f>IF((I63=I64+I65+I66),"","NO CUADRA")</f>
        <v/>
      </c>
    </row>
    <row r="63" spans="2:10">
      <c r="B63" s="128"/>
      <c r="E63" s="32" t="s">
        <v>73</v>
      </c>
      <c r="F63" s="30"/>
      <c r="G63" s="31" t="s">
        <v>19</v>
      </c>
      <c r="H63" s="24" t="s">
        <v>20</v>
      </c>
      <c r="I63" s="129">
        <f>I64+I65+I66</f>
        <v>15314</v>
      </c>
      <c r="J63" s="75" t="str">
        <f>IF((I70=I59+I60+I63),"","NO CUADRA")</f>
        <v/>
      </c>
    </row>
    <row r="64" spans="2:10">
      <c r="B64" s="128">
        <f>B65+B66+B67</f>
        <v>70817</v>
      </c>
      <c r="D64" s="24" t="s">
        <v>19</v>
      </c>
      <c r="E64" s="24" t="s">
        <v>20</v>
      </c>
      <c r="F64" s="30"/>
      <c r="G64" s="32" t="s">
        <v>74</v>
      </c>
      <c r="I64" s="129">
        <v>0</v>
      </c>
      <c r="J64" s="75" t="str">
        <f>IF((B68=I70-B59-B62-B64),"","NO CUADRA")</f>
        <v/>
      </c>
    </row>
    <row r="65" spans="2:10">
      <c r="B65" s="128">
        <v>3034</v>
      </c>
      <c r="D65" s="32" t="s">
        <v>74</v>
      </c>
      <c r="F65" s="30"/>
      <c r="G65" s="35" t="s">
        <v>75</v>
      </c>
      <c r="I65" s="129">
        <v>17</v>
      </c>
      <c r="J65" s="75" t="str">
        <f>IF((B70=B59+B62+B64+B68),"","NO CUADRA")</f>
        <v/>
      </c>
    </row>
    <row r="66" spans="2:10">
      <c r="B66" s="128">
        <v>0</v>
      </c>
      <c r="D66" s="32" t="s">
        <v>75</v>
      </c>
      <c r="F66" s="30"/>
      <c r="G66" s="35" t="s">
        <v>76</v>
      </c>
      <c r="I66" s="129">
        <v>15297</v>
      </c>
    </row>
    <row r="67" spans="2:10">
      <c r="B67" s="128">
        <v>67783</v>
      </c>
      <c r="D67" s="32" t="s">
        <v>76</v>
      </c>
      <c r="F67" s="30"/>
      <c r="G67" s="31"/>
      <c r="H67" s="31"/>
      <c r="I67" s="129"/>
    </row>
    <row r="68" spans="2:10">
      <c r="B68" s="128">
        <f>I70-B59-B62-B64</f>
        <v>40601</v>
      </c>
      <c r="D68" s="32" t="s">
        <v>77</v>
      </c>
      <c r="E68" s="32" t="s">
        <v>78</v>
      </c>
      <c r="F68" s="30"/>
      <c r="G68" s="31"/>
      <c r="H68" s="31"/>
      <c r="I68" s="129"/>
    </row>
    <row r="69" spans="2:10" ht="17.45" customHeight="1">
      <c r="B69" s="128"/>
      <c r="F69" s="30"/>
      <c r="G69" s="31"/>
      <c r="H69" s="31"/>
      <c r="I69" s="129"/>
    </row>
    <row r="70" spans="2:10" ht="17.45" customHeight="1">
      <c r="B70" s="130">
        <f>B59+B62+B64+B68</f>
        <v>119928</v>
      </c>
      <c r="C70" s="26"/>
      <c r="D70" s="26" t="s">
        <v>46</v>
      </c>
      <c r="E70" s="26"/>
      <c r="F70" s="37"/>
      <c r="G70" s="26" t="s">
        <v>46</v>
      </c>
      <c r="H70" s="26"/>
      <c r="I70" s="131">
        <f>I59+I60+I63</f>
        <v>119928</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40601</v>
      </c>
      <c r="J77" s="75" t="str">
        <f>IF((I77=I82),"","NO CUADRA")</f>
        <v/>
      </c>
    </row>
    <row r="78" spans="2:10">
      <c r="B78" s="128"/>
      <c r="E78" s="32" t="s">
        <v>81</v>
      </c>
      <c r="F78" s="30"/>
      <c r="G78" s="35"/>
      <c r="H78" s="32"/>
      <c r="I78" s="129"/>
    </row>
    <row r="79" spans="2:10">
      <c r="B79" s="128">
        <f>I82-B77</f>
        <v>40601</v>
      </c>
      <c r="D79" s="32" t="s">
        <v>82</v>
      </c>
      <c r="E79" s="39" t="s">
        <v>83</v>
      </c>
      <c r="F79" s="30"/>
      <c r="G79" s="31"/>
      <c r="H79" s="31"/>
      <c r="I79" s="129"/>
      <c r="J79" s="75" t="str">
        <f>IF((B79=I82-B77),"","NO CUADRA")</f>
        <v/>
      </c>
    </row>
    <row r="80" spans="2:10">
      <c r="B80" s="128">
        <f>B79-B13</f>
        <v>-189663</v>
      </c>
      <c r="D80" s="32" t="s">
        <v>21</v>
      </c>
      <c r="E80" s="34" t="s">
        <v>22</v>
      </c>
      <c r="F80" s="30"/>
      <c r="G80" s="31"/>
      <c r="H80" s="31"/>
      <c r="I80" s="129"/>
    </row>
    <row r="81" spans="2:10">
      <c r="B81" s="128"/>
      <c r="F81" s="30"/>
      <c r="G81" s="31"/>
      <c r="H81" s="31"/>
      <c r="I81" s="129"/>
      <c r="J81" s="75" t="str">
        <f>IF((B82=B77+B79),"","NO CUADRA")</f>
        <v/>
      </c>
    </row>
    <row r="82" spans="2:10">
      <c r="B82" s="130">
        <f>B77+B79</f>
        <v>40601</v>
      </c>
      <c r="C82" s="26"/>
      <c r="D82" s="26" t="s">
        <v>46</v>
      </c>
      <c r="E82" s="26"/>
      <c r="F82" s="37"/>
      <c r="G82" s="26" t="s">
        <v>46</v>
      </c>
      <c r="H82" s="26"/>
      <c r="I82" s="131">
        <f>I77</f>
        <v>40601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-142631</v>
      </c>
      <c r="D92" s="32" t="s">
        <v>87</v>
      </c>
      <c r="E92" s="34" t="s">
        <v>88</v>
      </c>
      <c r="F92" s="30"/>
      <c r="G92" s="32" t="s">
        <v>82</v>
      </c>
      <c r="H92" s="34" t="s">
        <v>22</v>
      </c>
      <c r="I92" s="129">
        <f>+B80</f>
        <v>-189663</v>
      </c>
      <c r="J92" s="75" t="str">
        <f>IF((I93=I94+I95),"","NO CUADRA")</f>
        <v/>
      </c>
    </row>
    <row r="93" spans="2:10">
      <c r="B93" s="128"/>
      <c r="E93" s="39" t="s">
        <v>89</v>
      </c>
      <c r="F93" s="30"/>
      <c r="G93" s="35" t="s">
        <v>32</v>
      </c>
      <c r="H93" s="24" t="s">
        <v>24</v>
      </c>
      <c r="I93" s="129">
        <f>I94+I95</f>
        <v>47032</v>
      </c>
      <c r="J93" s="75" t="str">
        <f>IF((I96=I97),"","NO CUADRA")</f>
        <v/>
      </c>
    </row>
    <row r="94" spans="2:10">
      <c r="B94" s="128"/>
      <c r="E94" s="32"/>
      <c r="F94" s="30"/>
      <c r="G94" s="35" t="s">
        <v>90</v>
      </c>
      <c r="I94" s="129">
        <v>9662</v>
      </c>
      <c r="J94" s="75" t="str">
        <f>IF((I99=I92+I93+I96),"","NO CUADRA")</f>
        <v/>
      </c>
    </row>
    <row r="95" spans="2:10">
      <c r="B95" s="128"/>
      <c r="E95" s="32"/>
      <c r="F95" s="30"/>
      <c r="G95" s="35" t="s">
        <v>91</v>
      </c>
      <c r="I95" s="129">
        <v>37370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-142631</v>
      </c>
      <c r="C99" s="26"/>
      <c r="D99" s="26" t="s">
        <v>46</v>
      </c>
      <c r="E99" s="26"/>
      <c r="F99" s="37"/>
      <c r="G99" s="26" t="s">
        <v>46</v>
      </c>
      <c r="H99" s="26"/>
      <c r="I99" s="131">
        <f>I92+I93+I96</f>
        <v>-142631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98567</v>
      </c>
      <c r="D106" s="32" t="s">
        <v>34</v>
      </c>
      <c r="E106" s="50" t="s">
        <v>35</v>
      </c>
      <c r="F106" s="30"/>
      <c r="G106" s="31"/>
      <c r="H106" s="31"/>
      <c r="I106" s="30"/>
    </row>
    <row r="107" spans="2:10">
      <c r="B107" s="128">
        <v>153495</v>
      </c>
      <c r="D107" s="32" t="s">
        <v>94</v>
      </c>
      <c r="E107" s="32"/>
      <c r="F107" s="30"/>
      <c r="G107" s="32" t="s">
        <v>87</v>
      </c>
      <c r="H107" s="39" t="s">
        <v>88</v>
      </c>
      <c r="I107" s="129"/>
    </row>
    <row r="108" spans="2:10">
      <c r="B108" s="128">
        <f>-B13</f>
        <v>-230264</v>
      </c>
      <c r="D108" s="32" t="s">
        <v>95</v>
      </c>
      <c r="E108" s="33" t="s">
        <v>6</v>
      </c>
      <c r="F108" s="30"/>
      <c r="G108" s="32"/>
      <c r="H108" s="51" t="s">
        <v>89</v>
      </c>
      <c r="I108" s="129">
        <f>B92</f>
        <v>-142631</v>
      </c>
    </row>
    <row r="109" spans="2:10">
      <c r="B109" s="128">
        <v>-54928</v>
      </c>
      <c r="D109" s="40" t="s">
        <v>96</v>
      </c>
      <c r="E109" s="32" t="s">
        <v>97</v>
      </c>
      <c r="F109" s="30"/>
      <c r="H109" s="74"/>
      <c r="I109" s="133"/>
    </row>
    <row r="110" spans="2:10">
      <c r="B110" s="128">
        <v>0</v>
      </c>
      <c r="D110" s="32" t="s">
        <v>98</v>
      </c>
      <c r="E110" s="32" t="s">
        <v>99</v>
      </c>
      <c r="F110" s="30"/>
      <c r="G110" s="72"/>
      <c r="I110" s="129"/>
    </row>
    <row r="111" spans="2:10">
      <c r="B111" s="128">
        <v>-2080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-8854</v>
      </c>
      <c r="C113" s="46"/>
      <c r="D113" s="46" t="s">
        <v>26</v>
      </c>
      <c r="E113" s="34" t="s">
        <v>102</v>
      </c>
      <c r="F113" s="47"/>
      <c r="G113" s="72"/>
      <c r="H113" s="48"/>
      <c r="I113" s="129"/>
    </row>
    <row r="114" spans="2:10">
      <c r="B114" s="128"/>
      <c r="E114" s="32"/>
      <c r="F114" s="30"/>
      <c r="G114" s="72"/>
      <c r="H114" s="31"/>
      <c r="I114" s="129"/>
    </row>
    <row r="115" spans="2:10">
      <c r="B115" s="130">
        <f>B106+B108+B111+B113</f>
        <v>-142631</v>
      </c>
      <c r="C115" s="26"/>
      <c r="D115" s="26" t="s">
        <v>46</v>
      </c>
      <c r="E115" s="52"/>
      <c r="F115" s="37"/>
      <c r="G115" s="26" t="s">
        <v>46</v>
      </c>
      <c r="H115" s="26"/>
      <c r="I115" s="131">
        <f>I108</f>
        <v>-142631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-8854</v>
      </c>
      <c r="J122" s="75" t="str">
        <f>IF((B125=B126+B127),"","NO CUADRA")</f>
        <v/>
      </c>
    </row>
    <row r="123" spans="2:10" ht="15">
      <c r="B123" s="128">
        <f>B125+B128+B131+B134+B137+B142+B143+B144</f>
        <v>-308639</v>
      </c>
      <c r="C123" s="28"/>
      <c r="D123" s="23"/>
      <c r="E123" s="32" t="s">
        <v>105</v>
      </c>
      <c r="F123" s="23"/>
      <c r="G123" s="23"/>
      <c r="H123" s="23"/>
      <c r="I123" s="129">
        <f>I128+I131+I134+I137+I142+I143+I144</f>
        <v>-299785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-97775</v>
      </c>
      <c r="E128" s="32" t="s">
        <v>109</v>
      </c>
      <c r="I128" s="129">
        <f>I129+I130</f>
        <v>6056</v>
      </c>
      <c r="J128" s="75" t="str">
        <f>IF((B138=B139+B140),"","NO CUADRA")</f>
        <v/>
      </c>
    </row>
    <row r="129" spans="2:10">
      <c r="B129" s="128">
        <v>-115023</v>
      </c>
      <c r="E129" s="32" t="s">
        <v>110</v>
      </c>
      <c r="I129" s="129">
        <v>0</v>
      </c>
      <c r="J129" s="75" t="str">
        <f>IF((B144=B145+B146),"","NO CUADRA")</f>
        <v/>
      </c>
    </row>
    <row r="130" spans="2:10">
      <c r="B130" s="128">
        <v>17248</v>
      </c>
      <c r="E130" s="32" t="s">
        <v>111</v>
      </c>
      <c r="I130" s="129">
        <v>6056</v>
      </c>
    </row>
    <row r="131" spans="2:10">
      <c r="B131" s="128">
        <f>B132+B133</f>
        <v>-10524</v>
      </c>
      <c r="E131" s="32" t="s">
        <v>112</v>
      </c>
      <c r="I131" s="129">
        <f>I132+I133</f>
        <v>0</v>
      </c>
    </row>
    <row r="132" spans="2:10">
      <c r="B132" s="128">
        <v>-1424</v>
      </c>
      <c r="E132" s="32" t="s">
        <v>113</v>
      </c>
      <c r="I132" s="129">
        <v>0</v>
      </c>
      <c r="J132" s="75" t="str">
        <f>IF((I128=I129+I130),"","NO CUADRA")</f>
        <v/>
      </c>
    </row>
    <row r="133" spans="2:10">
      <c r="B133" s="128">
        <v>-9100</v>
      </c>
      <c r="E133" s="32" t="s">
        <v>114</v>
      </c>
      <c r="I133" s="129">
        <v>0</v>
      </c>
      <c r="J133" s="75" t="str">
        <f>IF((I131=I132+I133),"","NO CUADRA")</f>
        <v/>
      </c>
    </row>
    <row r="134" spans="2:10">
      <c r="B134" s="128">
        <f>B135+B136</f>
        <v>-118119</v>
      </c>
      <c r="E134" s="32" t="s">
        <v>115</v>
      </c>
      <c r="I134" s="129">
        <f>I135+I136</f>
        <v>-91275</v>
      </c>
      <c r="J134" s="75" t="str">
        <f>IF((I134=I135+I136),"","NO CUADRA")</f>
        <v/>
      </c>
    </row>
    <row r="135" spans="2:10">
      <c r="B135" s="128">
        <v>207</v>
      </c>
      <c r="E135" s="32" t="s">
        <v>116</v>
      </c>
      <c r="I135" s="129">
        <v>51920</v>
      </c>
      <c r="J135" s="75" t="str">
        <f>IF((I137=I138+I141),"","NO CUADRA")</f>
        <v/>
      </c>
    </row>
    <row r="136" spans="2:10">
      <c r="B136" s="128">
        <v>-118326</v>
      </c>
      <c r="E136" s="32" t="s">
        <v>117</v>
      </c>
      <c r="I136" s="129">
        <v>-143195</v>
      </c>
      <c r="J136" s="75" t="str">
        <f>IF((I144=I145+I146),"","NO CUADRA")</f>
        <v/>
      </c>
    </row>
    <row r="137" spans="2:10">
      <c r="B137" s="128">
        <f>B138+B141</f>
        <v>6942</v>
      </c>
      <c r="E137" s="55" t="s">
        <v>118</v>
      </c>
      <c r="I137" s="129">
        <f>I138+I141</f>
        <v>-1700</v>
      </c>
      <c r="J137" s="75" t="str">
        <f>IF((I122=B123-I128-I131-I134-I137-I142-I143-I144),"","NO CUADRA")</f>
        <v/>
      </c>
    </row>
    <row r="138" spans="2:10">
      <c r="B138" s="128">
        <f>B139+B140</f>
        <v>6942</v>
      </c>
      <c r="E138" s="55" t="s">
        <v>119</v>
      </c>
      <c r="I138" s="129">
        <f>I139+I140</f>
        <v>-1700</v>
      </c>
    </row>
    <row r="139" spans="2:10">
      <c r="B139" s="128">
        <v>6942</v>
      </c>
      <c r="E139" s="55" t="s">
        <v>120</v>
      </c>
      <c r="I139" s="129">
        <v>-1700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1</v>
      </c>
    </row>
    <row r="144" spans="2:10">
      <c r="B144" s="128">
        <f>B145+B146</f>
        <v>-89163</v>
      </c>
      <c r="C144" s="32" t="s">
        <v>125</v>
      </c>
      <c r="E144" s="32" t="s">
        <v>125</v>
      </c>
      <c r="I144" s="129">
        <f>I145+I146</f>
        <v>-212867</v>
      </c>
      <c r="J144" s="75" t="str">
        <f>IF((I122=B113),"","NO CUADRA")</f>
        <v/>
      </c>
    </row>
    <row r="145" spans="2:9">
      <c r="B145" s="128">
        <v>-118178</v>
      </c>
      <c r="C145" s="32" t="s">
        <v>126</v>
      </c>
      <c r="E145" s="32" t="s">
        <v>126</v>
      </c>
      <c r="I145" s="129">
        <v>10586</v>
      </c>
    </row>
    <row r="146" spans="2:9">
      <c r="B146" s="130">
        <v>29015</v>
      </c>
      <c r="C146" s="56" t="s">
        <v>127</v>
      </c>
      <c r="D146" s="57"/>
      <c r="E146" s="56" t="s">
        <v>127</v>
      </c>
      <c r="F146" s="57"/>
      <c r="G146" s="57"/>
      <c r="H146" s="57"/>
      <c r="I146" s="131">
        <v>-223453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5538</v>
      </c>
      <c r="D11" s="24" t="s">
        <v>4</v>
      </c>
      <c r="E11" s="32" t="s">
        <v>42</v>
      </c>
      <c r="F11" s="30"/>
      <c r="G11" s="31" t="s">
        <v>2</v>
      </c>
      <c r="H11" s="33" t="s">
        <v>3</v>
      </c>
      <c r="I11" s="129">
        <f>I12+I13</f>
        <v>5684</v>
      </c>
      <c r="J11" s="75" t="str">
        <f>IF((I11=I12+I13),"","NO CUADRA")</f>
        <v/>
      </c>
    </row>
    <row r="12" spans="2:14">
      <c r="B12" s="128">
        <f>I11-B11</f>
        <v>146</v>
      </c>
      <c r="D12" s="32" t="s">
        <v>28</v>
      </c>
      <c r="E12" s="34" t="s">
        <v>5</v>
      </c>
      <c r="F12" s="30"/>
      <c r="G12" s="35" t="s">
        <v>43</v>
      </c>
      <c r="H12" s="31"/>
      <c r="I12" s="129">
        <v>5684</v>
      </c>
      <c r="J12" s="75" t="str">
        <f>IF((I11=I16),"","NO CUADRA")</f>
        <v/>
      </c>
    </row>
    <row r="13" spans="2:14">
      <c r="B13" s="128">
        <v>418</v>
      </c>
      <c r="D13" s="24" t="s">
        <v>44</v>
      </c>
      <c r="E13" s="32" t="s">
        <v>6</v>
      </c>
      <c r="F13" s="30"/>
      <c r="G13" s="35" t="s">
        <v>45</v>
      </c>
      <c r="I13" s="129">
        <v>0</v>
      </c>
      <c r="J13" s="75" t="str">
        <f>IF((B16=B11+B12),"","NO CUADRA")</f>
        <v/>
      </c>
    </row>
    <row r="14" spans="2:14">
      <c r="B14" s="128">
        <f>B12-B13</f>
        <v>-272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5684</v>
      </c>
      <c r="C16" s="26"/>
      <c r="D16" s="36" t="s">
        <v>46</v>
      </c>
      <c r="E16" s="26"/>
      <c r="F16" s="37"/>
      <c r="G16" s="36" t="s">
        <v>46</v>
      </c>
      <c r="H16" s="26"/>
      <c r="I16" s="131">
        <f>I11</f>
        <v>5684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2024</v>
      </c>
      <c r="D26" s="24" t="s">
        <v>9</v>
      </c>
      <c r="E26" s="32" t="s">
        <v>10</v>
      </c>
      <c r="F26" s="30"/>
      <c r="G26" s="35" t="s">
        <v>28</v>
      </c>
      <c r="H26" s="39" t="s">
        <v>5</v>
      </c>
      <c r="I26" s="129">
        <f>+B12</f>
        <v>146</v>
      </c>
      <c r="J26" s="75" t="str">
        <f>IF((B26=B27+B28),"","NO CUADRA")</f>
        <v/>
      </c>
    </row>
    <row r="27" spans="2:10">
      <c r="B27" s="128">
        <v>1574</v>
      </c>
      <c r="D27" s="32" t="s">
        <v>49</v>
      </c>
      <c r="F27" s="30"/>
      <c r="G27" s="31"/>
      <c r="H27" s="31"/>
      <c r="I27" s="129"/>
      <c r="J27" s="75" t="str">
        <f>IF((B28=B29+B30),"","NO CUADRA")</f>
        <v/>
      </c>
    </row>
    <row r="28" spans="2:10">
      <c r="B28" s="128">
        <f>B29+B30</f>
        <v>450</v>
      </c>
      <c r="D28" s="32" t="s">
        <v>50</v>
      </c>
      <c r="F28" s="30"/>
      <c r="G28" s="31"/>
      <c r="H28" s="31"/>
      <c r="I28" s="129"/>
      <c r="J28" s="75" t="str">
        <f>IF((I26=I35),"","NO CUADRA")</f>
        <v/>
      </c>
    </row>
    <row r="29" spans="2:10">
      <c r="B29" s="128">
        <v>404</v>
      </c>
      <c r="D29" s="32" t="s">
        <v>51</v>
      </c>
      <c r="F29" s="30"/>
      <c r="G29" s="31"/>
      <c r="H29" s="31"/>
      <c r="I29" s="129"/>
      <c r="J29" s="75" t="str">
        <f>IF((B33=I35-B26-B31-B32),"","NO CUADRA")</f>
        <v/>
      </c>
    </row>
    <row r="30" spans="2:10">
      <c r="B30" s="128">
        <v>46</v>
      </c>
      <c r="D30" s="32" t="s">
        <v>52</v>
      </c>
      <c r="F30" s="30"/>
      <c r="G30" s="31"/>
      <c r="H30" s="31"/>
      <c r="I30" s="129"/>
      <c r="J30" s="75" t="str">
        <f>IF((B35=B26+B31+B32+B33),"","NO CUADRA")</f>
        <v/>
      </c>
    </row>
    <row r="31" spans="2:10" ht="12.75" customHeight="1">
      <c r="B31" s="128">
        <v>45</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-1923</v>
      </c>
      <c r="D33" s="32" t="s">
        <v>53</v>
      </c>
      <c r="E33" s="34" t="s">
        <v>54</v>
      </c>
      <c r="F33" s="30"/>
      <c r="G33" s="31"/>
      <c r="H33" s="31"/>
      <c r="I33" s="129"/>
    </row>
    <row r="34" spans="2:10">
      <c r="B34" s="128"/>
      <c r="F34" s="30"/>
      <c r="G34" s="31"/>
      <c r="H34" s="31"/>
      <c r="I34" s="129"/>
    </row>
    <row r="35" spans="2:10">
      <c r="B35" s="130">
        <f>B26+B31+B32+B33</f>
        <v>146</v>
      </c>
      <c r="C35" s="26"/>
      <c r="D35" s="36" t="s">
        <v>46</v>
      </c>
      <c r="E35" s="26"/>
      <c r="F35" s="37"/>
      <c r="G35" s="36" t="s">
        <v>46</v>
      </c>
      <c r="H35" s="26"/>
      <c r="I35" s="131">
        <f>I26</f>
        <v>146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v>
      </c>
      <c r="D42" s="24" t="s">
        <v>15</v>
      </c>
      <c r="E42" s="35" t="s">
        <v>16</v>
      </c>
      <c r="F42" s="30"/>
      <c r="G42" s="32" t="s">
        <v>53</v>
      </c>
      <c r="H42" s="34" t="s">
        <v>54</v>
      </c>
      <c r="I42" s="129">
        <f>+B33</f>
        <v>-1923</v>
      </c>
    </row>
    <row r="43" spans="2:10" ht="15">
      <c r="B43" s="128">
        <v>6</v>
      </c>
      <c r="C43" s="23"/>
      <c r="D43" s="40" t="s">
        <v>56</v>
      </c>
      <c r="F43" s="41"/>
      <c r="G43" s="28" t="s">
        <v>15</v>
      </c>
      <c r="H43" s="42" t="s">
        <v>16</v>
      </c>
      <c r="I43" s="129">
        <f>I44+I45+I47+I48+I49</f>
        <v>542</v>
      </c>
      <c r="J43" s="75" t="str">
        <f>IF((I43=I44+I45+I47+I48+I49),"","NO CUADRA")</f>
        <v/>
      </c>
    </row>
    <row r="44" spans="2:10">
      <c r="B44" s="128">
        <v>0</v>
      </c>
      <c r="D44" s="32" t="s">
        <v>57</v>
      </c>
      <c r="F44" s="30"/>
      <c r="G44" s="40" t="s">
        <v>56</v>
      </c>
      <c r="I44" s="129">
        <v>542</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-1387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-1381</v>
      </c>
      <c r="C52" s="26"/>
      <c r="D52" s="26" t="s">
        <v>46</v>
      </c>
      <c r="E52" s="26"/>
      <c r="F52" s="37"/>
      <c r="G52" s="26" t="s">
        <v>46</v>
      </c>
      <c r="H52" s="26"/>
      <c r="I52" s="131">
        <f>I42+I43+I50</f>
        <v>-1381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44</v>
      </c>
      <c r="D59" s="24" t="s">
        <v>17</v>
      </c>
      <c r="E59" s="33" t="s">
        <v>66</v>
      </c>
      <c r="F59" s="30"/>
      <c r="G59" s="35" t="s">
        <v>62</v>
      </c>
      <c r="H59" s="34" t="s">
        <v>63</v>
      </c>
      <c r="I59" s="129">
        <f>+B49</f>
        <v>-1387</v>
      </c>
      <c r="J59" s="75" t="str">
        <f>IF((B59=B60+B61),"","NO CUADRA")</f>
        <v/>
      </c>
    </row>
    <row r="60" spans="2:10">
      <c r="B60" s="128">
        <v>44</v>
      </c>
      <c r="D60" s="32" t="s">
        <v>67</v>
      </c>
      <c r="F60" s="30"/>
      <c r="G60" s="35" t="s">
        <v>68</v>
      </c>
      <c r="H60" s="32"/>
      <c r="I60" s="129">
        <f>I61+I62</f>
        <v>46</v>
      </c>
      <c r="J60" s="75" t="str">
        <f>IF((B64=B65+B66+B67),"","NO CUADRA")</f>
        <v/>
      </c>
    </row>
    <row r="61" spans="2:10">
      <c r="B61" s="128">
        <v>0</v>
      </c>
      <c r="D61" s="32" t="s">
        <v>69</v>
      </c>
      <c r="F61" s="30"/>
      <c r="G61" s="35" t="s">
        <v>70</v>
      </c>
      <c r="I61" s="129">
        <v>0</v>
      </c>
      <c r="J61" s="75" t="str">
        <f>IF((I60=I61+I62),"","NO CUADRA")</f>
        <v/>
      </c>
    </row>
    <row r="62" spans="2:10">
      <c r="B62" s="128">
        <v>46</v>
      </c>
      <c r="D62" s="24" t="s">
        <v>18</v>
      </c>
      <c r="E62" s="32" t="s">
        <v>71</v>
      </c>
      <c r="F62" s="30"/>
      <c r="G62" s="35" t="s">
        <v>72</v>
      </c>
      <c r="I62" s="129">
        <v>46</v>
      </c>
      <c r="J62" s="75" t="str">
        <f>IF((I63=I64+I65+I66),"","NO CUADRA")</f>
        <v/>
      </c>
    </row>
    <row r="63" spans="2:10">
      <c r="B63" s="128"/>
      <c r="E63" s="32" t="s">
        <v>73</v>
      </c>
      <c r="F63" s="30"/>
      <c r="G63" s="31" t="s">
        <v>19</v>
      </c>
      <c r="H63" s="24" t="s">
        <v>20</v>
      </c>
      <c r="I63" s="129">
        <f>I64+I65+I66</f>
        <v>10</v>
      </c>
      <c r="J63" s="75" t="str">
        <f>IF((I70=I59+I60+I63),"","NO CUADRA")</f>
        <v/>
      </c>
    </row>
    <row r="64" spans="2:10">
      <c r="B64" s="128">
        <f>B65+B66+B67</f>
        <v>17</v>
      </c>
      <c r="D64" s="24" t="s">
        <v>19</v>
      </c>
      <c r="E64" s="24" t="s">
        <v>20</v>
      </c>
      <c r="F64" s="30"/>
      <c r="G64" s="32" t="s">
        <v>74</v>
      </c>
      <c r="I64" s="129">
        <v>0</v>
      </c>
      <c r="J64" s="75" t="str">
        <f>IF((B68=I70-B59-B62-B64),"","NO CUADRA")</f>
        <v/>
      </c>
    </row>
    <row r="65" spans="2:10">
      <c r="B65" s="128">
        <v>17</v>
      </c>
      <c r="D65" s="32" t="s">
        <v>74</v>
      </c>
      <c r="F65" s="30"/>
      <c r="G65" s="35" t="s">
        <v>75</v>
      </c>
      <c r="I65" s="129">
        <v>0</v>
      </c>
      <c r="J65" s="75" t="str">
        <f>IF((B70=B59+B62+B64+B68),"","NO CUADRA")</f>
        <v/>
      </c>
    </row>
    <row r="66" spans="2:10">
      <c r="B66" s="128">
        <v>0</v>
      </c>
      <c r="D66" s="32" t="s">
        <v>75</v>
      </c>
      <c r="F66" s="30"/>
      <c r="G66" s="35" t="s">
        <v>76</v>
      </c>
      <c r="I66" s="129">
        <v>10</v>
      </c>
    </row>
    <row r="67" spans="2:10">
      <c r="B67" s="128">
        <v>0</v>
      </c>
      <c r="D67" s="32" t="s">
        <v>76</v>
      </c>
      <c r="F67" s="30"/>
      <c r="G67" s="31"/>
      <c r="H67" s="31"/>
      <c r="I67" s="129"/>
    </row>
    <row r="68" spans="2:10">
      <c r="B68" s="128">
        <f>I70-B59-B62-B64</f>
        <v>-1438</v>
      </c>
      <c r="D68" s="32" t="s">
        <v>77</v>
      </c>
      <c r="E68" s="32" t="s">
        <v>78</v>
      </c>
      <c r="F68" s="30"/>
      <c r="G68" s="31"/>
      <c r="H68" s="31"/>
      <c r="I68" s="129"/>
    </row>
    <row r="69" spans="2:10" ht="17.45" customHeight="1">
      <c r="B69" s="128"/>
      <c r="F69" s="30"/>
      <c r="G69" s="31"/>
      <c r="H69" s="31"/>
      <c r="I69" s="129"/>
    </row>
    <row r="70" spans="2:10" ht="17.45" customHeight="1">
      <c r="B70" s="130">
        <f>B59+B62+B64+B68</f>
        <v>-1331</v>
      </c>
      <c r="C70" s="26"/>
      <c r="D70" s="26" t="s">
        <v>46</v>
      </c>
      <c r="E70" s="26"/>
      <c r="F70" s="37"/>
      <c r="G70" s="26" t="s">
        <v>46</v>
      </c>
      <c r="H70" s="26"/>
      <c r="I70" s="131">
        <f>I59+I60+I63</f>
        <v>-1331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-1438</v>
      </c>
      <c r="J77" s="75" t="str">
        <f>IF((I77=I82),"","NO CUADRA")</f>
        <v/>
      </c>
    </row>
    <row r="78" spans="2:10">
      <c r="B78" s="128"/>
      <c r="E78" s="32" t="s">
        <v>81</v>
      </c>
      <c r="F78" s="30"/>
      <c r="G78" s="35"/>
      <c r="H78" s="32"/>
      <c r="I78" s="129"/>
    </row>
    <row r="79" spans="2:10">
      <c r="B79" s="128">
        <f>I82-B77</f>
        <v>-1438</v>
      </c>
      <c r="D79" s="32" t="s">
        <v>82</v>
      </c>
      <c r="E79" s="39" t="s">
        <v>83</v>
      </c>
      <c r="F79" s="30"/>
      <c r="G79" s="31"/>
      <c r="H79" s="31"/>
      <c r="I79" s="129"/>
      <c r="J79" s="75" t="str">
        <f>IF((B79=I82-B77),"","NO CUADRA")</f>
        <v/>
      </c>
    </row>
    <row r="80" spans="2:10">
      <c r="B80" s="128">
        <f>B79-B13</f>
        <v>-1856</v>
      </c>
      <c r="D80" s="32" t="s">
        <v>21</v>
      </c>
      <c r="E80" s="34" t="s">
        <v>22</v>
      </c>
      <c r="F80" s="30"/>
      <c r="G80" s="31"/>
      <c r="H80" s="31"/>
      <c r="I80" s="129"/>
    </row>
    <row r="81" spans="2:10">
      <c r="B81" s="128"/>
      <c r="F81" s="30"/>
      <c r="G81" s="31"/>
      <c r="H81" s="31"/>
      <c r="I81" s="129"/>
      <c r="J81" s="75" t="str">
        <f>IF((B82=B77+B79),"","NO CUADRA")</f>
        <v/>
      </c>
    </row>
    <row r="82" spans="2:10">
      <c r="B82" s="130">
        <f>B77+B79</f>
        <v>-1438</v>
      </c>
      <c r="C82" s="26"/>
      <c r="D82" s="26" t="s">
        <v>46</v>
      </c>
      <c r="E82" s="26"/>
      <c r="F82" s="37"/>
      <c r="G82" s="26" t="s">
        <v>46</v>
      </c>
      <c r="H82" s="26"/>
      <c r="I82" s="131">
        <f>I77</f>
        <v>-1438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-1856</v>
      </c>
      <c r="D92" s="32" t="s">
        <v>87</v>
      </c>
      <c r="E92" s="34" t="s">
        <v>88</v>
      </c>
      <c r="F92" s="30"/>
      <c r="G92" s="32" t="s">
        <v>82</v>
      </c>
      <c r="H92" s="34" t="s">
        <v>22</v>
      </c>
      <c r="I92" s="129">
        <f>+B80</f>
        <v>-1856</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-1856</v>
      </c>
      <c r="C99" s="26"/>
      <c r="D99" s="26" t="s">
        <v>46</v>
      </c>
      <c r="E99" s="26"/>
      <c r="F99" s="37"/>
      <c r="G99" s="26" t="s">
        <v>46</v>
      </c>
      <c r="H99" s="26"/>
      <c r="I99" s="131">
        <f>I92+I93+I96</f>
        <v>-1856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3781</v>
      </c>
      <c r="D106" s="32" t="s">
        <v>34</v>
      </c>
      <c r="E106" s="50" t="s">
        <v>35</v>
      </c>
      <c r="F106" s="30"/>
      <c r="G106" s="31"/>
      <c r="H106" s="31"/>
      <c r="I106" s="30"/>
    </row>
    <row r="107" spans="2:10">
      <c r="B107" s="128">
        <v>-372</v>
      </c>
      <c r="D107" s="32" t="s">
        <v>94</v>
      </c>
      <c r="E107" s="32"/>
      <c r="F107" s="30"/>
      <c r="G107" s="32" t="s">
        <v>87</v>
      </c>
      <c r="H107" s="39" t="s">
        <v>88</v>
      </c>
      <c r="I107" s="129"/>
    </row>
    <row r="108" spans="2:10">
      <c r="B108" s="128">
        <f>-B13</f>
        <v>-418</v>
      </c>
      <c r="D108" s="32" t="s">
        <v>95</v>
      </c>
      <c r="E108" s="33" t="s">
        <v>6</v>
      </c>
      <c r="F108" s="30"/>
      <c r="G108" s="32"/>
      <c r="H108" s="51" t="s">
        <v>89</v>
      </c>
      <c r="I108" s="129">
        <f>B92</f>
        <v>-1856</v>
      </c>
    </row>
    <row r="109" spans="2:10">
      <c r="B109" s="128">
        <v>4153</v>
      </c>
      <c r="D109" s="40" t="s">
        <v>96</v>
      </c>
      <c r="E109" s="32" t="s">
        <v>97</v>
      </c>
      <c r="F109" s="30"/>
      <c r="H109" s="74"/>
      <c r="I109" s="133"/>
    </row>
    <row r="110" spans="2:10">
      <c r="B110" s="128">
        <v>0</v>
      </c>
      <c r="D110" s="32" t="s">
        <v>98</v>
      </c>
      <c r="E110" s="32" t="s">
        <v>99</v>
      </c>
      <c r="F110" s="30"/>
      <c r="G110" s="72"/>
      <c r="I110" s="129"/>
    </row>
    <row r="111" spans="2:10">
      <c r="B111" s="128">
        <v>-21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-5198</v>
      </c>
      <c r="C113" s="46"/>
      <c r="D113" s="46" t="s">
        <v>26</v>
      </c>
      <c r="E113" s="34" t="s">
        <v>102</v>
      </c>
      <c r="F113" s="47"/>
      <c r="G113" s="72"/>
      <c r="H113" s="48"/>
      <c r="I113" s="129"/>
    </row>
    <row r="114" spans="2:10">
      <c r="B114" s="128"/>
      <c r="E114" s="32"/>
      <c r="F114" s="30"/>
      <c r="G114" s="72"/>
      <c r="H114" s="31"/>
      <c r="I114" s="129"/>
    </row>
    <row r="115" spans="2:10">
      <c r="B115" s="130">
        <f>B106+B108+B111+B113</f>
        <v>-1856</v>
      </c>
      <c r="C115" s="26"/>
      <c r="D115" s="26" t="s">
        <v>46</v>
      </c>
      <c r="E115" s="52"/>
      <c r="F115" s="37"/>
      <c r="G115" s="26" t="s">
        <v>46</v>
      </c>
      <c r="H115" s="26"/>
      <c r="I115" s="131">
        <f>I108</f>
        <v>-1856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-5198</v>
      </c>
      <c r="J122" s="75" t="str">
        <f>IF((B125=B126+B127),"","NO CUADRA")</f>
        <v/>
      </c>
    </row>
    <row r="123" spans="2:10" ht="15">
      <c r="B123" s="128">
        <f>B125+B128+B131+B134+B137+B142+B143+B144</f>
        <v>-6229</v>
      </c>
      <c r="C123" s="28"/>
      <c r="D123" s="23"/>
      <c r="E123" s="32" t="s">
        <v>105</v>
      </c>
      <c r="F123" s="23"/>
      <c r="G123" s="23"/>
      <c r="H123" s="23"/>
      <c r="I123" s="129">
        <f>I128+I131+I134+I137+I142+I143+I144</f>
        <v>-1031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-1092</v>
      </c>
      <c r="E128" s="32" t="s">
        <v>109</v>
      </c>
      <c r="I128" s="129">
        <f>I129+I130</f>
        <v>0</v>
      </c>
      <c r="J128" s="75" t="str">
        <f>IF((B138=B139+B140),"","NO CUADRA")</f>
        <v/>
      </c>
    </row>
    <row r="129" spans="2:10">
      <c r="B129" s="128">
        <v>-1090</v>
      </c>
      <c r="E129" s="32" t="s">
        <v>110</v>
      </c>
      <c r="I129" s="129">
        <v>0</v>
      </c>
      <c r="J129" s="75" t="str">
        <f>IF((B144=B145+B146),"","NO CUADRA")</f>
        <v/>
      </c>
    </row>
    <row r="130" spans="2:10">
      <c r="B130" s="128">
        <v>-2</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-5171</v>
      </c>
      <c r="E134" s="32" t="s">
        <v>115</v>
      </c>
      <c r="I134" s="129">
        <f>I135+I136</f>
        <v>37</v>
      </c>
      <c r="J134" s="75" t="str">
        <f>IF((I134=I135+I136),"","NO CUADRA")</f>
        <v/>
      </c>
    </row>
    <row r="135" spans="2:10">
      <c r="B135" s="128">
        <v>-5171</v>
      </c>
      <c r="E135" s="32" t="s">
        <v>116</v>
      </c>
      <c r="I135" s="129">
        <v>37</v>
      </c>
      <c r="J135" s="75" t="str">
        <f>IF((I137=I138+I141),"","NO CUADRA")</f>
        <v/>
      </c>
    </row>
    <row r="136" spans="2:10">
      <c r="B136" s="128">
        <v>0</v>
      </c>
      <c r="E136" s="32" t="s">
        <v>117</v>
      </c>
      <c r="I136" s="129">
        <v>0</v>
      </c>
      <c r="J136" s="75" t="str">
        <f>IF((I144=I145+I146),"","NO CUADRA")</f>
        <v/>
      </c>
    </row>
    <row r="137" spans="2:10">
      <c r="B137" s="128">
        <f>B138+B141</f>
        <v>11</v>
      </c>
      <c r="E137" s="55" t="s">
        <v>118</v>
      </c>
      <c r="I137" s="129">
        <f>I138+I141</f>
        <v>-902</v>
      </c>
      <c r="J137" s="75" t="str">
        <f>IF((I122=B123-I128-I131-I134-I137-I142-I143-I144),"","NO CUADRA")</f>
        <v/>
      </c>
    </row>
    <row r="138" spans="2:10">
      <c r="B138" s="128">
        <f>B139+B140</f>
        <v>11</v>
      </c>
      <c r="E138" s="55" t="s">
        <v>119</v>
      </c>
      <c r="I138" s="129">
        <f>I139+I140</f>
        <v>-902</v>
      </c>
    </row>
    <row r="139" spans="2:10">
      <c r="B139" s="128">
        <v>11</v>
      </c>
      <c r="E139" s="55" t="s">
        <v>120</v>
      </c>
      <c r="I139" s="129">
        <v>-902</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23</v>
      </c>
      <c r="C144" s="32" t="s">
        <v>125</v>
      </c>
      <c r="E144" s="32" t="s">
        <v>125</v>
      </c>
      <c r="I144" s="129">
        <f>I145+I146</f>
        <v>-166</v>
      </c>
      <c r="J144" s="75" t="str">
        <f>IF((I122=B113),"","NO CUADRA")</f>
        <v/>
      </c>
    </row>
    <row r="145" spans="2:9">
      <c r="B145" s="128">
        <v>2</v>
      </c>
      <c r="C145" s="32" t="s">
        <v>126</v>
      </c>
      <c r="E145" s="32" t="s">
        <v>126</v>
      </c>
      <c r="I145" s="129">
        <v>-73</v>
      </c>
    </row>
    <row r="146" spans="2:9">
      <c r="B146" s="130">
        <v>21</v>
      </c>
      <c r="C146" s="56" t="s">
        <v>127</v>
      </c>
      <c r="D146" s="57"/>
      <c r="E146" s="56" t="s">
        <v>127</v>
      </c>
      <c r="F146" s="57"/>
      <c r="G146" s="57"/>
      <c r="H146" s="57"/>
      <c r="I146" s="131">
        <v>-93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337</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33797</v>
      </c>
      <c r="D11" s="24" t="s">
        <v>4</v>
      </c>
      <c r="E11" s="32" t="s">
        <v>42</v>
      </c>
      <c r="F11" s="30"/>
      <c r="G11" s="31" t="s">
        <v>2</v>
      </c>
      <c r="H11" s="33" t="s">
        <v>3</v>
      </c>
      <c r="I11" s="129">
        <f>I12+I13</f>
        <v>45019</v>
      </c>
      <c r="J11" s="75" t="str">
        <f>IF((I11=I12+I13),"","NO CUADRA")</f>
        <v/>
      </c>
    </row>
    <row r="12" spans="2:14">
      <c r="B12" s="128">
        <f>I11-B11</f>
        <v>11222</v>
      </c>
      <c r="D12" s="32" t="s">
        <v>28</v>
      </c>
      <c r="E12" s="34" t="s">
        <v>5</v>
      </c>
      <c r="F12" s="30"/>
      <c r="G12" s="35" t="s">
        <v>43</v>
      </c>
      <c r="H12" s="31"/>
      <c r="I12" s="129">
        <v>44415</v>
      </c>
      <c r="J12" s="75" t="str">
        <f>IF((I11=I16),"","NO CUADRA")</f>
        <v/>
      </c>
    </row>
    <row r="13" spans="2:14">
      <c r="B13" s="128">
        <v>8992</v>
      </c>
      <c r="D13" s="24" t="s">
        <v>44</v>
      </c>
      <c r="E13" s="32" t="s">
        <v>6</v>
      </c>
      <c r="F13" s="30"/>
      <c r="G13" s="35" t="s">
        <v>45</v>
      </c>
      <c r="I13" s="129">
        <v>604</v>
      </c>
      <c r="J13" s="75" t="str">
        <f>IF((B16=B11+B12),"","NO CUADRA")</f>
        <v/>
      </c>
    </row>
    <row r="14" spans="2:14">
      <c r="B14" s="128">
        <f>B12-B13</f>
        <v>2230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45019</v>
      </c>
      <c r="C16" s="26"/>
      <c r="D16" s="36" t="s">
        <v>46</v>
      </c>
      <c r="E16" s="26"/>
      <c r="F16" s="37"/>
      <c r="G16" s="36" t="s">
        <v>46</v>
      </c>
      <c r="H16" s="26"/>
      <c r="I16" s="131">
        <f>I11</f>
        <v>45019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17318</v>
      </c>
      <c r="D26" s="24" t="s">
        <v>9</v>
      </c>
      <c r="E26" s="32" t="s">
        <v>10</v>
      </c>
      <c r="F26" s="30"/>
      <c r="G26" s="35" t="s">
        <v>28</v>
      </c>
      <c r="H26" s="39" t="s">
        <v>5</v>
      </c>
      <c r="I26" s="129">
        <f>+B12</f>
        <v>11222</v>
      </c>
      <c r="J26" s="75" t="str">
        <f>IF((B26=B27+B28),"","NO CUADRA")</f>
        <v/>
      </c>
    </row>
    <row r="27" spans="2:10">
      <c r="B27" s="128">
        <v>13842</v>
      </c>
      <c r="D27" s="32" t="s">
        <v>49</v>
      </c>
      <c r="F27" s="30"/>
      <c r="G27" s="31"/>
      <c r="H27" s="31"/>
      <c r="I27" s="129"/>
      <c r="J27" s="75" t="str">
        <f>IF((B28=B29+B30),"","NO CUADRA")</f>
        <v/>
      </c>
    </row>
    <row r="28" spans="2:10">
      <c r="B28" s="128">
        <f>B29+B30</f>
        <v>3476</v>
      </c>
      <c r="D28" s="32" t="s">
        <v>50</v>
      </c>
      <c r="F28" s="30"/>
      <c r="G28" s="31"/>
      <c r="H28" s="31"/>
      <c r="I28" s="129"/>
      <c r="J28" s="75" t="str">
        <f>IF((I26=I35),"","NO CUADRA")</f>
        <v/>
      </c>
    </row>
    <row r="29" spans="2:10">
      <c r="B29" s="128">
        <v>3241</v>
      </c>
      <c r="D29" s="32" t="s">
        <v>51</v>
      </c>
      <c r="F29" s="30"/>
      <c r="G29" s="31"/>
      <c r="H29" s="31"/>
      <c r="I29" s="129"/>
      <c r="J29" s="75" t="str">
        <f>IF((B33=I35-B26-B31-B32),"","NO CUADRA")</f>
        <v/>
      </c>
    </row>
    <row r="30" spans="2:10">
      <c r="B30" s="128">
        <v>235</v>
      </c>
      <c r="D30" s="32" t="s">
        <v>52</v>
      </c>
      <c r="F30" s="30"/>
      <c r="G30" s="31"/>
      <c r="H30" s="31"/>
      <c r="I30" s="129"/>
      <c r="J30" s="75" t="str">
        <f>IF((B35=B26+B31+B32+B33),"","NO CUADRA")</f>
        <v/>
      </c>
    </row>
    <row r="31" spans="2:10" ht="12.75" customHeight="1">
      <c r="B31" s="128">
        <v>629</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-6725</v>
      </c>
      <c r="D33" s="32" t="s">
        <v>53</v>
      </c>
      <c r="E33" s="34" t="s">
        <v>54</v>
      </c>
      <c r="F33" s="30"/>
      <c r="G33" s="31"/>
      <c r="H33" s="31"/>
      <c r="I33" s="129"/>
    </row>
    <row r="34" spans="2:10">
      <c r="B34" s="128"/>
      <c r="F34" s="30"/>
      <c r="G34" s="31"/>
      <c r="H34" s="31"/>
      <c r="I34" s="129"/>
    </row>
    <row r="35" spans="2:10">
      <c r="B35" s="130">
        <f>B26+B31+B32+B33</f>
        <v>11222</v>
      </c>
      <c r="C35" s="26"/>
      <c r="D35" s="36" t="s">
        <v>46</v>
      </c>
      <c r="E35" s="26"/>
      <c r="F35" s="37"/>
      <c r="G35" s="36" t="s">
        <v>46</v>
      </c>
      <c r="H35" s="26"/>
      <c r="I35" s="131">
        <f>I26</f>
        <v>11222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5118</v>
      </c>
      <c r="D42" s="24" t="s">
        <v>15</v>
      </c>
      <c r="E42" s="35" t="s">
        <v>16</v>
      </c>
      <c r="F42" s="30"/>
      <c r="G42" s="32" t="s">
        <v>53</v>
      </c>
      <c r="H42" s="34" t="s">
        <v>54</v>
      </c>
      <c r="I42" s="129">
        <f>+B33</f>
        <v>-6725</v>
      </c>
    </row>
    <row r="43" spans="2:10" ht="15">
      <c r="B43" s="128">
        <v>5046</v>
      </c>
      <c r="C43" s="23"/>
      <c r="D43" s="40" t="s">
        <v>56</v>
      </c>
      <c r="F43" s="41"/>
      <c r="G43" s="28" t="s">
        <v>15</v>
      </c>
      <c r="H43" s="42" t="s">
        <v>16</v>
      </c>
      <c r="I43" s="129">
        <f>I44+I45+I47+I48+I49</f>
        <v>2308</v>
      </c>
      <c r="J43" s="75" t="str">
        <f>IF((I43=I44+I45+I47+I48+I49),"","NO CUADRA")</f>
        <v/>
      </c>
    </row>
    <row r="44" spans="2:10">
      <c r="B44" s="128">
        <v>72</v>
      </c>
      <c r="D44" s="32" t="s">
        <v>57</v>
      </c>
      <c r="F44" s="30"/>
      <c r="G44" s="40" t="s">
        <v>56</v>
      </c>
      <c r="I44" s="129">
        <v>2306</v>
      </c>
      <c r="J44" s="75" t="str">
        <f>IF((I52=I42+I43+I50),"","NO CUADRA")</f>
        <v/>
      </c>
    </row>
    <row r="45" spans="2:10">
      <c r="B45" s="128">
        <v>0</v>
      </c>
      <c r="D45" s="32" t="s">
        <v>58</v>
      </c>
      <c r="E45" s="29"/>
      <c r="F45" s="30"/>
      <c r="G45" s="32" t="s">
        <v>57</v>
      </c>
      <c r="I45" s="129">
        <v>2</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-9535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-4417</v>
      </c>
      <c r="C52" s="26"/>
      <c r="D52" s="26" t="s">
        <v>46</v>
      </c>
      <c r="E52" s="26"/>
      <c r="F52" s="37"/>
      <c r="G52" s="26" t="s">
        <v>46</v>
      </c>
      <c r="H52" s="26"/>
      <c r="I52" s="131">
        <f>I42+I43+I50</f>
        <v>-4417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625</v>
      </c>
      <c r="D59" s="24" t="s">
        <v>17</v>
      </c>
      <c r="E59" s="33" t="s">
        <v>66</v>
      </c>
      <c r="F59" s="30"/>
      <c r="G59" s="35" t="s">
        <v>62</v>
      </c>
      <c r="H59" s="34" t="s">
        <v>63</v>
      </c>
      <c r="I59" s="129">
        <f>+B49</f>
        <v>-9535</v>
      </c>
      <c r="J59" s="75" t="str">
        <f>IF((B59=B60+B61),"","NO CUADRA")</f>
        <v/>
      </c>
    </row>
    <row r="60" spans="2:10">
      <c r="B60" s="128">
        <v>625</v>
      </c>
      <c r="D60" s="32" t="s">
        <v>67</v>
      </c>
      <c r="F60" s="30"/>
      <c r="G60" s="35" t="s">
        <v>68</v>
      </c>
      <c r="H60" s="32"/>
      <c r="I60" s="129">
        <f>I61+I62</f>
        <v>235</v>
      </c>
      <c r="J60" s="75" t="str">
        <f>IF((B64=B65+B66+B67),"","NO CUADRA")</f>
        <v/>
      </c>
    </row>
    <row r="61" spans="2:10">
      <c r="B61" s="128">
        <v>0</v>
      </c>
      <c r="D61" s="32" t="s">
        <v>69</v>
      </c>
      <c r="F61" s="30"/>
      <c r="G61" s="35" t="s">
        <v>70</v>
      </c>
      <c r="I61" s="129">
        <v>0</v>
      </c>
      <c r="J61" s="75" t="str">
        <f>IF((I60=I61+I62),"","NO CUADRA")</f>
        <v/>
      </c>
    </row>
    <row r="62" spans="2:10">
      <c r="B62" s="128">
        <v>235</v>
      </c>
      <c r="D62" s="24" t="s">
        <v>18</v>
      </c>
      <c r="E62" s="32" t="s">
        <v>71</v>
      </c>
      <c r="F62" s="30"/>
      <c r="G62" s="35" t="s">
        <v>72</v>
      </c>
      <c r="I62" s="129">
        <v>235</v>
      </c>
      <c r="J62" s="75" t="str">
        <f>IF((I63=I64+I65+I66),"","NO CUADRA")</f>
        <v/>
      </c>
    </row>
    <row r="63" spans="2:10">
      <c r="B63" s="128"/>
      <c r="E63" s="32" t="s">
        <v>73</v>
      </c>
      <c r="F63" s="30"/>
      <c r="G63" s="31" t="s">
        <v>19</v>
      </c>
      <c r="H63" s="24" t="s">
        <v>20</v>
      </c>
      <c r="I63" s="129">
        <f>I64+I65+I66</f>
        <v>0</v>
      </c>
      <c r="J63" s="75" t="str">
        <f>IF((I70=I59+I60+I63),"","NO CUADRA")</f>
        <v/>
      </c>
    </row>
    <row r="64" spans="2:10">
      <c r="B64" s="128">
        <f>B65+B66+B67</f>
        <v>82</v>
      </c>
      <c r="D64" s="24" t="s">
        <v>19</v>
      </c>
      <c r="E64" s="24" t="s">
        <v>20</v>
      </c>
      <c r="F64" s="30"/>
      <c r="G64" s="32" t="s">
        <v>74</v>
      </c>
      <c r="I64" s="129">
        <v>0</v>
      </c>
      <c r="J64" s="75" t="str">
        <f>IF((B68=I70-B59-B62-B64),"","NO CUADRA")</f>
        <v/>
      </c>
    </row>
    <row r="65" spans="2:10">
      <c r="B65" s="128">
        <v>82</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-10242</v>
      </c>
      <c r="D68" s="32" t="s">
        <v>77</v>
      </c>
      <c r="E68" s="32" t="s">
        <v>78</v>
      </c>
      <c r="F68" s="30"/>
      <c r="G68" s="31"/>
      <c r="H68" s="31"/>
      <c r="I68" s="129"/>
    </row>
    <row r="69" spans="2:10" ht="17.45" customHeight="1">
      <c r="B69" s="128"/>
      <c r="F69" s="30"/>
      <c r="G69" s="31"/>
      <c r="H69" s="31"/>
      <c r="I69" s="129"/>
    </row>
    <row r="70" spans="2:10" ht="17.45" customHeight="1">
      <c r="B70" s="130">
        <f>B59+B62+B64+B68</f>
        <v>-9300</v>
      </c>
      <c r="C70" s="26"/>
      <c r="D70" s="26" t="s">
        <v>46</v>
      </c>
      <c r="E70" s="26"/>
      <c r="F70" s="37"/>
      <c r="G70" s="26" t="s">
        <v>46</v>
      </c>
      <c r="H70" s="26"/>
      <c r="I70" s="131">
        <f>I59+I60+I63</f>
        <v>-9300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-10242</v>
      </c>
      <c r="J77" s="75" t="str">
        <f>IF((I77=I82),"","NO CUADRA")</f>
        <v/>
      </c>
    </row>
    <row r="78" spans="2:10">
      <c r="B78" s="128"/>
      <c r="E78" s="32" t="s">
        <v>81</v>
      </c>
      <c r="F78" s="30"/>
      <c r="G78" s="35"/>
      <c r="H78" s="32"/>
      <c r="I78" s="129"/>
    </row>
    <row r="79" spans="2:10">
      <c r="B79" s="128">
        <f>I82-B77</f>
        <v>-10242</v>
      </c>
      <c r="D79" s="32" t="s">
        <v>82</v>
      </c>
      <c r="E79" s="39" t="s">
        <v>83</v>
      </c>
      <c r="F79" s="30"/>
      <c r="G79" s="31"/>
      <c r="H79" s="31"/>
      <c r="I79" s="129"/>
      <c r="J79" s="75" t="str">
        <f>IF((B79=I82-B77),"","NO CUADRA")</f>
        <v/>
      </c>
    </row>
    <row r="80" spans="2:10">
      <c r="B80" s="128">
        <f>B79-B13</f>
        <v>-19234</v>
      </c>
      <c r="D80" s="32" t="s">
        <v>21</v>
      </c>
      <c r="E80" s="34" t="s">
        <v>22</v>
      </c>
      <c r="F80" s="30"/>
      <c r="G80" s="31"/>
      <c r="H80" s="31"/>
      <c r="I80" s="129"/>
    </row>
    <row r="81" spans="2:10">
      <c r="B81" s="128"/>
      <c r="F81" s="30"/>
      <c r="G81" s="31"/>
      <c r="H81" s="31"/>
      <c r="I81" s="129"/>
      <c r="J81" s="75" t="str">
        <f>IF((B82=B77+B79),"","NO CUADRA")</f>
        <v/>
      </c>
    </row>
    <row r="82" spans="2:10">
      <c r="B82" s="130">
        <f>B77+B79</f>
        <v>-10242</v>
      </c>
      <c r="C82" s="26"/>
      <c r="D82" s="26" t="s">
        <v>46</v>
      </c>
      <c r="E82" s="26"/>
      <c r="F82" s="37"/>
      <c r="G82" s="26" t="s">
        <v>46</v>
      </c>
      <c r="H82" s="26"/>
      <c r="I82" s="131">
        <f>I77</f>
        <v>-10242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-19234</v>
      </c>
      <c r="D92" s="32" t="s">
        <v>87</v>
      </c>
      <c r="E92" s="34" t="s">
        <v>88</v>
      </c>
      <c r="F92" s="30"/>
      <c r="G92" s="32" t="s">
        <v>82</v>
      </c>
      <c r="H92" s="34" t="s">
        <v>22</v>
      </c>
      <c r="I92" s="129">
        <f>+B80</f>
        <v>-19234</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-19234</v>
      </c>
      <c r="C99" s="26"/>
      <c r="D99" s="26" t="s">
        <v>46</v>
      </c>
      <c r="E99" s="26"/>
      <c r="F99" s="37"/>
      <c r="G99" s="26" t="s">
        <v>46</v>
      </c>
      <c r="H99" s="26"/>
      <c r="I99" s="131">
        <f>I92+I93+I96</f>
        <v>-19234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-453</v>
      </c>
      <c r="D106" s="32" t="s">
        <v>34</v>
      </c>
      <c r="E106" s="50" t="s">
        <v>35</v>
      </c>
      <c r="F106" s="30"/>
      <c r="G106" s="31"/>
      <c r="H106" s="31"/>
      <c r="I106" s="30"/>
    </row>
    <row r="107" spans="2:10">
      <c r="B107" s="128">
        <v>3108</v>
      </c>
      <c r="D107" s="32" t="s">
        <v>94</v>
      </c>
      <c r="E107" s="32"/>
      <c r="F107" s="30"/>
      <c r="G107" s="32" t="s">
        <v>87</v>
      </c>
      <c r="H107" s="39" t="s">
        <v>88</v>
      </c>
      <c r="I107" s="129"/>
    </row>
    <row r="108" spans="2:10">
      <c r="B108" s="128">
        <f>-B13</f>
        <v>-8992</v>
      </c>
      <c r="D108" s="32" t="s">
        <v>95</v>
      </c>
      <c r="E108" s="33" t="s">
        <v>6</v>
      </c>
      <c r="F108" s="30"/>
      <c r="G108" s="32"/>
      <c r="H108" s="51" t="s">
        <v>89</v>
      </c>
      <c r="I108" s="129">
        <f>B92</f>
        <v>-19234</v>
      </c>
    </row>
    <row r="109" spans="2:10">
      <c r="B109" s="128">
        <v>-3561</v>
      </c>
      <c r="D109" s="40" t="s">
        <v>96</v>
      </c>
      <c r="E109" s="32" t="s">
        <v>97</v>
      </c>
      <c r="F109" s="30"/>
      <c r="H109" s="74"/>
      <c r="I109" s="133"/>
    </row>
    <row r="110" spans="2:10">
      <c r="B110" s="128">
        <v>0</v>
      </c>
      <c r="D110" s="32" t="s">
        <v>98</v>
      </c>
      <c r="E110" s="32" t="s">
        <v>99</v>
      </c>
      <c r="F110" s="30"/>
      <c r="G110" s="72"/>
      <c r="I110" s="129"/>
    </row>
    <row r="111" spans="2:10">
      <c r="B111" s="128">
        <v>1004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-10793</v>
      </c>
      <c r="C113" s="46"/>
      <c r="D113" s="46" t="s">
        <v>26</v>
      </c>
      <c r="E113" s="34" t="s">
        <v>102</v>
      </c>
      <c r="F113" s="47"/>
      <c r="G113" s="72"/>
      <c r="H113" s="48"/>
      <c r="I113" s="129"/>
    </row>
    <row r="114" spans="2:10">
      <c r="B114" s="128"/>
      <c r="E114" s="32"/>
      <c r="F114" s="30"/>
      <c r="G114" s="72"/>
      <c r="H114" s="31"/>
      <c r="I114" s="129"/>
    </row>
    <row r="115" spans="2:10">
      <c r="B115" s="130">
        <f>B106+B108+B111+B113</f>
        <v>-19234</v>
      </c>
      <c r="C115" s="26"/>
      <c r="D115" s="26" t="s">
        <v>46</v>
      </c>
      <c r="E115" s="52"/>
      <c r="F115" s="37"/>
      <c r="G115" s="26" t="s">
        <v>46</v>
      </c>
      <c r="H115" s="26"/>
      <c r="I115" s="131">
        <f>I108</f>
        <v>-19234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-10793</v>
      </c>
      <c r="J122" s="75" t="str">
        <f>IF((B125=B126+B127),"","NO CUADRA")</f>
        <v/>
      </c>
    </row>
    <row r="123" spans="2:10" ht="15">
      <c r="B123" s="128">
        <f>B125+B128+B131+B134+B137+B142+B143+B144</f>
        <v>-12435</v>
      </c>
      <c r="C123" s="28"/>
      <c r="D123" s="23"/>
      <c r="E123" s="32" t="s">
        <v>105</v>
      </c>
      <c r="F123" s="23"/>
      <c r="G123" s="23"/>
      <c r="H123" s="23"/>
      <c r="I123" s="129">
        <f>I128+I131+I134+I137+I142+I143+I144</f>
        <v>-1642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-938</v>
      </c>
      <c r="E128" s="32" t="s">
        <v>109</v>
      </c>
      <c r="I128" s="129">
        <f>I129+I130</f>
        <v>-458</v>
      </c>
      <c r="J128" s="75" t="str">
        <f>IF((B138=B139+B140),"","NO CUADRA")</f>
        <v/>
      </c>
    </row>
    <row r="129" spans="2:10">
      <c r="B129" s="128">
        <v>-2884</v>
      </c>
      <c r="E129" s="32" t="s">
        <v>110</v>
      </c>
      <c r="I129" s="129">
        <v>0</v>
      </c>
      <c r="J129" s="75" t="str">
        <f>IF((B144=B145+B146),"","NO CUADRA")</f>
        <v/>
      </c>
    </row>
    <row r="130" spans="2:10">
      <c r="B130" s="128">
        <v>1946</v>
      </c>
      <c r="E130" s="32" t="s">
        <v>111</v>
      </c>
      <c r="I130" s="129">
        <v>-458</v>
      </c>
    </row>
    <row r="131" spans="2:10">
      <c r="B131" s="128">
        <f>B132+B133</f>
        <v>155</v>
      </c>
      <c r="E131" s="32" t="s">
        <v>112</v>
      </c>
      <c r="I131" s="129">
        <f>I132+I133</f>
        <v>0</v>
      </c>
    </row>
    <row r="132" spans="2:10">
      <c r="B132" s="128">
        <v>155</v>
      </c>
      <c r="E132" s="32" t="s">
        <v>113</v>
      </c>
      <c r="I132" s="129">
        <v>0</v>
      </c>
      <c r="J132" s="75" t="str">
        <f>IF((I128=I129+I130),"","NO CUADRA")</f>
        <v/>
      </c>
    </row>
    <row r="133" spans="2:10">
      <c r="B133" s="128">
        <v>0</v>
      </c>
      <c r="E133" s="32" t="s">
        <v>114</v>
      </c>
      <c r="I133" s="129">
        <v>0</v>
      </c>
      <c r="J133" s="75" t="str">
        <f>IF((I131=I132+I133),"","NO CUADRA")</f>
        <v/>
      </c>
    </row>
    <row r="134" spans="2:10">
      <c r="B134" s="128">
        <f>B135+B136</f>
        <v>-174</v>
      </c>
      <c r="E134" s="32" t="s">
        <v>115</v>
      </c>
      <c r="I134" s="129">
        <f>I135+I136</f>
        <v>-19006</v>
      </c>
      <c r="J134" s="75" t="str">
        <f>IF((I134=I135+I136),"","NO CUADRA")</f>
        <v/>
      </c>
    </row>
    <row r="135" spans="2:10">
      <c r="B135" s="128">
        <v>2455</v>
      </c>
      <c r="E135" s="32" t="s">
        <v>116</v>
      </c>
      <c r="I135" s="129">
        <v>3170</v>
      </c>
      <c r="J135" s="75" t="str">
        <f>IF((I137=I138+I141),"","NO CUADRA")</f>
        <v/>
      </c>
    </row>
    <row r="136" spans="2:10">
      <c r="B136" s="128">
        <v>-2629</v>
      </c>
      <c r="E136" s="32" t="s">
        <v>117</v>
      </c>
      <c r="I136" s="129">
        <v>-22176</v>
      </c>
      <c r="J136" s="75" t="str">
        <f>IF((I144=I145+I146),"","NO CUADRA")</f>
        <v/>
      </c>
    </row>
    <row r="137" spans="2:10">
      <c r="B137" s="128">
        <f>B138+B141</f>
        <v>163</v>
      </c>
      <c r="E137" s="55" t="s">
        <v>118</v>
      </c>
      <c r="I137" s="129">
        <f>I138+I141</f>
        <v>-1</v>
      </c>
      <c r="J137" s="75" t="str">
        <f>IF((I122=B123-I128-I131-I134-I137-I142-I143-I144),"","NO CUADRA")</f>
        <v/>
      </c>
    </row>
    <row r="138" spans="2:10">
      <c r="B138" s="128">
        <f>B139+B140</f>
        <v>163</v>
      </c>
      <c r="E138" s="55" t="s">
        <v>119</v>
      </c>
      <c r="I138" s="129">
        <f>I139+I140</f>
        <v>-1</v>
      </c>
    </row>
    <row r="139" spans="2:10">
      <c r="B139" s="128">
        <v>163</v>
      </c>
      <c r="E139" s="55" t="s">
        <v>120</v>
      </c>
      <c r="I139" s="129">
        <v>-1</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-224</v>
      </c>
    </row>
    <row r="144" spans="2:10">
      <c r="B144" s="128">
        <f>B145+B146</f>
        <v>-11641</v>
      </c>
      <c r="C144" s="32" t="s">
        <v>125</v>
      </c>
      <c r="E144" s="32" t="s">
        <v>125</v>
      </c>
      <c r="I144" s="129">
        <f>I145+I146</f>
        <v>18047</v>
      </c>
      <c r="J144" s="75" t="str">
        <f>IF((I122=B113),"","NO CUADRA")</f>
        <v/>
      </c>
    </row>
    <row r="145" spans="2:9">
      <c r="B145" s="128">
        <v>3028</v>
      </c>
      <c r="C145" s="32" t="s">
        <v>126</v>
      </c>
      <c r="E145" s="32" t="s">
        <v>126</v>
      </c>
      <c r="I145" s="129">
        <v>2007</v>
      </c>
    </row>
    <row r="146" spans="2:9">
      <c r="B146" s="130">
        <v>-14669</v>
      </c>
      <c r="C146" s="56" t="s">
        <v>127</v>
      </c>
      <c r="D146" s="57"/>
      <c r="E146" s="56" t="s">
        <v>127</v>
      </c>
      <c r="F146" s="57"/>
      <c r="G146" s="57"/>
      <c r="H146" s="57"/>
      <c r="I146" s="131">
        <v>16040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338</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54248</v>
      </c>
      <c r="D11" s="24" t="s">
        <v>4</v>
      </c>
      <c r="E11" s="32" t="s">
        <v>42</v>
      </c>
      <c r="F11" s="30"/>
      <c r="G11" s="31" t="s">
        <v>2</v>
      </c>
      <c r="H11" s="33" t="s">
        <v>3</v>
      </c>
      <c r="I11" s="129">
        <f>I12+I13</f>
        <v>87860</v>
      </c>
      <c r="J11" s="75" t="str">
        <f>IF((I11=I12+I13),"","NO CUADRA")</f>
        <v/>
      </c>
    </row>
    <row r="12" spans="2:14">
      <c r="B12" s="128">
        <f>I11-B11</f>
        <v>33612</v>
      </c>
      <c r="D12" s="32" t="s">
        <v>28</v>
      </c>
      <c r="E12" s="34" t="s">
        <v>5</v>
      </c>
      <c r="F12" s="30"/>
      <c r="G12" s="35" t="s">
        <v>43</v>
      </c>
      <c r="H12" s="31"/>
      <c r="I12" s="129">
        <v>87860</v>
      </c>
      <c r="J12" s="75" t="str">
        <f>IF((I11=I16),"","NO CUADRA")</f>
        <v/>
      </c>
    </row>
    <row r="13" spans="2:14">
      <c r="B13" s="128">
        <v>14530</v>
      </c>
      <c r="D13" s="24" t="s">
        <v>44</v>
      </c>
      <c r="E13" s="32" t="s">
        <v>6</v>
      </c>
      <c r="F13" s="30"/>
      <c r="G13" s="35" t="s">
        <v>45</v>
      </c>
      <c r="I13" s="129">
        <v>0</v>
      </c>
      <c r="J13" s="75" t="str">
        <f>IF((B16=B11+B12),"","NO CUADRA")</f>
        <v/>
      </c>
    </row>
    <row r="14" spans="2:14">
      <c r="B14" s="128">
        <f>B12-B13</f>
        <v>19082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87860</v>
      </c>
      <c r="C16" s="26"/>
      <c r="D16" s="36" t="s">
        <v>46</v>
      </c>
      <c r="E16" s="26"/>
      <c r="F16" s="37"/>
      <c r="G16" s="36" t="s">
        <v>46</v>
      </c>
      <c r="H16" s="26"/>
      <c r="I16" s="131">
        <f>I11</f>
        <v>87860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37324</v>
      </c>
      <c r="D26" s="24" t="s">
        <v>9</v>
      </c>
      <c r="E26" s="32" t="s">
        <v>10</v>
      </c>
      <c r="F26" s="30"/>
      <c r="G26" s="35" t="s">
        <v>28</v>
      </c>
      <c r="H26" s="39" t="s">
        <v>5</v>
      </c>
      <c r="I26" s="129">
        <f>+B12</f>
        <v>33612</v>
      </c>
      <c r="J26" s="75" t="str">
        <f>IF((B26=B27+B28),"","NO CUADRA")</f>
        <v/>
      </c>
    </row>
    <row r="27" spans="2:10">
      <c r="B27" s="128">
        <v>28292</v>
      </c>
      <c r="D27" s="32" t="s">
        <v>49</v>
      </c>
      <c r="F27" s="30"/>
      <c r="G27" s="31"/>
      <c r="H27" s="31"/>
      <c r="I27" s="129"/>
      <c r="J27" s="75" t="str">
        <f>IF((B28=B29+B30),"","NO CUADRA")</f>
        <v/>
      </c>
    </row>
    <row r="28" spans="2:10">
      <c r="B28" s="128">
        <f>B29+B30</f>
        <v>9032</v>
      </c>
      <c r="D28" s="32" t="s">
        <v>50</v>
      </c>
      <c r="F28" s="30"/>
      <c r="G28" s="31"/>
      <c r="H28" s="31"/>
      <c r="I28" s="129"/>
      <c r="J28" s="75" t="str">
        <f>IF((I26=I35),"","NO CUADRA")</f>
        <v/>
      </c>
    </row>
    <row r="29" spans="2:10">
      <c r="B29" s="128">
        <v>9032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1309</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-5021</v>
      </c>
      <c r="D33" s="32" t="s">
        <v>53</v>
      </c>
      <c r="E33" s="34" t="s">
        <v>54</v>
      </c>
      <c r="F33" s="30"/>
      <c r="G33" s="31"/>
      <c r="H33" s="31"/>
      <c r="I33" s="129"/>
    </row>
    <row r="34" spans="2:10">
      <c r="B34" s="128"/>
      <c r="F34" s="30"/>
      <c r="G34" s="31"/>
      <c r="H34" s="31"/>
      <c r="I34" s="129"/>
    </row>
    <row r="35" spans="2:10">
      <c r="B35" s="130">
        <f>B26+B31+B32+B33</f>
        <v>33612</v>
      </c>
      <c r="C35" s="26"/>
      <c r="D35" s="36" t="s">
        <v>46</v>
      </c>
      <c r="E35" s="26"/>
      <c r="F35" s="37"/>
      <c r="G35" s="36" t="s">
        <v>46</v>
      </c>
      <c r="H35" s="26"/>
      <c r="I35" s="131">
        <f>I26</f>
        <v>33612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1342</v>
      </c>
      <c r="D42" s="24" t="s">
        <v>15</v>
      </c>
      <c r="E42" s="35" t="s">
        <v>16</v>
      </c>
      <c r="F42" s="30"/>
      <c r="G42" s="32" t="s">
        <v>53</v>
      </c>
      <c r="H42" s="34" t="s">
        <v>54</v>
      </c>
      <c r="I42" s="129">
        <f>+B33</f>
        <v>-5021</v>
      </c>
    </row>
    <row r="43" spans="2:10" ht="15">
      <c r="B43" s="128">
        <v>1342</v>
      </c>
      <c r="C43" s="23"/>
      <c r="D43" s="40" t="s">
        <v>56</v>
      </c>
      <c r="F43" s="41"/>
      <c r="G43" s="28" t="s">
        <v>15</v>
      </c>
      <c r="H43" s="42" t="s">
        <v>16</v>
      </c>
      <c r="I43" s="129">
        <f>I44+I45+I47+I48+I49</f>
        <v>1289</v>
      </c>
      <c r="J43" s="75" t="str">
        <f>IF((I43=I44+I45+I47+I48+I49),"","NO CUADRA")</f>
        <v/>
      </c>
    </row>
    <row r="44" spans="2:10">
      <c r="B44" s="128">
        <v>0</v>
      </c>
      <c r="D44" s="32" t="s">
        <v>57</v>
      </c>
      <c r="F44" s="30"/>
      <c r="G44" s="40" t="s">
        <v>56</v>
      </c>
      <c r="I44" s="129">
        <v>1289</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-5074</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-3732</v>
      </c>
      <c r="C52" s="26"/>
      <c r="D52" s="26" t="s">
        <v>46</v>
      </c>
      <c r="E52" s="26"/>
      <c r="F52" s="37"/>
      <c r="G52" s="26" t="s">
        <v>46</v>
      </c>
      <c r="H52" s="26"/>
      <c r="I52" s="131">
        <f>I42+I43+I50</f>
        <v>-3732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387</v>
      </c>
      <c r="D59" s="24" t="s">
        <v>17</v>
      </c>
      <c r="E59" s="33" t="s">
        <v>66</v>
      </c>
      <c r="F59" s="30"/>
      <c r="G59" s="35" t="s">
        <v>62</v>
      </c>
      <c r="H59" s="34" t="s">
        <v>63</v>
      </c>
      <c r="I59" s="129">
        <f>+B49</f>
        <v>-5074</v>
      </c>
      <c r="J59" s="75" t="str">
        <f>IF((B59=B60+B61),"","NO CUADRA")</f>
        <v/>
      </c>
    </row>
    <row r="60" spans="2:10">
      <c r="B60" s="128">
        <v>387</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786</v>
      </c>
      <c r="J63" s="75" t="str">
        <f>IF((I70=I59+I60+I63),"","NO CUADRA")</f>
        <v/>
      </c>
    </row>
    <row r="64" spans="2:10">
      <c r="B64" s="128">
        <f>B65+B66+B67</f>
        <v>90</v>
      </c>
      <c r="D64" s="24" t="s">
        <v>19</v>
      </c>
      <c r="E64" s="24" t="s">
        <v>20</v>
      </c>
      <c r="F64" s="30"/>
      <c r="G64" s="32" t="s">
        <v>74</v>
      </c>
      <c r="I64" s="129">
        <v>0</v>
      </c>
      <c r="J64" s="75" t="str">
        <f>IF((B68=I70-B59-B62-B64),"","NO CUADRA")</f>
        <v/>
      </c>
    </row>
    <row r="65" spans="2:10">
      <c r="B65" s="128">
        <v>90</v>
      </c>
      <c r="D65" s="32" t="s">
        <v>74</v>
      </c>
      <c r="F65" s="30"/>
      <c r="G65" s="35" t="s">
        <v>75</v>
      </c>
      <c r="I65" s="129">
        <v>636</v>
      </c>
      <c r="J65" s="75" t="str">
        <f>IF((B70=B59+B62+B64+B68),"","NO CUADRA")</f>
        <v/>
      </c>
    </row>
    <row r="66" spans="2:10">
      <c r="B66" s="128">
        <v>0</v>
      </c>
      <c r="D66" s="32" t="s">
        <v>75</v>
      </c>
      <c r="F66" s="30"/>
      <c r="G66" s="35" t="s">
        <v>76</v>
      </c>
      <c r="I66" s="129">
        <v>150</v>
      </c>
    </row>
    <row r="67" spans="2:10">
      <c r="B67" s="128">
        <v>0</v>
      </c>
      <c r="D67" s="32" t="s">
        <v>76</v>
      </c>
      <c r="F67" s="30"/>
      <c r="G67" s="31"/>
      <c r="H67" s="31"/>
      <c r="I67" s="129"/>
    </row>
    <row r="68" spans="2:10">
      <c r="B68" s="128">
        <f>I70-B59-B62-B64</f>
        <v>-4765</v>
      </c>
      <c r="D68" s="32" t="s">
        <v>77</v>
      </c>
      <c r="E68" s="32" t="s">
        <v>78</v>
      </c>
      <c r="F68" s="30"/>
      <c r="G68" s="31"/>
      <c r="H68" s="31"/>
      <c r="I68" s="129"/>
    </row>
    <row r="69" spans="2:10" ht="17.45" customHeight="1">
      <c r="B69" s="128"/>
      <c r="F69" s="30"/>
      <c r="G69" s="31"/>
      <c r="H69" s="31"/>
      <c r="I69" s="129"/>
    </row>
    <row r="70" spans="2:10" ht="17.45" customHeight="1">
      <c r="B70" s="130">
        <f>B59+B62+B64+B68</f>
        <v>-4288</v>
      </c>
      <c r="C70" s="26"/>
      <c r="D70" s="26" t="s">
        <v>46</v>
      </c>
      <c r="E70" s="26"/>
      <c r="F70" s="37"/>
      <c r="G70" s="26" t="s">
        <v>46</v>
      </c>
      <c r="H70" s="26"/>
      <c r="I70" s="131">
        <f>I59+I60+I63</f>
        <v>-4288</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-4765</v>
      </c>
      <c r="J77" s="75" t="str">
        <f>IF((I77=I82),"","NO CUADRA")</f>
        <v/>
      </c>
    </row>
    <row r="78" spans="2:10">
      <c r="B78" s="128"/>
      <c r="E78" s="32" t="s">
        <v>81</v>
      </c>
      <c r="F78" s="30"/>
      <c r="G78" s="35"/>
      <c r="H78" s="32"/>
      <c r="I78" s="129"/>
    </row>
    <row r="79" spans="2:10">
      <c r="B79" s="128">
        <f>I82-B77</f>
        <v>-4765</v>
      </c>
      <c r="D79" s="32" t="s">
        <v>82</v>
      </c>
      <c r="E79" s="39" t="s">
        <v>83</v>
      </c>
      <c r="F79" s="30"/>
      <c r="G79" s="31"/>
      <c r="H79" s="31"/>
      <c r="I79" s="129"/>
      <c r="J79" s="75" t="str">
        <f>IF((B79=I82-B77),"","NO CUADRA")</f>
        <v/>
      </c>
    </row>
    <row r="80" spans="2:10">
      <c r="B80" s="128">
        <f>B79-B13</f>
        <v>-19295</v>
      </c>
      <c r="D80" s="32" t="s">
        <v>21</v>
      </c>
      <c r="E80" s="34" t="s">
        <v>22</v>
      </c>
      <c r="F80" s="30"/>
      <c r="G80" s="31"/>
      <c r="H80" s="31"/>
      <c r="I80" s="129"/>
    </row>
    <row r="81" spans="2:10">
      <c r="B81" s="128"/>
      <c r="F81" s="30"/>
      <c r="G81" s="31"/>
      <c r="H81" s="31"/>
      <c r="I81" s="129"/>
      <c r="J81" s="75" t="str">
        <f>IF((B82=B77+B79),"","NO CUADRA")</f>
        <v/>
      </c>
    </row>
    <row r="82" spans="2:10">
      <c r="B82" s="130">
        <f>B77+B79</f>
        <v>-4765</v>
      </c>
      <c r="C82" s="26"/>
      <c r="D82" s="26" t="s">
        <v>46</v>
      </c>
      <c r="E82" s="26"/>
      <c r="F82" s="37"/>
      <c r="G82" s="26" t="s">
        <v>46</v>
      </c>
      <c r="H82" s="26"/>
      <c r="I82" s="131">
        <f>I77</f>
        <v>-4765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-8288</v>
      </c>
      <c r="D92" s="32" t="s">
        <v>87</v>
      </c>
      <c r="E92" s="34" t="s">
        <v>88</v>
      </c>
      <c r="F92" s="30"/>
      <c r="G92" s="32" t="s">
        <v>82</v>
      </c>
      <c r="H92" s="34" t="s">
        <v>22</v>
      </c>
      <c r="I92" s="129">
        <f>+B80</f>
        <v>-19295</v>
      </c>
      <c r="J92" s="75" t="str">
        <f>IF((I93=I94+I95),"","NO CUADRA")</f>
        <v/>
      </c>
    </row>
    <row r="93" spans="2:10">
      <c r="B93" s="128"/>
      <c r="E93" s="39" t="s">
        <v>89</v>
      </c>
      <c r="F93" s="30"/>
      <c r="G93" s="35" t="s">
        <v>32</v>
      </c>
      <c r="H93" s="24" t="s">
        <v>24</v>
      </c>
      <c r="I93" s="129">
        <f>I94+I95</f>
        <v>11007</v>
      </c>
      <c r="J93" s="75" t="str">
        <f>IF((I96=I97),"","NO CUADRA")</f>
        <v/>
      </c>
    </row>
    <row r="94" spans="2:10">
      <c r="B94" s="128"/>
      <c r="E94" s="32"/>
      <c r="F94" s="30"/>
      <c r="G94" s="35" t="s">
        <v>90</v>
      </c>
      <c r="I94" s="129">
        <v>7</v>
      </c>
      <c r="J94" s="75" t="str">
        <f>IF((I99=I92+I93+I96),"","NO CUADRA")</f>
        <v/>
      </c>
    </row>
    <row r="95" spans="2:10">
      <c r="B95" s="128"/>
      <c r="E95" s="32"/>
      <c r="F95" s="30"/>
      <c r="G95" s="35" t="s">
        <v>91</v>
      </c>
      <c r="I95" s="129">
        <v>11000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-8288</v>
      </c>
      <c r="C99" s="26"/>
      <c r="D99" s="26" t="s">
        <v>46</v>
      </c>
      <c r="E99" s="26"/>
      <c r="F99" s="37"/>
      <c r="G99" s="26" t="s">
        <v>46</v>
      </c>
      <c r="H99" s="26"/>
      <c r="I99" s="131">
        <f>I92+I93+I96</f>
        <v>-8288</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10668</v>
      </c>
      <c r="D106" s="32" t="s">
        <v>34</v>
      </c>
      <c r="E106" s="50" t="s">
        <v>35</v>
      </c>
      <c r="F106" s="30"/>
      <c r="G106" s="31"/>
      <c r="H106" s="31"/>
      <c r="I106" s="30"/>
    </row>
    <row r="107" spans="2:10">
      <c r="B107" s="128">
        <v>13254</v>
      </c>
      <c r="D107" s="32" t="s">
        <v>94</v>
      </c>
      <c r="E107" s="32"/>
      <c r="F107" s="30"/>
      <c r="G107" s="32" t="s">
        <v>87</v>
      </c>
      <c r="H107" s="39" t="s">
        <v>88</v>
      </c>
      <c r="I107" s="129"/>
    </row>
    <row r="108" spans="2:10">
      <c r="B108" s="128">
        <f>-B13</f>
        <v>-14530</v>
      </c>
      <c r="D108" s="32" t="s">
        <v>95</v>
      </c>
      <c r="E108" s="33" t="s">
        <v>6</v>
      </c>
      <c r="F108" s="30"/>
      <c r="G108" s="32"/>
      <c r="H108" s="51" t="s">
        <v>89</v>
      </c>
      <c r="I108" s="129">
        <f>B92</f>
        <v>-8288</v>
      </c>
    </row>
    <row r="109" spans="2:10">
      <c r="B109" s="128">
        <v>-2586</v>
      </c>
      <c r="D109" s="40" t="s">
        <v>96</v>
      </c>
      <c r="E109" s="32" t="s">
        <v>97</v>
      </c>
      <c r="F109" s="30"/>
      <c r="H109" s="74"/>
      <c r="I109" s="133"/>
    </row>
    <row r="110" spans="2:10">
      <c r="B110" s="128">
        <v>0</v>
      </c>
      <c r="D110" s="32" t="s">
        <v>98</v>
      </c>
      <c r="E110" s="32" t="s">
        <v>99</v>
      </c>
      <c r="F110" s="30"/>
      <c r="G110" s="72"/>
      <c r="I110" s="129"/>
    </row>
    <row r="111" spans="2:10">
      <c r="B111" s="128">
        <v>-182</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-4244</v>
      </c>
      <c r="C113" s="46"/>
      <c r="D113" s="46" t="s">
        <v>26</v>
      </c>
      <c r="E113" s="34" t="s">
        <v>102</v>
      </c>
      <c r="F113" s="47"/>
      <c r="G113" s="72"/>
      <c r="H113" s="48"/>
      <c r="I113" s="129"/>
    </row>
    <row r="114" spans="2:10">
      <c r="B114" s="128"/>
      <c r="E114" s="32"/>
      <c r="F114" s="30"/>
      <c r="G114" s="72"/>
      <c r="H114" s="31"/>
      <c r="I114" s="129"/>
    </row>
    <row r="115" spans="2:10">
      <c r="B115" s="130">
        <f>B106+B108+B111+B113</f>
        <v>-8288</v>
      </c>
      <c r="C115" s="26"/>
      <c r="D115" s="26" t="s">
        <v>46</v>
      </c>
      <c r="E115" s="52"/>
      <c r="F115" s="37"/>
      <c r="G115" s="26" t="s">
        <v>46</v>
      </c>
      <c r="H115" s="26"/>
      <c r="I115" s="131">
        <f>I108</f>
        <v>-8288</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-4244</v>
      </c>
      <c r="J122" s="75" t="str">
        <f>IF((B125=B126+B127),"","NO CUADRA")</f>
        <v/>
      </c>
    </row>
    <row r="123" spans="2:10" ht="15">
      <c r="B123" s="128">
        <f>B125+B128+B131+B134+B137+B142+B143+B144</f>
        <v>-1927</v>
      </c>
      <c r="C123" s="28"/>
      <c r="D123" s="23"/>
      <c r="E123" s="32" t="s">
        <v>105</v>
      </c>
      <c r="F123" s="23"/>
      <c r="G123" s="23"/>
      <c r="H123" s="23"/>
      <c r="I123" s="129">
        <f>I128+I131+I134+I137+I142+I143+I144</f>
        <v>2317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-1014</v>
      </c>
      <c r="E128" s="32" t="s">
        <v>109</v>
      </c>
      <c r="I128" s="129">
        <f>I129+I130</f>
        <v>-209</v>
      </c>
      <c r="J128" s="75" t="str">
        <f>IF((B138=B139+B140),"","NO CUADRA")</f>
        <v/>
      </c>
    </row>
    <row r="129" spans="2:10">
      <c r="B129" s="128">
        <v>-2008</v>
      </c>
      <c r="E129" s="32" t="s">
        <v>110</v>
      </c>
      <c r="I129" s="129">
        <v>0</v>
      </c>
      <c r="J129" s="75" t="str">
        <f>IF((B144=B145+B146),"","NO CUADRA")</f>
        <v/>
      </c>
    </row>
    <row r="130" spans="2:10">
      <c r="B130" s="128">
        <v>994</v>
      </c>
      <c r="E130" s="32" t="s">
        <v>111</v>
      </c>
      <c r="I130" s="129">
        <v>-209</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1048</v>
      </c>
      <c r="E134" s="32" t="s">
        <v>115</v>
      </c>
      <c r="I134" s="129">
        <f>I135+I136</f>
        <v>6831</v>
      </c>
      <c r="J134" s="75" t="str">
        <f>IF((I134=I135+I136),"","NO CUADRA")</f>
        <v/>
      </c>
    </row>
    <row r="135" spans="2:10">
      <c r="B135" s="128">
        <v>1013</v>
      </c>
      <c r="E135" s="32" t="s">
        <v>116</v>
      </c>
      <c r="I135" s="129">
        <v>1456</v>
      </c>
      <c r="J135" s="75" t="str">
        <f>IF((I137=I138+I141),"","NO CUADRA")</f>
        <v/>
      </c>
    </row>
    <row r="136" spans="2:10">
      <c r="B136" s="128">
        <v>35</v>
      </c>
      <c r="E136" s="32" t="s">
        <v>117</v>
      </c>
      <c r="I136" s="129">
        <v>5375</v>
      </c>
      <c r="J136" s="75" t="str">
        <f>IF((I144=I145+I146),"","NO CUADRA")</f>
        <v/>
      </c>
    </row>
    <row r="137" spans="2:10">
      <c r="B137" s="128">
        <f>B138+B141</f>
        <v>48</v>
      </c>
      <c r="E137" s="55" t="s">
        <v>118</v>
      </c>
      <c r="I137" s="129">
        <f>I138+I141</f>
        <v>0</v>
      </c>
      <c r="J137" s="75" t="str">
        <f>IF((I122=B123-I128-I131-I134-I137-I142-I143-I144),"","NO CUADRA")</f>
        <v/>
      </c>
    </row>
    <row r="138" spans="2:10">
      <c r="B138" s="128">
        <f>B139+B140</f>
        <v>48</v>
      </c>
      <c r="E138" s="55" t="s">
        <v>119</v>
      </c>
      <c r="I138" s="129">
        <f>I139+I140</f>
        <v>0</v>
      </c>
    </row>
    <row r="139" spans="2:10">
      <c r="B139" s="128">
        <v>48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-2009</v>
      </c>
      <c r="C144" s="32" t="s">
        <v>125</v>
      </c>
      <c r="E144" s="32" t="s">
        <v>125</v>
      </c>
      <c r="I144" s="129">
        <f>I145+I146</f>
        <v>-4305</v>
      </c>
      <c r="J144" s="75" t="str">
        <f>IF((I122=B113),"","NO CUADRA")</f>
        <v/>
      </c>
    </row>
    <row r="145" spans="2:9">
      <c r="B145" s="128">
        <v>-2078</v>
      </c>
      <c r="C145" s="32" t="s">
        <v>126</v>
      </c>
      <c r="E145" s="32" t="s">
        <v>126</v>
      </c>
      <c r="I145" s="129">
        <v>-1263</v>
      </c>
    </row>
    <row r="146" spans="2:9">
      <c r="B146" s="130">
        <v>69</v>
      </c>
      <c r="C146" s="56" t="s">
        <v>127</v>
      </c>
      <c r="D146" s="57"/>
      <c r="E146" s="56" t="s">
        <v>127</v>
      </c>
      <c r="F146" s="57"/>
      <c r="G146" s="57"/>
      <c r="H146" s="57"/>
      <c r="I146" s="131">
        <v>-3042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339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334</v>
      </c>
      <c r="D11" s="24" t="s">
        <v>4</v>
      </c>
      <c r="E11" s="32" t="s">
        <v>42</v>
      </c>
      <c r="F11" s="30"/>
      <c r="G11" s="31" t="s">
        <v>2</v>
      </c>
      <c r="H11" s="33" t="s">
        <v>3</v>
      </c>
      <c r="I11" s="129">
        <f>I12+I13</f>
        <v>167</v>
      </c>
      <c r="J11" s="75" t="str">
        <f>IF((I11=I12+I13),"","NO CUADRA")</f>
        <v/>
      </c>
    </row>
    <row r="12" spans="2:14">
      <c r="B12" s="128">
        <f>I11-B11</f>
        <v>-167</v>
      </c>
      <c r="D12" s="32" t="s">
        <v>28</v>
      </c>
      <c r="E12" s="34" t="s">
        <v>5</v>
      </c>
      <c r="F12" s="30"/>
      <c r="G12" s="35" t="s">
        <v>43</v>
      </c>
      <c r="H12" s="31"/>
      <c r="I12" s="129">
        <v>167</v>
      </c>
      <c r="J12" s="75" t="str">
        <f>IF((I11=I16),"","NO CUADRA")</f>
        <v/>
      </c>
    </row>
    <row r="13" spans="2:14">
      <c r="B13" s="128">
        <v>43</v>
      </c>
      <c r="D13" s="24" t="s">
        <v>44</v>
      </c>
      <c r="E13" s="32" t="s">
        <v>6</v>
      </c>
      <c r="F13" s="30"/>
      <c r="G13" s="35" t="s">
        <v>45</v>
      </c>
      <c r="I13" s="129">
        <v>0</v>
      </c>
      <c r="J13" s="75" t="str">
        <f>IF((B16=B11+B12),"","NO CUADRA")</f>
        <v/>
      </c>
    </row>
    <row r="14" spans="2:14">
      <c r="B14" s="128">
        <f>B12-B13</f>
        <v>-210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167</v>
      </c>
      <c r="C16" s="26"/>
      <c r="D16" s="36" t="s">
        <v>46</v>
      </c>
      <c r="E16" s="26"/>
      <c r="F16" s="37"/>
      <c r="G16" s="36" t="s">
        <v>46</v>
      </c>
      <c r="H16" s="26"/>
      <c r="I16" s="131">
        <f>I11</f>
        <v>167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714</v>
      </c>
      <c r="D26" s="24" t="s">
        <v>9</v>
      </c>
      <c r="E26" s="32" t="s">
        <v>10</v>
      </c>
      <c r="F26" s="30"/>
      <c r="G26" s="35" t="s">
        <v>28</v>
      </c>
      <c r="H26" s="39" t="s">
        <v>5</v>
      </c>
      <c r="I26" s="129">
        <f>+B12</f>
        <v>-167</v>
      </c>
      <c r="J26" s="75" t="str">
        <f>IF((B26=B27+B28),"","NO CUADRA")</f>
        <v/>
      </c>
    </row>
    <row r="27" spans="2:10">
      <c r="B27" s="128">
        <v>549</v>
      </c>
      <c r="D27" s="32" t="s">
        <v>49</v>
      </c>
      <c r="F27" s="30"/>
      <c r="G27" s="31"/>
      <c r="H27" s="31"/>
      <c r="I27" s="129"/>
      <c r="J27" s="75" t="str">
        <f>IF((B28=B29+B30),"","NO CUADRA")</f>
        <v/>
      </c>
    </row>
    <row r="28" spans="2:10">
      <c r="B28" s="128">
        <f>B29+B30</f>
        <v>165</v>
      </c>
      <c r="D28" s="32" t="s">
        <v>50</v>
      </c>
      <c r="F28" s="30"/>
      <c r="G28" s="31"/>
      <c r="H28" s="31"/>
      <c r="I28" s="129"/>
      <c r="J28" s="75" t="str">
        <f>IF((I26=I35),"","NO CUADRA")</f>
        <v/>
      </c>
    </row>
    <row r="29" spans="2:10">
      <c r="B29" s="128">
        <v>165</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60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-941</v>
      </c>
      <c r="D33" s="32" t="s">
        <v>53</v>
      </c>
      <c r="E33" s="34" t="s">
        <v>54</v>
      </c>
      <c r="F33" s="30"/>
      <c r="G33" s="31"/>
      <c r="H33" s="31"/>
      <c r="I33" s="129"/>
    </row>
    <row r="34" spans="2:10">
      <c r="B34" s="128"/>
      <c r="F34" s="30"/>
      <c r="G34" s="31"/>
      <c r="H34" s="31"/>
      <c r="I34" s="129"/>
    </row>
    <row r="35" spans="2:10">
      <c r="B35" s="130">
        <f>B26+B31+B32+B33</f>
        <v>-167</v>
      </c>
      <c r="C35" s="26"/>
      <c r="D35" s="36" t="s">
        <v>46</v>
      </c>
      <c r="E35" s="26"/>
      <c r="F35" s="37"/>
      <c r="G35" s="36" t="s">
        <v>46</v>
      </c>
      <c r="H35" s="26"/>
      <c r="I35" s="131">
        <f>I26</f>
        <v>-167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97</v>
      </c>
      <c r="D42" s="24" t="s">
        <v>15</v>
      </c>
      <c r="E42" s="35" t="s">
        <v>16</v>
      </c>
      <c r="F42" s="30"/>
      <c r="G42" s="32" t="s">
        <v>53</v>
      </c>
      <c r="H42" s="34" t="s">
        <v>54</v>
      </c>
      <c r="I42" s="129">
        <f>+B33</f>
        <v>-941</v>
      </c>
    </row>
    <row r="43" spans="2:10" ht="15">
      <c r="B43" s="128">
        <v>97</v>
      </c>
      <c r="C43" s="23"/>
      <c r="D43" s="40" t="s">
        <v>56</v>
      </c>
      <c r="F43" s="41"/>
      <c r="G43" s="28" t="s">
        <v>15</v>
      </c>
      <c r="H43" s="42" t="s">
        <v>16</v>
      </c>
      <c r="I43" s="129">
        <f>I44+I45+I47+I48+I49</f>
        <v>195</v>
      </c>
      <c r="J43" s="75" t="str">
        <f>IF((I43=I44+I45+I47+I48+I49),"","NO CUADRA")</f>
        <v/>
      </c>
    </row>
    <row r="44" spans="2:10">
      <c r="B44" s="128">
        <v>0</v>
      </c>
      <c r="D44" s="32" t="s">
        <v>57</v>
      </c>
      <c r="F44" s="30"/>
      <c r="G44" s="40" t="s">
        <v>56</v>
      </c>
      <c r="I44" s="129">
        <v>195</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-843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-746</v>
      </c>
      <c r="C52" s="26"/>
      <c r="D52" s="26" t="s">
        <v>46</v>
      </c>
      <c r="E52" s="26"/>
      <c r="F52" s="37"/>
      <c r="G52" s="26" t="s">
        <v>46</v>
      </c>
      <c r="H52" s="26"/>
      <c r="I52" s="131">
        <f>I42+I43+I50</f>
        <v>-746</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v>
      </c>
      <c r="D59" s="24" t="s">
        <v>17</v>
      </c>
      <c r="E59" s="33" t="s">
        <v>66</v>
      </c>
      <c r="F59" s="30"/>
      <c r="G59" s="35" t="s">
        <v>62</v>
      </c>
      <c r="H59" s="34" t="s">
        <v>63</v>
      </c>
      <c r="I59" s="129">
        <f>+B49</f>
        <v>-843</v>
      </c>
      <c r="J59" s="75" t="str">
        <f>IF((B59=B60+B61),"","NO CUADRA")</f>
        <v/>
      </c>
    </row>
    <row r="60" spans="2:10">
      <c r="B60" s="128">
        <v>5</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6</v>
      </c>
      <c r="J63" s="75" t="str">
        <f>IF((I70=I59+I60+I63),"","NO CUADRA")</f>
        <v/>
      </c>
    </row>
    <row r="64" spans="2:10">
      <c r="B64" s="128">
        <f>B65+B66+B67</f>
        <v>260</v>
      </c>
      <c r="D64" s="24" t="s">
        <v>19</v>
      </c>
      <c r="E64" s="24" t="s">
        <v>20</v>
      </c>
      <c r="F64" s="30"/>
      <c r="G64" s="32" t="s">
        <v>74</v>
      </c>
      <c r="I64" s="129">
        <v>0</v>
      </c>
      <c r="J64" s="75" t="str">
        <f>IF((B68=I70-B59-B62-B64),"","NO CUADRA")</f>
        <v/>
      </c>
    </row>
    <row r="65" spans="2:10">
      <c r="B65" s="128">
        <v>0</v>
      </c>
      <c r="D65" s="32" t="s">
        <v>74</v>
      </c>
      <c r="F65" s="30"/>
      <c r="G65" s="35" t="s">
        <v>75</v>
      </c>
      <c r="I65" s="129">
        <v>4</v>
      </c>
      <c r="J65" s="75" t="str">
        <f>IF((B70=B59+B62+B64+B68),"","NO CUADRA")</f>
        <v/>
      </c>
    </row>
    <row r="66" spans="2:10">
      <c r="B66" s="128">
        <v>0</v>
      </c>
      <c r="D66" s="32" t="s">
        <v>75</v>
      </c>
      <c r="F66" s="30"/>
      <c r="G66" s="35" t="s">
        <v>76</v>
      </c>
      <c r="I66" s="129">
        <v>2</v>
      </c>
    </row>
    <row r="67" spans="2:10">
      <c r="B67" s="128">
        <v>260</v>
      </c>
      <c r="D67" s="32" t="s">
        <v>76</v>
      </c>
      <c r="F67" s="30"/>
      <c r="G67" s="31"/>
      <c r="H67" s="31"/>
      <c r="I67" s="129"/>
    </row>
    <row r="68" spans="2:10">
      <c r="B68" s="128">
        <f>I70-B59-B62-B64</f>
        <v>-1102</v>
      </c>
      <c r="D68" s="32" t="s">
        <v>77</v>
      </c>
      <c r="E68" s="32" t="s">
        <v>78</v>
      </c>
      <c r="F68" s="30"/>
      <c r="G68" s="31"/>
      <c r="H68" s="31"/>
      <c r="I68" s="129"/>
    </row>
    <row r="69" spans="2:10" ht="17.45" customHeight="1">
      <c r="B69" s="128"/>
      <c r="F69" s="30"/>
      <c r="G69" s="31"/>
      <c r="H69" s="31"/>
      <c r="I69" s="129"/>
    </row>
    <row r="70" spans="2:10" ht="17.45" customHeight="1">
      <c r="B70" s="130">
        <f>B59+B62+B64+B68</f>
        <v>-837</v>
      </c>
      <c r="C70" s="26"/>
      <c r="D70" s="26" t="s">
        <v>46</v>
      </c>
      <c r="E70" s="26"/>
      <c r="F70" s="37"/>
      <c r="G70" s="26" t="s">
        <v>46</v>
      </c>
      <c r="H70" s="26"/>
      <c r="I70" s="131">
        <f>I59+I60+I63</f>
        <v>-837</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-1102</v>
      </c>
      <c r="J77" s="75" t="str">
        <f>IF((I77=I82),"","NO CUADRA")</f>
        <v/>
      </c>
    </row>
    <row r="78" spans="2:10">
      <c r="B78" s="128"/>
      <c r="E78" s="32" t="s">
        <v>81</v>
      </c>
      <c r="F78" s="30"/>
      <c r="G78" s="35"/>
      <c r="H78" s="32"/>
      <c r="I78" s="129"/>
    </row>
    <row r="79" spans="2:10">
      <c r="B79" s="128">
        <f>I82-B77</f>
        <v>-1102</v>
      </c>
      <c r="D79" s="32" t="s">
        <v>82</v>
      </c>
      <c r="E79" s="39" t="s">
        <v>83</v>
      </c>
      <c r="F79" s="30"/>
      <c r="G79" s="31"/>
      <c r="H79" s="31"/>
      <c r="I79" s="129"/>
      <c r="J79" s="75" t="str">
        <f>IF((B79=I82-B77),"","NO CUADRA")</f>
        <v/>
      </c>
    </row>
    <row r="80" spans="2:10">
      <c r="B80" s="128">
        <f>B79-B13</f>
        <v>-1145</v>
      </c>
      <c r="D80" s="32" t="s">
        <v>21</v>
      </c>
      <c r="E80" s="34" t="s">
        <v>22</v>
      </c>
      <c r="F80" s="30"/>
      <c r="G80" s="31"/>
      <c r="H80" s="31"/>
      <c r="I80" s="129"/>
    </row>
    <row r="81" spans="2:10">
      <c r="B81" s="128"/>
      <c r="F81" s="30"/>
      <c r="G81" s="31"/>
      <c r="H81" s="31"/>
      <c r="I81" s="129"/>
      <c r="J81" s="75" t="str">
        <f>IF((B82=B77+B79),"","NO CUADRA")</f>
        <v/>
      </c>
    </row>
    <row r="82" spans="2:10">
      <c r="B82" s="130">
        <f>B77+B79</f>
        <v>-1102</v>
      </c>
      <c r="C82" s="26"/>
      <c r="D82" s="26" t="s">
        <v>46</v>
      </c>
      <c r="E82" s="26"/>
      <c r="F82" s="37"/>
      <c r="G82" s="26" t="s">
        <v>46</v>
      </c>
      <c r="H82" s="26"/>
      <c r="I82" s="131">
        <f>I77</f>
        <v>-1102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-1145</v>
      </c>
      <c r="D92" s="32" t="s">
        <v>87</v>
      </c>
      <c r="E92" s="34" t="s">
        <v>88</v>
      </c>
      <c r="F92" s="30"/>
      <c r="G92" s="32" t="s">
        <v>82</v>
      </c>
      <c r="H92" s="34" t="s">
        <v>22</v>
      </c>
      <c r="I92" s="129">
        <f>+B80</f>
        <v>-1145</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-1145</v>
      </c>
      <c r="C99" s="26"/>
      <c r="D99" s="26" t="s">
        <v>46</v>
      </c>
      <c r="E99" s="26"/>
      <c r="F99" s="37"/>
      <c r="G99" s="26" t="s">
        <v>46</v>
      </c>
      <c r="H99" s="26"/>
      <c r="I99" s="131">
        <f>I92+I93+I96</f>
        <v>-1145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-221</v>
      </c>
      <c r="D106" s="32" t="s">
        <v>34</v>
      </c>
      <c r="E106" s="50" t="s">
        <v>35</v>
      </c>
      <c r="F106" s="30"/>
      <c r="G106" s="31"/>
      <c r="H106" s="31"/>
      <c r="I106" s="30"/>
    </row>
    <row r="107" spans="2:10">
      <c r="B107" s="128">
        <v>-221</v>
      </c>
      <c r="D107" s="32" t="s">
        <v>94</v>
      </c>
      <c r="E107" s="32"/>
      <c r="F107" s="30"/>
      <c r="G107" s="32" t="s">
        <v>87</v>
      </c>
      <c r="H107" s="39" t="s">
        <v>88</v>
      </c>
      <c r="I107" s="129"/>
    </row>
    <row r="108" spans="2:10">
      <c r="B108" s="128">
        <f>-B13</f>
        <v>-43</v>
      </c>
      <c r="D108" s="32" t="s">
        <v>95</v>
      </c>
      <c r="E108" s="33" t="s">
        <v>6</v>
      </c>
      <c r="F108" s="30"/>
      <c r="G108" s="32"/>
      <c r="H108" s="51" t="s">
        <v>89</v>
      </c>
      <c r="I108" s="129">
        <f>B92</f>
        <v>-1145</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-881</v>
      </c>
      <c r="C113" s="46"/>
      <c r="D113" s="46" t="s">
        <v>26</v>
      </c>
      <c r="E113" s="34" t="s">
        <v>102</v>
      </c>
      <c r="F113" s="47"/>
      <c r="G113" s="72"/>
      <c r="H113" s="48"/>
      <c r="I113" s="129"/>
    </row>
    <row r="114" spans="2:10">
      <c r="B114" s="128"/>
      <c r="E114" s="32"/>
      <c r="F114" s="30"/>
      <c r="G114" s="72"/>
      <c r="H114" s="31"/>
      <c r="I114" s="129"/>
    </row>
    <row r="115" spans="2:10">
      <c r="B115" s="130">
        <f>B106+B108+B111+B113</f>
        <v>-1145</v>
      </c>
      <c r="C115" s="26"/>
      <c r="D115" s="26" t="s">
        <v>46</v>
      </c>
      <c r="E115" s="52"/>
      <c r="F115" s="37"/>
      <c r="G115" s="26" t="s">
        <v>46</v>
      </c>
      <c r="H115" s="26"/>
      <c r="I115" s="131">
        <f>I108</f>
        <v>-1145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-881</v>
      </c>
      <c r="J122" s="75" t="str">
        <f>IF((B125=B126+B127),"","NO CUADRA")</f>
        <v/>
      </c>
    </row>
    <row r="123" spans="2:10" ht="15">
      <c r="B123" s="128">
        <f>B125+B128+B131+B134+B137+B142+B143+B144</f>
        <v>624</v>
      </c>
      <c r="C123" s="28"/>
      <c r="D123" s="23"/>
      <c r="E123" s="32" t="s">
        <v>105</v>
      </c>
      <c r="F123" s="23"/>
      <c r="G123" s="23"/>
      <c r="H123" s="23"/>
      <c r="I123" s="129">
        <f>I128+I131+I134+I137+I142+I143+I144</f>
        <v>1505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-74</v>
      </c>
      <c r="E128" s="32" t="s">
        <v>109</v>
      </c>
      <c r="I128" s="129">
        <f>I129+I130</f>
        <v>61</v>
      </c>
      <c r="J128" s="75" t="str">
        <f>IF((B138=B139+B140),"","NO CUADRA")</f>
        <v/>
      </c>
    </row>
    <row r="129" spans="2:10">
      <c r="B129" s="128">
        <v>-76</v>
      </c>
      <c r="E129" s="32" t="s">
        <v>110</v>
      </c>
      <c r="I129" s="129">
        <v>0</v>
      </c>
      <c r="J129" s="75" t="str">
        <f>IF((B144=B145+B146),"","NO CUADRA")</f>
        <v/>
      </c>
    </row>
    <row r="130" spans="2:10">
      <c r="B130" s="128">
        <v>2</v>
      </c>
      <c r="E130" s="32" t="s">
        <v>111</v>
      </c>
      <c r="I130" s="129">
        <v>61</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-680</v>
      </c>
      <c r="E134" s="32" t="s">
        <v>115</v>
      </c>
      <c r="I134" s="129">
        <f>I135+I136</f>
        <v>1527</v>
      </c>
      <c r="J134" s="75" t="str">
        <f>IF((I134=I135+I136),"","NO CUADRA")</f>
        <v/>
      </c>
    </row>
    <row r="135" spans="2:10">
      <c r="B135" s="128">
        <v>56</v>
      </c>
      <c r="E135" s="32" t="s">
        <v>116</v>
      </c>
      <c r="I135" s="129">
        <v>51</v>
      </c>
      <c r="J135" s="75" t="str">
        <f>IF((I137=I138+I141),"","NO CUADRA")</f>
        <v/>
      </c>
    </row>
    <row r="136" spans="2:10">
      <c r="B136" s="128">
        <v>-736</v>
      </c>
      <c r="E136" s="32" t="s">
        <v>117</v>
      </c>
      <c r="I136" s="129">
        <v>1476</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1378</v>
      </c>
      <c r="C144" s="32" t="s">
        <v>125</v>
      </c>
      <c r="E144" s="32" t="s">
        <v>125</v>
      </c>
      <c r="I144" s="129">
        <f>I145+I146</f>
        <v>-83</v>
      </c>
      <c r="J144" s="75" t="str">
        <f>IF((I122=B113),"","NO CUADRA")</f>
        <v/>
      </c>
    </row>
    <row r="145" spans="2:9">
      <c r="B145" s="128">
        <v>5</v>
      </c>
      <c r="C145" s="32" t="s">
        <v>126</v>
      </c>
      <c r="E145" s="32" t="s">
        <v>126</v>
      </c>
      <c r="I145" s="129">
        <v>-101</v>
      </c>
    </row>
    <row r="146" spans="2:9">
      <c r="B146" s="130">
        <v>1373</v>
      </c>
      <c r="C146" s="56" t="s">
        <v>127</v>
      </c>
      <c r="D146" s="57"/>
      <c r="E146" s="56" t="s">
        <v>127</v>
      </c>
      <c r="F146" s="57"/>
      <c r="G146" s="57"/>
      <c r="H146" s="57"/>
      <c r="I146" s="131">
        <v>18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8899</v>
      </c>
      <c r="D11" s="24" t="s">
        <v>4</v>
      </c>
      <c r="E11" s="32" t="s">
        <v>42</v>
      </c>
      <c r="F11" s="30"/>
      <c r="G11" s="31" t="s">
        <v>2</v>
      </c>
      <c r="H11" s="33" t="s">
        <v>3</v>
      </c>
      <c r="I11" s="129">
        <f>I12+I13</f>
        <v>19226</v>
      </c>
      <c r="J11" s="75" t="str">
        <f>IF((I11=I12+I13),"","NO CUADRA")</f>
        <v/>
      </c>
    </row>
    <row r="12" spans="2:14">
      <c r="B12" s="128">
        <f>I11-B11</f>
        <v>10327</v>
      </c>
      <c r="D12" s="32" t="s">
        <v>28</v>
      </c>
      <c r="E12" s="34" t="s">
        <v>5</v>
      </c>
      <c r="F12" s="30"/>
      <c r="G12" s="35" t="s">
        <v>43</v>
      </c>
      <c r="H12" s="31"/>
      <c r="I12" s="129">
        <v>19226</v>
      </c>
      <c r="J12" s="75" t="str">
        <f>IF((I11=I16),"","NO CUADRA")</f>
        <v/>
      </c>
    </row>
    <row r="13" spans="2:14">
      <c r="B13" s="128">
        <v>2221</v>
      </c>
      <c r="D13" s="24" t="s">
        <v>44</v>
      </c>
      <c r="E13" s="32" t="s">
        <v>6</v>
      </c>
      <c r="F13" s="30"/>
      <c r="G13" s="35" t="s">
        <v>45</v>
      </c>
      <c r="I13" s="129">
        <v>0</v>
      </c>
      <c r="J13" s="75" t="str">
        <f>IF((B16=B11+B12),"","NO CUADRA")</f>
        <v/>
      </c>
    </row>
    <row r="14" spans="2:14">
      <c r="B14" s="128">
        <f>B12-B13</f>
        <v>8106</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19226</v>
      </c>
      <c r="C16" s="26"/>
      <c r="D16" s="36" t="s">
        <v>46</v>
      </c>
      <c r="E16" s="26"/>
      <c r="F16" s="37"/>
      <c r="G16" s="36" t="s">
        <v>46</v>
      </c>
      <c r="H16" s="26"/>
      <c r="I16" s="131">
        <f>I11</f>
        <v>19226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7902</v>
      </c>
      <c r="D26" s="24" t="s">
        <v>9</v>
      </c>
      <c r="E26" s="32" t="s">
        <v>10</v>
      </c>
      <c r="F26" s="30"/>
      <c r="G26" s="35" t="s">
        <v>28</v>
      </c>
      <c r="H26" s="39" t="s">
        <v>5</v>
      </c>
      <c r="I26" s="129">
        <f>+B12</f>
        <v>10327</v>
      </c>
      <c r="J26" s="75" t="str">
        <f>IF((B26=B27+B28),"","NO CUADRA")</f>
        <v/>
      </c>
    </row>
    <row r="27" spans="2:10">
      <c r="B27" s="128">
        <v>6031</v>
      </c>
      <c r="D27" s="32" t="s">
        <v>49</v>
      </c>
      <c r="F27" s="30"/>
      <c r="G27" s="31"/>
      <c r="H27" s="31"/>
      <c r="I27" s="129"/>
      <c r="J27" s="75" t="str">
        <f>IF((B28=B29+B30),"","NO CUADRA")</f>
        <v/>
      </c>
    </row>
    <row r="28" spans="2:10">
      <c r="B28" s="128">
        <f>B29+B30</f>
        <v>1871</v>
      </c>
      <c r="D28" s="32" t="s">
        <v>50</v>
      </c>
      <c r="F28" s="30"/>
      <c r="G28" s="31"/>
      <c r="H28" s="31"/>
      <c r="I28" s="129"/>
      <c r="J28" s="75" t="str">
        <f>IF((I26=I35),"","NO CUADRA")</f>
        <v/>
      </c>
    </row>
    <row r="29" spans="2:10">
      <c r="B29" s="128">
        <v>1715</v>
      </c>
      <c r="D29" s="32" t="s">
        <v>51</v>
      </c>
      <c r="F29" s="30"/>
      <c r="G29" s="31"/>
      <c r="H29" s="31"/>
      <c r="I29" s="129"/>
      <c r="J29" s="75" t="str">
        <f>IF((B33=I35-B26-B31-B32),"","NO CUADRA")</f>
        <v/>
      </c>
    </row>
    <row r="30" spans="2:10">
      <c r="B30" s="128">
        <v>156</v>
      </c>
      <c r="D30" s="32" t="s">
        <v>52</v>
      </c>
      <c r="F30" s="30"/>
      <c r="G30" s="31"/>
      <c r="H30" s="31"/>
      <c r="I30" s="129"/>
      <c r="J30" s="75" t="str">
        <f>IF((B35=B26+B31+B32+B33),"","NO CUADRA")</f>
        <v/>
      </c>
    </row>
    <row r="31" spans="2:10" ht="12.75" customHeight="1">
      <c r="B31" s="128">
        <v>486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1939</v>
      </c>
      <c r="D33" s="32" t="s">
        <v>53</v>
      </c>
      <c r="E33" s="34" t="s">
        <v>54</v>
      </c>
      <c r="F33" s="30"/>
      <c r="G33" s="31"/>
      <c r="H33" s="31"/>
      <c r="I33" s="129"/>
    </row>
    <row r="34" spans="2:10">
      <c r="B34" s="128"/>
      <c r="F34" s="30"/>
      <c r="G34" s="31"/>
      <c r="H34" s="31"/>
      <c r="I34" s="129"/>
    </row>
    <row r="35" spans="2:10">
      <c r="B35" s="130">
        <f>B26+B31+B32+B33</f>
        <v>10327</v>
      </c>
      <c r="C35" s="26"/>
      <c r="D35" s="36" t="s">
        <v>46</v>
      </c>
      <c r="E35" s="26"/>
      <c r="F35" s="37"/>
      <c r="G35" s="36" t="s">
        <v>46</v>
      </c>
      <c r="H35" s="26"/>
      <c r="I35" s="131">
        <f>I26</f>
        <v>10327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2121</v>
      </c>
      <c r="D42" s="24" t="s">
        <v>15</v>
      </c>
      <c r="E42" s="35" t="s">
        <v>16</v>
      </c>
      <c r="F42" s="30"/>
      <c r="G42" s="32" t="s">
        <v>53</v>
      </c>
      <c r="H42" s="34" t="s">
        <v>54</v>
      </c>
      <c r="I42" s="129">
        <f>+B33</f>
        <v>1939</v>
      </c>
    </row>
    <row r="43" spans="2:10" ht="15">
      <c r="B43" s="128">
        <v>1504</v>
      </c>
      <c r="C43" s="23"/>
      <c r="D43" s="40" t="s">
        <v>56</v>
      </c>
      <c r="F43" s="41"/>
      <c r="G43" s="28" t="s">
        <v>15</v>
      </c>
      <c r="H43" s="42" t="s">
        <v>16</v>
      </c>
      <c r="I43" s="129">
        <f>I44+I45+I47+I48+I49</f>
        <v>525</v>
      </c>
      <c r="J43" s="75" t="str">
        <f>IF((I43=I44+I45+I47+I48+I49),"","NO CUADRA")</f>
        <v/>
      </c>
    </row>
    <row r="44" spans="2:10">
      <c r="B44" s="128">
        <v>617</v>
      </c>
      <c r="D44" s="32" t="s">
        <v>57</v>
      </c>
      <c r="F44" s="30"/>
      <c r="G44" s="40" t="s">
        <v>56</v>
      </c>
      <c r="I44" s="129">
        <v>525</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343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2464</v>
      </c>
      <c r="C52" s="26"/>
      <c r="D52" s="26" t="s">
        <v>46</v>
      </c>
      <c r="E52" s="26"/>
      <c r="F52" s="37"/>
      <c r="G52" s="26" t="s">
        <v>46</v>
      </c>
      <c r="H52" s="26"/>
      <c r="I52" s="131">
        <f>I42+I43+I50</f>
        <v>2464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470</v>
      </c>
      <c r="D59" s="24" t="s">
        <v>17</v>
      </c>
      <c r="E59" s="33" t="s">
        <v>66</v>
      </c>
      <c r="F59" s="30"/>
      <c r="G59" s="35" t="s">
        <v>62</v>
      </c>
      <c r="H59" s="34" t="s">
        <v>63</v>
      </c>
      <c r="I59" s="129">
        <f>+B49</f>
        <v>343</v>
      </c>
      <c r="J59" s="75" t="str">
        <f>IF((B59=B60+B61),"","NO CUADRA")</f>
        <v/>
      </c>
    </row>
    <row r="60" spans="2:10">
      <c r="B60" s="128">
        <v>470</v>
      </c>
      <c r="D60" s="32" t="s">
        <v>67</v>
      </c>
      <c r="F60" s="30"/>
      <c r="G60" s="35" t="s">
        <v>68</v>
      </c>
      <c r="H60" s="32"/>
      <c r="I60" s="129">
        <f>I61+I62</f>
        <v>156</v>
      </c>
      <c r="J60" s="75" t="str">
        <f>IF((B64=B65+B66+B67),"","NO CUADRA")</f>
        <v/>
      </c>
    </row>
    <row r="61" spans="2:10">
      <c r="B61" s="128">
        <v>0</v>
      </c>
      <c r="D61" s="32" t="s">
        <v>69</v>
      </c>
      <c r="F61" s="30"/>
      <c r="G61" s="35" t="s">
        <v>70</v>
      </c>
      <c r="I61" s="129">
        <v>0</v>
      </c>
      <c r="J61" s="75" t="str">
        <f>IF((I60=I61+I62),"","NO CUADRA")</f>
        <v/>
      </c>
    </row>
    <row r="62" spans="2:10">
      <c r="B62" s="128">
        <v>156</v>
      </c>
      <c r="D62" s="24" t="s">
        <v>18</v>
      </c>
      <c r="E62" s="32" t="s">
        <v>71</v>
      </c>
      <c r="F62" s="30"/>
      <c r="G62" s="35" t="s">
        <v>72</v>
      </c>
      <c r="I62" s="129">
        <v>156</v>
      </c>
      <c r="J62" s="75" t="str">
        <f>IF((I63=I64+I65+I66),"","NO CUADRA")</f>
        <v/>
      </c>
    </row>
    <row r="63" spans="2:10">
      <c r="B63" s="128"/>
      <c r="E63" s="32" t="s">
        <v>73</v>
      </c>
      <c r="F63" s="30"/>
      <c r="G63" s="31" t="s">
        <v>19</v>
      </c>
      <c r="H63" s="24" t="s">
        <v>20</v>
      </c>
      <c r="I63" s="129">
        <f>I64+I65+I66</f>
        <v>136</v>
      </c>
      <c r="J63" s="75" t="str">
        <f>IF((I70=I59+I60+I63),"","NO CUADRA")</f>
        <v/>
      </c>
    </row>
    <row r="64" spans="2:10">
      <c r="B64" s="128">
        <f>B65+B66+B67</f>
        <v>84</v>
      </c>
      <c r="D64" s="24" t="s">
        <v>19</v>
      </c>
      <c r="E64" s="24" t="s">
        <v>20</v>
      </c>
      <c r="F64" s="30"/>
      <c r="G64" s="32" t="s">
        <v>74</v>
      </c>
      <c r="I64" s="129">
        <v>0</v>
      </c>
      <c r="J64" s="75" t="str">
        <f>IF((B68=I70-B59-B62-B64),"","NO CUADRA")</f>
        <v/>
      </c>
    </row>
    <row r="65" spans="2:10">
      <c r="B65" s="128">
        <v>52</v>
      </c>
      <c r="D65" s="32" t="s">
        <v>74</v>
      </c>
      <c r="F65" s="30"/>
      <c r="G65" s="35" t="s">
        <v>75</v>
      </c>
      <c r="I65" s="129">
        <v>0</v>
      </c>
      <c r="J65" s="75" t="str">
        <f>IF((B70=B59+B62+B64+B68),"","NO CUADRA")</f>
        <v/>
      </c>
    </row>
    <row r="66" spans="2:10">
      <c r="B66" s="128">
        <v>0</v>
      </c>
      <c r="D66" s="32" t="s">
        <v>75</v>
      </c>
      <c r="F66" s="30"/>
      <c r="G66" s="35" t="s">
        <v>76</v>
      </c>
      <c r="I66" s="129">
        <v>136</v>
      </c>
    </row>
    <row r="67" spans="2:10">
      <c r="B67" s="128">
        <v>32</v>
      </c>
      <c r="D67" s="32" t="s">
        <v>76</v>
      </c>
      <c r="F67" s="30"/>
      <c r="G67" s="31"/>
      <c r="H67" s="31"/>
      <c r="I67" s="129"/>
    </row>
    <row r="68" spans="2:10">
      <c r="B68" s="128">
        <f>I70-B59-B62-B64</f>
        <v>-75</v>
      </c>
      <c r="D68" s="32" t="s">
        <v>77</v>
      </c>
      <c r="E68" s="32" t="s">
        <v>78</v>
      </c>
      <c r="F68" s="30"/>
      <c r="G68" s="31"/>
      <c r="H68" s="31"/>
      <c r="I68" s="129"/>
    </row>
    <row r="69" spans="2:10" ht="17.45" customHeight="1">
      <c r="B69" s="128"/>
      <c r="F69" s="30"/>
      <c r="G69" s="31"/>
      <c r="H69" s="31"/>
      <c r="I69" s="129"/>
    </row>
    <row r="70" spans="2:10" ht="17.45" customHeight="1">
      <c r="B70" s="130">
        <f>B59+B62+B64+B68</f>
        <v>635</v>
      </c>
      <c r="C70" s="26"/>
      <c r="D70" s="26" t="s">
        <v>46</v>
      </c>
      <c r="E70" s="26"/>
      <c r="F70" s="37"/>
      <c r="G70" s="26" t="s">
        <v>46</v>
      </c>
      <c r="H70" s="26"/>
      <c r="I70" s="131">
        <f>I59+I60+I63</f>
        <v>635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-75</v>
      </c>
      <c r="J77" s="75" t="str">
        <f>IF((I77=I82),"","NO CUADRA")</f>
        <v/>
      </c>
    </row>
    <row r="78" spans="2:10">
      <c r="B78" s="128"/>
      <c r="E78" s="32" t="s">
        <v>81</v>
      </c>
      <c r="F78" s="30"/>
      <c r="G78" s="35"/>
      <c r="H78" s="32"/>
      <c r="I78" s="129"/>
    </row>
    <row r="79" spans="2:10">
      <c r="B79" s="128">
        <f>I82-B77</f>
        <v>-75</v>
      </c>
      <c r="D79" s="32" t="s">
        <v>82</v>
      </c>
      <c r="E79" s="39" t="s">
        <v>83</v>
      </c>
      <c r="F79" s="30"/>
      <c r="G79" s="31"/>
      <c r="H79" s="31"/>
      <c r="I79" s="129"/>
      <c r="J79" s="75" t="str">
        <f>IF((B79=I82-B77),"","NO CUADRA")</f>
        <v/>
      </c>
    </row>
    <row r="80" spans="2:10">
      <c r="B80" s="128">
        <f>B79-B13</f>
        <v>-2296</v>
      </c>
      <c r="D80" s="32" t="s">
        <v>21</v>
      </c>
      <c r="E80" s="34" t="s">
        <v>22</v>
      </c>
      <c r="F80" s="30"/>
      <c r="G80" s="31"/>
      <c r="H80" s="31"/>
      <c r="I80" s="129"/>
    </row>
    <row r="81" spans="2:10">
      <c r="B81" s="128"/>
      <c r="F81" s="30"/>
      <c r="G81" s="31"/>
      <c r="H81" s="31"/>
      <c r="I81" s="129"/>
      <c r="J81" s="75" t="str">
        <f>IF((B82=B77+B79),"","NO CUADRA")</f>
        <v/>
      </c>
    </row>
    <row r="82" spans="2:10">
      <c r="B82" s="130">
        <f>B77+B79</f>
        <v>-75</v>
      </c>
      <c r="C82" s="26"/>
      <c r="D82" s="26" t="s">
        <v>46</v>
      </c>
      <c r="E82" s="26"/>
      <c r="F82" s="37"/>
      <c r="G82" s="26" t="s">
        <v>46</v>
      </c>
      <c r="H82" s="26"/>
      <c r="I82" s="131">
        <f>I77</f>
        <v>-75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-1804</v>
      </c>
      <c r="D92" s="32" t="s">
        <v>87</v>
      </c>
      <c r="E92" s="34" t="s">
        <v>88</v>
      </c>
      <c r="F92" s="30"/>
      <c r="G92" s="32" t="s">
        <v>82</v>
      </c>
      <c r="H92" s="34" t="s">
        <v>22</v>
      </c>
      <c r="I92" s="129">
        <f>+B80</f>
        <v>-2296</v>
      </c>
      <c r="J92" s="75" t="str">
        <f>IF((I93=I94+I95),"","NO CUADRA")</f>
        <v/>
      </c>
    </row>
    <row r="93" spans="2:10">
      <c r="B93" s="128"/>
      <c r="E93" s="39" t="s">
        <v>89</v>
      </c>
      <c r="F93" s="30"/>
      <c r="G93" s="35" t="s">
        <v>32</v>
      </c>
      <c r="H93" s="24" t="s">
        <v>24</v>
      </c>
      <c r="I93" s="129">
        <f>I94+I95</f>
        <v>492</v>
      </c>
      <c r="J93" s="75" t="str">
        <f>IF((I96=I97),"","NO CUADRA")</f>
        <v/>
      </c>
    </row>
    <row r="94" spans="2:10">
      <c r="B94" s="128"/>
      <c r="E94" s="32"/>
      <c r="F94" s="30"/>
      <c r="G94" s="35" t="s">
        <v>90</v>
      </c>
      <c r="I94" s="129">
        <v>492</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-1804</v>
      </c>
      <c r="C99" s="26"/>
      <c r="D99" s="26" t="s">
        <v>46</v>
      </c>
      <c r="E99" s="26"/>
      <c r="F99" s="37"/>
      <c r="G99" s="26" t="s">
        <v>46</v>
      </c>
      <c r="H99" s="26"/>
      <c r="I99" s="131">
        <f>I92+I93+I96</f>
        <v>-1804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1683</v>
      </c>
      <c r="D106" s="32" t="s">
        <v>34</v>
      </c>
      <c r="E106" s="50" t="s">
        <v>35</v>
      </c>
      <c r="F106" s="30"/>
      <c r="G106" s="31"/>
      <c r="H106" s="31"/>
      <c r="I106" s="30"/>
    </row>
    <row r="107" spans="2:10">
      <c r="B107" s="128">
        <v>1253</v>
      </c>
      <c r="D107" s="32" t="s">
        <v>94</v>
      </c>
      <c r="E107" s="32"/>
      <c r="F107" s="30"/>
      <c r="G107" s="32" t="s">
        <v>87</v>
      </c>
      <c r="H107" s="39" t="s">
        <v>88</v>
      </c>
      <c r="I107" s="129"/>
    </row>
    <row r="108" spans="2:10">
      <c r="B108" s="128">
        <f>-B13</f>
        <v>-2221</v>
      </c>
      <c r="D108" s="32" t="s">
        <v>95</v>
      </c>
      <c r="E108" s="33" t="s">
        <v>6</v>
      </c>
      <c r="F108" s="30"/>
      <c r="G108" s="32"/>
      <c r="H108" s="51" t="s">
        <v>89</v>
      </c>
      <c r="I108" s="129">
        <f>B92</f>
        <v>-1804</v>
      </c>
    </row>
    <row r="109" spans="2:10">
      <c r="B109" s="128">
        <v>430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-1266</v>
      </c>
      <c r="C113" s="46"/>
      <c r="D113" s="46" t="s">
        <v>26</v>
      </c>
      <c r="E113" s="34" t="s">
        <v>102</v>
      </c>
      <c r="F113" s="47"/>
      <c r="G113" s="72"/>
      <c r="H113" s="48"/>
      <c r="I113" s="129"/>
    </row>
    <row r="114" spans="2:10">
      <c r="B114" s="128"/>
      <c r="E114" s="32"/>
      <c r="F114" s="30"/>
      <c r="G114" s="72"/>
      <c r="H114" s="31"/>
      <c r="I114" s="129"/>
    </row>
    <row r="115" spans="2:10">
      <c r="B115" s="130">
        <f>B106+B108+B111+B113</f>
        <v>-1804</v>
      </c>
      <c r="C115" s="26"/>
      <c r="D115" s="26" t="s">
        <v>46</v>
      </c>
      <c r="E115" s="52"/>
      <c r="F115" s="37"/>
      <c r="G115" s="26" t="s">
        <v>46</v>
      </c>
      <c r="H115" s="26"/>
      <c r="I115" s="131">
        <f>I108</f>
        <v>-1804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-1266</v>
      </c>
      <c r="J122" s="75" t="str">
        <f>IF((B125=B126+B127),"","NO CUADRA")</f>
        <v/>
      </c>
    </row>
    <row r="123" spans="2:10" ht="15">
      <c r="B123" s="128">
        <f>B125+B128+B131+B134+B137+B142+B143+B144</f>
        <v>60</v>
      </c>
      <c r="C123" s="28"/>
      <c r="D123" s="23"/>
      <c r="E123" s="32" t="s">
        <v>105</v>
      </c>
      <c r="F123" s="23"/>
      <c r="G123" s="23"/>
      <c r="H123" s="23"/>
      <c r="I123" s="129">
        <f>I128+I131+I134+I137+I142+I143+I144</f>
        <v>1326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3259</v>
      </c>
      <c r="E128" s="32" t="s">
        <v>109</v>
      </c>
      <c r="I128" s="129">
        <f>I129+I130</f>
        <v>-1054</v>
      </c>
      <c r="J128" s="75" t="str">
        <f>IF((B138=B139+B140),"","NO CUADRA")</f>
        <v/>
      </c>
    </row>
    <row r="129" spans="2:10">
      <c r="B129" s="128">
        <v>6645</v>
      </c>
      <c r="E129" s="32" t="s">
        <v>110</v>
      </c>
      <c r="I129" s="129">
        <v>0</v>
      </c>
      <c r="J129" s="75" t="str">
        <f>IF((B144=B145+B146),"","NO CUADRA")</f>
        <v/>
      </c>
    </row>
    <row r="130" spans="2:10">
      <c r="B130" s="128">
        <v>-3386</v>
      </c>
      <c r="E130" s="32" t="s">
        <v>111</v>
      </c>
      <c r="I130" s="129">
        <v>-1054</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365</v>
      </c>
      <c r="E134" s="32" t="s">
        <v>115</v>
      </c>
      <c r="I134" s="129">
        <f>I135+I136</f>
        <v>1171</v>
      </c>
      <c r="J134" s="75" t="str">
        <f>IF((I134=I135+I136),"","NO CUADRA")</f>
        <v/>
      </c>
    </row>
    <row r="135" spans="2:10">
      <c r="B135" s="128">
        <v>-287</v>
      </c>
      <c r="E135" s="32" t="s">
        <v>116</v>
      </c>
      <c r="I135" s="129">
        <v>598</v>
      </c>
      <c r="J135" s="75" t="str">
        <f>IF((I137=I138+I141),"","NO CUADRA")</f>
        <v/>
      </c>
    </row>
    <row r="136" spans="2:10">
      <c r="B136" s="128">
        <v>652</v>
      </c>
      <c r="E136" s="32" t="s">
        <v>117</v>
      </c>
      <c r="I136" s="129">
        <v>573</v>
      </c>
      <c r="J136" s="75" t="str">
        <f>IF((I144=I145+I146),"","NO CUADRA")</f>
        <v/>
      </c>
    </row>
    <row r="137" spans="2:10">
      <c r="B137" s="128">
        <f>B138+B141</f>
        <v>8</v>
      </c>
      <c r="E137" s="55" t="s">
        <v>118</v>
      </c>
      <c r="I137" s="129">
        <f>I138+I141</f>
        <v>0</v>
      </c>
      <c r="J137" s="75" t="str">
        <f>IF((I122=B123-I128-I131-I134-I137-I142-I143-I144),"","NO CUADRA")</f>
        <v/>
      </c>
    </row>
    <row r="138" spans="2:10">
      <c r="B138" s="128">
        <f>B139+B140</f>
        <v>8</v>
      </c>
      <c r="E138" s="55" t="s">
        <v>119</v>
      </c>
      <c r="I138" s="129">
        <f>I139+I140</f>
        <v>0</v>
      </c>
    </row>
    <row r="139" spans="2:10">
      <c r="B139" s="128">
        <v>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-3572</v>
      </c>
      <c r="C144" s="32" t="s">
        <v>125</v>
      </c>
      <c r="E144" s="32" t="s">
        <v>125</v>
      </c>
      <c r="I144" s="129">
        <f>I145+I146</f>
        <v>1209</v>
      </c>
      <c r="J144" s="75" t="str">
        <f>IF((I122=B113),"","NO CUADRA")</f>
        <v/>
      </c>
    </row>
    <row r="145" spans="2:9">
      <c r="B145" s="128">
        <v>-1739</v>
      </c>
      <c r="C145" s="32" t="s">
        <v>126</v>
      </c>
      <c r="E145" s="32" t="s">
        <v>126</v>
      </c>
      <c r="I145" s="129">
        <v>100</v>
      </c>
    </row>
    <row r="146" spans="2:9">
      <c r="B146" s="130">
        <v>-1833</v>
      </c>
      <c r="C146" s="56" t="s">
        <v>127</v>
      </c>
      <c r="D146" s="57"/>
      <c r="E146" s="56" t="s">
        <v>127</v>
      </c>
      <c r="F146" s="57"/>
      <c r="G146" s="57"/>
      <c r="H146" s="57"/>
      <c r="I146" s="131">
        <v>1109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2" orientation="portrait" r:id="rId1"/>
  <headerFooter alignWithMargins="0"/>
  <rowBreaks count="1" manualBreakCount="1">
    <brk id="72" min="1"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320</v>
      </c>
      <c r="D3" s="20"/>
      <c r="E3" s="77"/>
      <c r="F3" s="20"/>
      <c r="G3" s="20"/>
      <c r="H3" s="20"/>
      <c r="I3" s="20"/>
      <c r="J3" s="20"/>
      <c r="K3" s="20"/>
      <c r="L3" s="20"/>
      <c r="M3" s="20"/>
      <c r="N3" s="120"/>
    </row>
    <row r="4" spans="2:14" s="21" customFormat="1" ht="15" customHeight="1">
      <c r="B4" s="127" t="s">
        <v>321</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1583870</v>
      </c>
      <c r="D11" s="24" t="s">
        <v>4</v>
      </c>
      <c r="E11" s="32" t="s">
        <v>42</v>
      </c>
      <c r="F11" s="30"/>
      <c r="G11" s="31" t="s">
        <v>2</v>
      </c>
      <c r="H11" s="33" t="s">
        <v>3</v>
      </c>
      <c r="I11" s="129">
        <f>I12+I13</f>
        <v>3747953</v>
      </c>
      <c r="J11" s="75" t="str">
        <f>IF((I11=I12+I13),"","NO CUADRA")</f>
        <v/>
      </c>
    </row>
    <row r="12" spans="2:14">
      <c r="B12" s="128">
        <f>I11-B11</f>
        <v>2164083</v>
      </c>
      <c r="D12" s="32" t="s">
        <v>28</v>
      </c>
      <c r="E12" s="34" t="s">
        <v>5</v>
      </c>
      <c r="F12" s="30"/>
      <c r="G12" s="35" t="s">
        <v>43</v>
      </c>
      <c r="H12" s="31"/>
      <c r="I12" s="129">
        <v>3727392</v>
      </c>
      <c r="J12" s="75" t="str">
        <f>IF((I11=I16),"","NO CUADRA")</f>
        <v/>
      </c>
    </row>
    <row r="13" spans="2:14">
      <c r="B13" s="128">
        <v>464371</v>
      </c>
      <c r="D13" s="24" t="s">
        <v>44</v>
      </c>
      <c r="E13" s="32" t="s">
        <v>6</v>
      </c>
      <c r="F13" s="30"/>
      <c r="G13" s="35" t="s">
        <v>45</v>
      </c>
      <c r="I13" s="129">
        <v>20561</v>
      </c>
      <c r="J13" s="75" t="str">
        <f>IF((B16=B11+B12),"","NO CUADRA")</f>
        <v/>
      </c>
    </row>
    <row r="14" spans="2:14">
      <c r="B14" s="128">
        <f>B12-B13</f>
        <v>1699712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3747953</v>
      </c>
      <c r="C16" s="26"/>
      <c r="D16" s="36" t="s">
        <v>46</v>
      </c>
      <c r="E16" s="26"/>
      <c r="F16" s="37"/>
      <c r="G16" s="36" t="s">
        <v>46</v>
      </c>
      <c r="H16" s="26"/>
      <c r="I16" s="131">
        <f>I11</f>
        <v>3747953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1555171</v>
      </c>
      <c r="D26" s="24" t="s">
        <v>9</v>
      </c>
      <c r="E26" s="32" t="s">
        <v>10</v>
      </c>
      <c r="F26" s="30"/>
      <c r="G26" s="35" t="s">
        <v>28</v>
      </c>
      <c r="H26" s="39" t="s">
        <v>5</v>
      </c>
      <c r="I26" s="129">
        <f>+B12</f>
        <v>2164083</v>
      </c>
      <c r="J26" s="75" t="str">
        <f>IF((B26=B27+B28),"","NO CUADRA")</f>
        <v/>
      </c>
    </row>
    <row r="27" spans="2:10">
      <c r="B27" s="128">
        <v>1189439</v>
      </c>
      <c r="D27" s="32" t="s">
        <v>49</v>
      </c>
      <c r="F27" s="30"/>
      <c r="G27" s="31"/>
      <c r="H27" s="31"/>
      <c r="I27" s="129"/>
      <c r="J27" s="75" t="str">
        <f>IF((B28=B29+B30),"","NO CUADRA")</f>
        <v/>
      </c>
    </row>
    <row r="28" spans="2:10">
      <c r="B28" s="128">
        <f>B29+B30</f>
        <v>365732</v>
      </c>
      <c r="D28" s="32" t="s">
        <v>50</v>
      </c>
      <c r="F28" s="30"/>
      <c r="G28" s="31"/>
      <c r="H28" s="31"/>
      <c r="I28" s="129"/>
      <c r="J28" s="75" t="str">
        <f>IF((I26=I35),"","NO CUADRA")</f>
        <v/>
      </c>
    </row>
    <row r="29" spans="2:10">
      <c r="B29" s="128">
        <v>364992</v>
      </c>
      <c r="D29" s="32" t="s">
        <v>51</v>
      </c>
      <c r="F29" s="30"/>
      <c r="G29" s="31"/>
      <c r="H29" s="31"/>
      <c r="I29" s="129"/>
      <c r="J29" s="75" t="str">
        <f>IF((B33=I35-B26-B31-B32),"","NO CUADRA")</f>
        <v/>
      </c>
    </row>
    <row r="30" spans="2:10">
      <c r="B30" s="128">
        <v>740</v>
      </c>
      <c r="D30" s="32" t="s">
        <v>52</v>
      </c>
      <c r="F30" s="30"/>
      <c r="G30" s="31"/>
      <c r="H30" s="31"/>
      <c r="I30" s="129"/>
      <c r="J30" s="75" t="str">
        <f>IF((B35=B26+B31+B32+B33),"","NO CUADRA")</f>
        <v/>
      </c>
    </row>
    <row r="31" spans="2:10" ht="12.75" customHeight="1">
      <c r="B31" s="128">
        <v>47987</v>
      </c>
      <c r="D31" s="24" t="s">
        <v>11</v>
      </c>
      <c r="E31" s="24" t="s">
        <v>12</v>
      </c>
      <c r="F31" s="30"/>
      <c r="G31" s="31"/>
      <c r="H31" s="31"/>
      <c r="I31" s="129"/>
    </row>
    <row r="32" spans="2:10" ht="12.75" customHeight="1">
      <c r="B32" s="128">
        <v>-598</v>
      </c>
      <c r="D32" s="24" t="s">
        <v>13</v>
      </c>
      <c r="E32" s="24" t="s">
        <v>14</v>
      </c>
      <c r="F32" s="30"/>
      <c r="G32" s="31"/>
      <c r="H32" s="31"/>
      <c r="I32" s="129"/>
    </row>
    <row r="33" spans="2:10">
      <c r="B33" s="128">
        <f>I35-B26-B31-B32</f>
        <v>561523</v>
      </c>
      <c r="D33" s="32" t="s">
        <v>53</v>
      </c>
      <c r="E33" s="34" t="s">
        <v>54</v>
      </c>
      <c r="F33" s="30"/>
      <c r="G33" s="31"/>
      <c r="H33" s="31"/>
      <c r="I33" s="129"/>
    </row>
    <row r="34" spans="2:10">
      <c r="B34" s="128"/>
      <c r="F34" s="30"/>
      <c r="G34" s="31"/>
      <c r="H34" s="31"/>
      <c r="I34" s="129"/>
    </row>
    <row r="35" spans="2:10">
      <c r="B35" s="130">
        <f>B26+B31+B32+B33</f>
        <v>2164083</v>
      </c>
      <c r="C35" s="26"/>
      <c r="D35" s="36" t="s">
        <v>46</v>
      </c>
      <c r="E35" s="26"/>
      <c r="F35" s="37"/>
      <c r="G35" s="36" t="s">
        <v>46</v>
      </c>
      <c r="H35" s="26"/>
      <c r="I35" s="131">
        <f>I26</f>
        <v>2164083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171190</v>
      </c>
      <c r="D42" s="24" t="s">
        <v>15</v>
      </c>
      <c r="E42" s="35" t="s">
        <v>16</v>
      </c>
      <c r="F42" s="30"/>
      <c r="G42" s="32" t="s">
        <v>53</v>
      </c>
      <c r="H42" s="34" t="s">
        <v>54</v>
      </c>
      <c r="I42" s="129">
        <f>+B33</f>
        <v>561523</v>
      </c>
    </row>
    <row r="43" spans="2:10" ht="15">
      <c r="B43" s="128">
        <v>124641</v>
      </c>
      <c r="C43" s="23"/>
      <c r="D43" s="40" t="s">
        <v>56</v>
      </c>
      <c r="F43" s="41"/>
      <c r="G43" s="28" t="s">
        <v>15</v>
      </c>
      <c r="H43" s="42" t="s">
        <v>16</v>
      </c>
      <c r="I43" s="129">
        <f>I44+I45+I47+I48+I49</f>
        <v>44427</v>
      </c>
      <c r="J43" s="75" t="str">
        <f>IF((I43=I44+I45+I47+I48+I49),"","NO CUADRA")</f>
        <v/>
      </c>
    </row>
    <row r="44" spans="2:10">
      <c r="B44" s="128">
        <v>46549</v>
      </c>
      <c r="D44" s="32" t="s">
        <v>57</v>
      </c>
      <c r="F44" s="30"/>
      <c r="G44" s="40" t="s">
        <v>56</v>
      </c>
      <c r="I44" s="129">
        <v>40113</v>
      </c>
      <c r="J44" s="75" t="str">
        <f>IF((I52=I42+I43+I50),"","NO CUADRA")</f>
        <v/>
      </c>
    </row>
    <row r="45" spans="2:10">
      <c r="B45" s="128">
        <v>0</v>
      </c>
      <c r="D45" s="32" t="s">
        <v>58</v>
      </c>
      <c r="E45" s="29"/>
      <c r="F45" s="30"/>
      <c r="G45" s="32" t="s">
        <v>57</v>
      </c>
      <c r="I45" s="129">
        <v>4314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434760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605950</v>
      </c>
      <c r="C52" s="26"/>
      <c r="D52" s="26" t="s">
        <v>46</v>
      </c>
      <c r="E52" s="26"/>
      <c r="F52" s="37"/>
      <c r="G52" s="26" t="s">
        <v>46</v>
      </c>
      <c r="H52" s="26"/>
      <c r="I52" s="131">
        <f>I42+I43+I50</f>
        <v>605950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18298</v>
      </c>
      <c r="D59" s="24" t="s">
        <v>17</v>
      </c>
      <c r="E59" s="33" t="s">
        <v>66</v>
      </c>
      <c r="F59" s="30"/>
      <c r="G59" s="35" t="s">
        <v>62</v>
      </c>
      <c r="H59" s="34" t="s">
        <v>63</v>
      </c>
      <c r="I59" s="129">
        <f>+B49</f>
        <v>434760</v>
      </c>
      <c r="J59" s="75" t="str">
        <f>IF((B59=B60+B61),"","NO CUADRA")</f>
        <v/>
      </c>
    </row>
    <row r="60" spans="2:10">
      <c r="B60" s="128">
        <v>18298</v>
      </c>
      <c r="D60" s="32" t="s">
        <v>67</v>
      </c>
      <c r="F60" s="30"/>
      <c r="G60" s="35" t="s">
        <v>68</v>
      </c>
      <c r="H60" s="32"/>
      <c r="I60" s="129">
        <f>I61+I62</f>
        <v>740</v>
      </c>
      <c r="J60" s="75" t="str">
        <f>IF((B64=B65+B66+B67),"","NO CUADRA")</f>
        <v/>
      </c>
    </row>
    <row r="61" spans="2:10">
      <c r="B61" s="128">
        <v>0</v>
      </c>
      <c r="D61" s="32" t="s">
        <v>69</v>
      </c>
      <c r="F61" s="30"/>
      <c r="G61" s="35" t="s">
        <v>70</v>
      </c>
      <c r="I61" s="129">
        <v>0</v>
      </c>
      <c r="J61" s="75" t="str">
        <f>IF((I60=I61+I62),"","NO CUADRA")</f>
        <v/>
      </c>
    </row>
    <row r="62" spans="2:10">
      <c r="B62" s="128">
        <v>740</v>
      </c>
      <c r="D62" s="24" t="s">
        <v>18</v>
      </c>
      <c r="E62" s="32" t="s">
        <v>71</v>
      </c>
      <c r="F62" s="30"/>
      <c r="G62" s="35" t="s">
        <v>72</v>
      </c>
      <c r="I62" s="129">
        <v>740</v>
      </c>
      <c r="J62" s="75" t="str">
        <f>IF((I63=I64+I65+I66),"","NO CUADRA")</f>
        <v/>
      </c>
    </row>
    <row r="63" spans="2:10">
      <c r="B63" s="128"/>
      <c r="E63" s="32" t="s">
        <v>73</v>
      </c>
      <c r="F63" s="30"/>
      <c r="G63" s="31" t="s">
        <v>19</v>
      </c>
      <c r="H63" s="24" t="s">
        <v>20</v>
      </c>
      <c r="I63" s="129">
        <f>I64+I65+I66</f>
        <v>11503</v>
      </c>
      <c r="J63" s="75" t="str">
        <f>IF((I70=I59+I60+I63),"","NO CUADRA")</f>
        <v/>
      </c>
    </row>
    <row r="64" spans="2:10">
      <c r="B64" s="128">
        <f>B65+B66+B67</f>
        <v>12071</v>
      </c>
      <c r="D64" s="24" t="s">
        <v>19</v>
      </c>
      <c r="E64" s="24" t="s">
        <v>20</v>
      </c>
      <c r="F64" s="30"/>
      <c r="G64" s="32" t="s">
        <v>74</v>
      </c>
      <c r="I64" s="129">
        <v>0</v>
      </c>
      <c r="J64" s="75" t="str">
        <f>IF((B68=I70-B59-B62-B64),"","NO CUADRA")</f>
        <v/>
      </c>
    </row>
    <row r="65" spans="2:10">
      <c r="B65" s="128">
        <v>8290</v>
      </c>
      <c r="D65" s="32" t="s">
        <v>74</v>
      </c>
      <c r="F65" s="30"/>
      <c r="G65" s="35" t="s">
        <v>75</v>
      </c>
      <c r="I65" s="129">
        <v>700</v>
      </c>
      <c r="J65" s="75" t="str">
        <f>IF((B70=B59+B62+B64+B68),"","NO CUADRA")</f>
        <v/>
      </c>
    </row>
    <row r="66" spans="2:10">
      <c r="B66" s="128">
        <v>0</v>
      </c>
      <c r="D66" s="32" t="s">
        <v>75</v>
      </c>
      <c r="F66" s="30"/>
      <c r="G66" s="35" t="s">
        <v>76</v>
      </c>
      <c r="I66" s="129">
        <v>10803</v>
      </c>
    </row>
    <row r="67" spans="2:10">
      <c r="B67" s="128">
        <v>3781</v>
      </c>
      <c r="D67" s="32" t="s">
        <v>76</v>
      </c>
      <c r="F67" s="30"/>
      <c r="G67" s="31"/>
      <c r="H67" s="31"/>
      <c r="I67" s="129"/>
    </row>
    <row r="68" spans="2:10">
      <c r="B68" s="128">
        <f>I70-B59-B62-B64</f>
        <v>415894</v>
      </c>
      <c r="D68" s="32" t="s">
        <v>77</v>
      </c>
      <c r="E68" s="32" t="s">
        <v>78</v>
      </c>
      <c r="F68" s="30"/>
      <c r="G68" s="31"/>
      <c r="H68" s="31"/>
      <c r="I68" s="129"/>
    </row>
    <row r="69" spans="2:10" ht="17.45" customHeight="1">
      <c r="B69" s="128"/>
      <c r="F69" s="30"/>
      <c r="G69" s="31"/>
      <c r="H69" s="31"/>
      <c r="I69" s="129"/>
    </row>
    <row r="70" spans="2:10" ht="17.45" customHeight="1">
      <c r="B70" s="130">
        <f>B59+B62+B64+B68</f>
        <v>447003</v>
      </c>
      <c r="C70" s="26"/>
      <c r="D70" s="26" t="s">
        <v>46</v>
      </c>
      <c r="E70" s="26"/>
      <c r="F70" s="37"/>
      <c r="G70" s="26" t="s">
        <v>46</v>
      </c>
      <c r="H70" s="26"/>
      <c r="I70" s="131">
        <f>I59+I60+I63</f>
        <v>447003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415894</v>
      </c>
      <c r="J77" s="75" t="str">
        <f>IF((I77=I82),"","NO CUADRA")</f>
        <v/>
      </c>
    </row>
    <row r="78" spans="2:10">
      <c r="B78" s="128"/>
      <c r="E78" s="32" t="s">
        <v>81</v>
      </c>
      <c r="F78" s="30"/>
      <c r="G78" s="35"/>
      <c r="H78" s="32"/>
      <c r="I78" s="129"/>
    </row>
    <row r="79" spans="2:10">
      <c r="B79" s="128">
        <f>I82-B77</f>
        <v>415894</v>
      </c>
      <c r="D79" s="32" t="s">
        <v>82</v>
      </c>
      <c r="E79" s="39" t="s">
        <v>83</v>
      </c>
      <c r="F79" s="30"/>
      <c r="G79" s="31"/>
      <c r="H79" s="31"/>
      <c r="I79" s="129"/>
      <c r="J79" s="75" t="str">
        <f>IF((B79=I82-B77),"","NO CUADRA")</f>
        <v/>
      </c>
    </row>
    <row r="80" spans="2:10">
      <c r="B80" s="128">
        <f>B79-B13</f>
        <v>-48477</v>
      </c>
      <c r="D80" s="32" t="s">
        <v>21</v>
      </c>
      <c r="E80" s="34" t="s">
        <v>22</v>
      </c>
      <c r="F80" s="30"/>
      <c r="G80" s="31"/>
      <c r="H80" s="31"/>
      <c r="I80" s="129"/>
    </row>
    <row r="81" spans="2:10">
      <c r="B81" s="128"/>
      <c r="F81" s="30"/>
      <c r="G81" s="31"/>
      <c r="H81" s="31"/>
      <c r="I81" s="129"/>
      <c r="J81" s="75" t="str">
        <f>IF((B82=B77+B79),"","NO CUADRA")</f>
        <v/>
      </c>
    </row>
    <row r="82" spans="2:10">
      <c r="B82" s="130">
        <f>B77+B79</f>
        <v>415894</v>
      </c>
      <c r="C82" s="26"/>
      <c r="D82" s="26" t="s">
        <v>46</v>
      </c>
      <c r="E82" s="26"/>
      <c r="F82" s="37"/>
      <c r="G82" s="26" t="s">
        <v>46</v>
      </c>
      <c r="H82" s="26"/>
      <c r="I82" s="131">
        <f>I77</f>
        <v>415894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93024</v>
      </c>
      <c r="D92" s="32" t="s">
        <v>87</v>
      </c>
      <c r="E92" s="34" t="s">
        <v>88</v>
      </c>
      <c r="F92" s="30"/>
      <c r="G92" s="32" t="s">
        <v>82</v>
      </c>
      <c r="H92" s="34" t="s">
        <v>22</v>
      </c>
      <c r="I92" s="129">
        <f>+B80</f>
        <v>-48477</v>
      </c>
      <c r="J92" s="75" t="str">
        <f>IF((I93=I94+I95),"","NO CUADRA")</f>
        <v/>
      </c>
    </row>
    <row r="93" spans="2:10">
      <c r="B93" s="128"/>
      <c r="E93" s="39" t="s">
        <v>89</v>
      </c>
      <c r="F93" s="30"/>
      <c r="G93" s="35" t="s">
        <v>32</v>
      </c>
      <c r="H93" s="24" t="s">
        <v>24</v>
      </c>
      <c r="I93" s="129">
        <f>I94+I95</f>
        <v>151687</v>
      </c>
      <c r="J93" s="75" t="str">
        <f>IF((I96=I97),"","NO CUADRA")</f>
        <v/>
      </c>
    </row>
    <row r="94" spans="2:10">
      <c r="B94" s="128"/>
      <c r="E94" s="32"/>
      <c r="F94" s="30"/>
      <c r="G94" s="35" t="s">
        <v>90</v>
      </c>
      <c r="I94" s="129">
        <v>137658</v>
      </c>
      <c r="J94" s="75" t="str">
        <f>IF((I99=I92+I93+I96),"","NO CUADRA")</f>
        <v/>
      </c>
    </row>
    <row r="95" spans="2:10">
      <c r="B95" s="128"/>
      <c r="E95" s="32"/>
      <c r="F95" s="30"/>
      <c r="G95" s="35" t="s">
        <v>91</v>
      </c>
      <c r="I95" s="129">
        <v>14029</v>
      </c>
    </row>
    <row r="96" spans="2:10">
      <c r="B96" s="128"/>
      <c r="D96" s="32"/>
      <c r="F96" s="30"/>
      <c r="G96" s="35" t="s">
        <v>33</v>
      </c>
      <c r="H96" s="24" t="s">
        <v>25</v>
      </c>
      <c r="I96" s="129">
        <f>I97</f>
        <v>-10186</v>
      </c>
    </row>
    <row r="97" spans="2:10">
      <c r="B97" s="132"/>
      <c r="C97" s="46"/>
      <c r="D97" s="46"/>
      <c r="E97" s="32"/>
      <c r="F97" s="47"/>
      <c r="G97" s="35" t="s">
        <v>92</v>
      </c>
      <c r="H97" s="48"/>
      <c r="I97" s="129">
        <v>-10186</v>
      </c>
    </row>
    <row r="98" spans="2:10">
      <c r="B98" s="128"/>
      <c r="F98" s="30"/>
      <c r="G98" s="31"/>
      <c r="H98" s="31"/>
      <c r="I98" s="129"/>
    </row>
    <row r="99" spans="2:10">
      <c r="B99" s="130">
        <f>B92</f>
        <v>93024</v>
      </c>
      <c r="C99" s="26"/>
      <c r="D99" s="26" t="s">
        <v>46</v>
      </c>
      <c r="E99" s="26"/>
      <c r="F99" s="37"/>
      <c r="G99" s="26" t="s">
        <v>46</v>
      </c>
      <c r="H99" s="26"/>
      <c r="I99" s="131">
        <f>I92+I93+I96</f>
        <v>93024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305811</v>
      </c>
      <c r="D106" s="32" t="s">
        <v>34</v>
      </c>
      <c r="E106" s="50" t="s">
        <v>35</v>
      </c>
      <c r="F106" s="30"/>
      <c r="G106" s="31"/>
      <c r="H106" s="31"/>
      <c r="I106" s="30"/>
    </row>
    <row r="107" spans="2:10">
      <c r="B107" s="128">
        <v>352416</v>
      </c>
      <c r="D107" s="32" t="s">
        <v>94</v>
      </c>
      <c r="E107" s="32"/>
      <c r="F107" s="30"/>
      <c r="G107" s="32" t="s">
        <v>87</v>
      </c>
      <c r="H107" s="39" t="s">
        <v>88</v>
      </c>
      <c r="I107" s="129"/>
    </row>
    <row r="108" spans="2:10">
      <c r="B108" s="128">
        <f>-B13</f>
        <v>-464371</v>
      </c>
      <c r="D108" s="32" t="s">
        <v>95</v>
      </c>
      <c r="E108" s="33" t="s">
        <v>6</v>
      </c>
      <c r="F108" s="30"/>
      <c r="G108" s="32"/>
      <c r="H108" s="51" t="s">
        <v>89</v>
      </c>
      <c r="I108" s="129">
        <f>B92</f>
        <v>93024</v>
      </c>
    </row>
    <row r="109" spans="2:10">
      <c r="B109" s="128">
        <v>-46605</v>
      </c>
      <c r="D109" s="40" t="s">
        <v>96</v>
      </c>
      <c r="E109" s="32" t="s">
        <v>97</v>
      </c>
      <c r="F109" s="30"/>
      <c r="H109" s="74"/>
      <c r="I109" s="133"/>
    </row>
    <row r="110" spans="2:10">
      <c r="B110" s="128">
        <v>0</v>
      </c>
      <c r="D110" s="32" t="s">
        <v>98</v>
      </c>
      <c r="E110" s="32" t="s">
        <v>99</v>
      </c>
      <c r="F110" s="30"/>
      <c r="G110" s="72"/>
      <c r="I110" s="129"/>
    </row>
    <row r="111" spans="2:10">
      <c r="B111" s="128">
        <v>50839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200745</v>
      </c>
      <c r="C113" s="46"/>
      <c r="D113" s="46" t="s">
        <v>26</v>
      </c>
      <c r="E113" s="34" t="s">
        <v>102</v>
      </c>
      <c r="F113" s="47"/>
      <c r="G113" s="72"/>
      <c r="H113" s="48"/>
      <c r="I113" s="129"/>
    </row>
    <row r="114" spans="2:10">
      <c r="B114" s="128"/>
      <c r="E114" s="32"/>
      <c r="F114" s="30"/>
      <c r="G114" s="72"/>
      <c r="H114" s="31"/>
      <c r="I114" s="129"/>
    </row>
    <row r="115" spans="2:10">
      <c r="B115" s="130">
        <f>B106+B108+B111+B113</f>
        <v>93024</v>
      </c>
      <c r="C115" s="26"/>
      <c r="D115" s="26" t="s">
        <v>46</v>
      </c>
      <c r="E115" s="52"/>
      <c r="F115" s="37"/>
      <c r="G115" s="26" t="s">
        <v>46</v>
      </c>
      <c r="H115" s="26"/>
      <c r="I115" s="131">
        <f>I108</f>
        <v>93024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200745</v>
      </c>
      <c r="J122" s="75" t="str">
        <f>IF((B125=B126+B127),"","NO CUADRA")</f>
        <v/>
      </c>
    </row>
    <row r="123" spans="2:10" ht="15">
      <c r="B123" s="128">
        <f>B125+B128+B131+B134+B137+B142+B143+B144</f>
        <v>-84623</v>
      </c>
      <c r="C123" s="28"/>
      <c r="D123" s="23"/>
      <c r="E123" s="32" t="s">
        <v>105</v>
      </c>
      <c r="F123" s="23"/>
      <c r="G123" s="23"/>
      <c r="H123" s="23"/>
      <c r="I123" s="129">
        <f>I128+I131+I134+I137+I142+I143+I144</f>
        <v>-285368</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108910</v>
      </c>
      <c r="E128" s="32" t="s">
        <v>109</v>
      </c>
      <c r="I128" s="129">
        <f>I129+I130</f>
        <v>-9678</v>
      </c>
      <c r="J128" s="75" t="str">
        <f>IF((B138=B139+B140),"","NO CUADRA")</f>
        <v/>
      </c>
    </row>
    <row r="129" spans="2:10">
      <c r="B129" s="128">
        <v>62819</v>
      </c>
      <c r="E129" s="32" t="s">
        <v>110</v>
      </c>
      <c r="I129" s="129">
        <v>0</v>
      </c>
      <c r="J129" s="75" t="str">
        <f>IF((B144=B145+B146),"","NO CUADRA")</f>
        <v/>
      </c>
    </row>
    <row r="130" spans="2:10">
      <c r="B130" s="128">
        <v>46091</v>
      </c>
      <c r="E130" s="32" t="s">
        <v>111</v>
      </c>
      <c r="I130" s="129">
        <v>-9678</v>
      </c>
    </row>
    <row r="131" spans="2:10">
      <c r="B131" s="128">
        <f>B132+B133</f>
        <v>-13035</v>
      </c>
      <c r="E131" s="32" t="s">
        <v>112</v>
      </c>
      <c r="I131" s="129">
        <f>I132+I133</f>
        <v>-20</v>
      </c>
    </row>
    <row r="132" spans="2:10">
      <c r="B132" s="128">
        <v>-9147</v>
      </c>
      <c r="E132" s="32" t="s">
        <v>113</v>
      </c>
      <c r="I132" s="129">
        <v>-20</v>
      </c>
      <c r="J132" s="75" t="str">
        <f>IF((I128=I129+I130),"","NO CUADRA")</f>
        <v/>
      </c>
    </row>
    <row r="133" spans="2:10">
      <c r="B133" s="128">
        <v>-3888</v>
      </c>
      <c r="E133" s="32" t="s">
        <v>114</v>
      </c>
      <c r="I133" s="129">
        <v>0</v>
      </c>
      <c r="J133" s="75" t="str">
        <f>IF((I131=I132+I133),"","NO CUADRA")</f>
        <v/>
      </c>
    </row>
    <row r="134" spans="2:10">
      <c r="B134" s="128">
        <f>B135+B136</f>
        <v>5806</v>
      </c>
      <c r="E134" s="32" t="s">
        <v>115</v>
      </c>
      <c r="I134" s="129">
        <f>I135+I136</f>
        <v>-182773</v>
      </c>
      <c r="J134" s="75" t="str">
        <f>IF((I134=I135+I136),"","NO CUADRA")</f>
        <v/>
      </c>
    </row>
    <row r="135" spans="2:10">
      <c r="B135" s="128">
        <v>4492</v>
      </c>
      <c r="E135" s="32" t="s">
        <v>116</v>
      </c>
      <c r="I135" s="129">
        <v>-317774</v>
      </c>
      <c r="J135" s="75" t="str">
        <f>IF((I137=I138+I141),"","NO CUADRA")</f>
        <v/>
      </c>
    </row>
    <row r="136" spans="2:10">
      <c r="B136" s="128">
        <v>1314</v>
      </c>
      <c r="E136" s="32" t="s">
        <v>117</v>
      </c>
      <c r="I136" s="129">
        <v>135001</v>
      </c>
      <c r="J136" s="75" t="str">
        <f>IF((I144=I145+I146),"","NO CUADRA")</f>
        <v/>
      </c>
    </row>
    <row r="137" spans="2:10">
      <c r="B137" s="128">
        <f>B138+B141</f>
        <v>24585</v>
      </c>
      <c r="E137" s="55" t="s">
        <v>118</v>
      </c>
      <c r="I137" s="129">
        <f>I138+I141</f>
        <v>31095</v>
      </c>
      <c r="J137" s="75" t="str">
        <f>IF((I122=B123-I128-I131-I134-I137-I142-I143-I144),"","NO CUADRA")</f>
        <v/>
      </c>
    </row>
    <row r="138" spans="2:10">
      <c r="B138" s="128">
        <f>B139+B140</f>
        <v>23993</v>
      </c>
      <c r="E138" s="55" t="s">
        <v>119</v>
      </c>
      <c r="I138" s="129">
        <f>I139+I140</f>
        <v>31095</v>
      </c>
    </row>
    <row r="139" spans="2:10">
      <c r="B139" s="128">
        <v>23993</v>
      </c>
      <c r="E139" s="55" t="s">
        <v>120</v>
      </c>
      <c r="I139" s="129">
        <v>31095</v>
      </c>
    </row>
    <row r="140" spans="2:10">
      <c r="B140" s="128">
        <v>0</v>
      </c>
      <c r="E140" s="55" t="s">
        <v>121</v>
      </c>
      <c r="I140" s="129">
        <v>0</v>
      </c>
    </row>
    <row r="141" spans="2:10">
      <c r="B141" s="128">
        <v>592</v>
      </c>
      <c r="E141" s="55" t="s">
        <v>122</v>
      </c>
      <c r="I141" s="129">
        <v>0</v>
      </c>
    </row>
    <row r="142" spans="2:10">
      <c r="B142" s="128">
        <v>0</v>
      </c>
      <c r="E142" s="32" t="s">
        <v>123</v>
      </c>
      <c r="I142" s="129">
        <v>0</v>
      </c>
    </row>
    <row r="143" spans="2:10">
      <c r="B143" s="128">
        <v>1864</v>
      </c>
      <c r="C143" s="32" t="s">
        <v>124</v>
      </c>
      <c r="E143" s="32" t="s">
        <v>124</v>
      </c>
      <c r="I143" s="129">
        <v>-4466</v>
      </c>
    </row>
    <row r="144" spans="2:10">
      <c r="B144" s="128">
        <f>B145+B146</f>
        <v>-212753</v>
      </c>
      <c r="C144" s="32" t="s">
        <v>125</v>
      </c>
      <c r="E144" s="32" t="s">
        <v>125</v>
      </c>
      <c r="I144" s="129">
        <f>I145+I146</f>
        <v>-119526</v>
      </c>
      <c r="J144" s="75" t="str">
        <f>IF((I122=B113),"","NO CUADRA")</f>
        <v/>
      </c>
    </row>
    <row r="145" spans="2:9">
      <c r="B145" s="128">
        <v>-20887</v>
      </c>
      <c r="C145" s="32" t="s">
        <v>126</v>
      </c>
      <c r="E145" s="32" t="s">
        <v>126</v>
      </c>
      <c r="I145" s="129">
        <v>-67285</v>
      </c>
    </row>
    <row r="146" spans="2:9">
      <c r="B146" s="130">
        <v>-191866</v>
      </c>
      <c r="C146" s="56" t="s">
        <v>127</v>
      </c>
      <c r="D146" s="57"/>
      <c r="E146" s="56" t="s">
        <v>127</v>
      </c>
      <c r="F146" s="57"/>
      <c r="G146" s="57"/>
      <c r="H146" s="57"/>
      <c r="I146" s="131">
        <v>-52241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549214</v>
      </c>
      <c r="D11" s="24" t="s">
        <v>4</v>
      </c>
      <c r="E11" s="32" t="s">
        <v>42</v>
      </c>
      <c r="F11" s="30"/>
      <c r="G11" s="31" t="s">
        <v>2</v>
      </c>
      <c r="H11" s="33" t="s">
        <v>3</v>
      </c>
      <c r="I11" s="129">
        <f>I12+I13</f>
        <v>1188042</v>
      </c>
      <c r="J11" s="75" t="str">
        <f>IF((I11=I12+I13),"","NO CUADRA")</f>
        <v/>
      </c>
    </row>
    <row r="12" spans="2:14">
      <c r="B12" s="128">
        <f>I11-B11</f>
        <v>638828</v>
      </c>
      <c r="D12" s="32" t="s">
        <v>28</v>
      </c>
      <c r="E12" s="34" t="s">
        <v>5</v>
      </c>
      <c r="F12" s="30"/>
      <c r="G12" s="35" t="s">
        <v>43</v>
      </c>
      <c r="H12" s="31"/>
      <c r="I12" s="129">
        <v>1187346</v>
      </c>
      <c r="J12" s="75" t="str">
        <f>IF((I11=I16),"","NO CUADRA")</f>
        <v/>
      </c>
    </row>
    <row r="13" spans="2:14">
      <c r="B13" s="128">
        <v>55520</v>
      </c>
      <c r="D13" s="24" t="s">
        <v>44</v>
      </c>
      <c r="E13" s="32" t="s">
        <v>6</v>
      </c>
      <c r="F13" s="30"/>
      <c r="G13" s="35" t="s">
        <v>45</v>
      </c>
      <c r="I13" s="129">
        <v>696</v>
      </c>
      <c r="J13" s="75" t="str">
        <f>IF((B16=B11+B12),"","NO CUADRA")</f>
        <v/>
      </c>
    </row>
    <row r="14" spans="2:14">
      <c r="B14" s="128">
        <f>B12-B13</f>
        <v>583308</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1188042</v>
      </c>
      <c r="C16" s="26"/>
      <c r="D16" s="36" t="s">
        <v>46</v>
      </c>
      <c r="E16" s="26"/>
      <c r="F16" s="37"/>
      <c r="G16" s="36" t="s">
        <v>46</v>
      </c>
      <c r="H16" s="26"/>
      <c r="I16" s="131">
        <f>I11</f>
        <v>1188042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329450</v>
      </c>
      <c r="D26" s="24" t="s">
        <v>9</v>
      </c>
      <c r="E26" s="32" t="s">
        <v>10</v>
      </c>
      <c r="F26" s="30"/>
      <c r="G26" s="35" t="s">
        <v>28</v>
      </c>
      <c r="H26" s="39" t="s">
        <v>5</v>
      </c>
      <c r="I26" s="129">
        <f>+B12</f>
        <v>638828</v>
      </c>
      <c r="J26" s="75" t="str">
        <f>IF((B26=B27+B28),"","NO CUADRA")</f>
        <v/>
      </c>
    </row>
    <row r="27" spans="2:10">
      <c r="B27" s="128">
        <v>276455</v>
      </c>
      <c r="D27" s="32" t="s">
        <v>49</v>
      </c>
      <c r="F27" s="30"/>
      <c r="G27" s="31"/>
      <c r="H27" s="31"/>
      <c r="I27" s="129"/>
      <c r="J27" s="75" t="str">
        <f>IF((B28=B29+B30),"","NO CUADRA")</f>
        <v/>
      </c>
    </row>
    <row r="28" spans="2:10">
      <c r="B28" s="128">
        <f>B29+B30</f>
        <v>52995</v>
      </c>
      <c r="D28" s="32" t="s">
        <v>50</v>
      </c>
      <c r="F28" s="30"/>
      <c r="G28" s="31"/>
      <c r="H28" s="31"/>
      <c r="I28" s="129"/>
      <c r="J28" s="75" t="str">
        <f>IF((I26=I35),"","NO CUADRA")</f>
        <v/>
      </c>
    </row>
    <row r="29" spans="2:10">
      <c r="B29" s="128">
        <v>50985</v>
      </c>
      <c r="D29" s="32" t="s">
        <v>51</v>
      </c>
      <c r="F29" s="30"/>
      <c r="G29" s="31"/>
      <c r="H29" s="31"/>
      <c r="I29" s="129"/>
      <c r="J29" s="75" t="str">
        <f>IF((B33=I35-B26-B31-B32),"","NO CUADRA")</f>
        <v/>
      </c>
    </row>
    <row r="30" spans="2:10">
      <c r="B30" s="128">
        <v>2010</v>
      </c>
      <c r="D30" s="32" t="s">
        <v>52</v>
      </c>
      <c r="F30" s="30"/>
      <c r="G30" s="31"/>
      <c r="H30" s="31"/>
      <c r="I30" s="129"/>
      <c r="J30" s="75" t="str">
        <f>IF((B35=B26+B31+B32+B33),"","NO CUADRA")</f>
        <v/>
      </c>
    </row>
    <row r="31" spans="2:10" ht="12.75" customHeight="1">
      <c r="B31" s="128">
        <v>7720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301658</v>
      </c>
      <c r="D33" s="32" t="s">
        <v>53</v>
      </c>
      <c r="E33" s="34" t="s">
        <v>54</v>
      </c>
      <c r="F33" s="30"/>
      <c r="G33" s="31"/>
      <c r="H33" s="31"/>
      <c r="I33" s="129"/>
    </row>
    <row r="34" spans="2:10">
      <c r="B34" s="128"/>
      <c r="F34" s="30"/>
      <c r="G34" s="31"/>
      <c r="H34" s="31"/>
      <c r="I34" s="129"/>
    </row>
    <row r="35" spans="2:10">
      <c r="B35" s="130">
        <f>B26+B31+B32+B33</f>
        <v>638828</v>
      </c>
      <c r="C35" s="26"/>
      <c r="D35" s="36" t="s">
        <v>46</v>
      </c>
      <c r="E35" s="26"/>
      <c r="F35" s="37"/>
      <c r="G35" s="36" t="s">
        <v>46</v>
      </c>
      <c r="H35" s="26"/>
      <c r="I35" s="131">
        <f>I26</f>
        <v>638828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8914092</v>
      </c>
      <c r="D42" s="24" t="s">
        <v>15</v>
      </c>
      <c r="E42" s="35" t="s">
        <v>16</v>
      </c>
      <c r="F42" s="30"/>
      <c r="G42" s="32" t="s">
        <v>53</v>
      </c>
      <c r="H42" s="34" t="s">
        <v>54</v>
      </c>
      <c r="I42" s="129">
        <f>+B33</f>
        <v>301658</v>
      </c>
    </row>
    <row r="43" spans="2:10" ht="15">
      <c r="B43" s="128">
        <v>5117033</v>
      </c>
      <c r="C43" s="23"/>
      <c r="D43" s="40" t="s">
        <v>56</v>
      </c>
      <c r="F43" s="41"/>
      <c r="G43" s="28" t="s">
        <v>15</v>
      </c>
      <c r="H43" s="42" t="s">
        <v>16</v>
      </c>
      <c r="I43" s="129">
        <f>I44+I45+I47+I48+I49</f>
        <v>10841850</v>
      </c>
      <c r="J43" s="75" t="str">
        <f>IF((I43=I44+I45+I47+I48+I49),"","NO CUADRA")</f>
        <v/>
      </c>
    </row>
    <row r="44" spans="2:10">
      <c r="B44" s="128">
        <v>3545067</v>
      </c>
      <c r="D44" s="32" t="s">
        <v>57</v>
      </c>
      <c r="F44" s="30"/>
      <c r="G44" s="40" t="s">
        <v>56</v>
      </c>
      <c r="I44" s="129">
        <v>10599535</v>
      </c>
      <c r="J44" s="75" t="str">
        <f>IF((I52=I42+I43+I50),"","NO CUADRA")</f>
        <v/>
      </c>
    </row>
    <row r="45" spans="2:10">
      <c r="B45" s="128">
        <v>0</v>
      </c>
      <c r="D45" s="32" t="s">
        <v>58</v>
      </c>
      <c r="E45" s="29"/>
      <c r="F45" s="30"/>
      <c r="G45" s="32" t="s">
        <v>57</v>
      </c>
      <c r="I45" s="129">
        <v>242315</v>
      </c>
      <c r="J45" s="75" t="str">
        <f>IF((B42=B43+B44+B45+B47+B48),"","NO CUADRA")</f>
        <v/>
      </c>
    </row>
    <row r="46" spans="2:10">
      <c r="B46" s="128"/>
      <c r="E46" s="43" t="s">
        <v>59</v>
      </c>
      <c r="F46" s="30"/>
      <c r="G46" s="32" t="s">
        <v>58</v>
      </c>
      <c r="H46" s="29"/>
      <c r="I46" s="129"/>
      <c r="J46" s="75" t="str">
        <f>IF((B49=I52-B42),"","NO CUADRA")</f>
        <v/>
      </c>
    </row>
    <row r="47" spans="2:10">
      <c r="B47" s="128">
        <v>251992</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1711171</v>
      </c>
      <c r="D49" s="32" t="s">
        <v>62</v>
      </c>
      <c r="E49" s="34" t="s">
        <v>63</v>
      </c>
      <c r="F49" s="30"/>
      <c r="G49" s="32" t="s">
        <v>61</v>
      </c>
      <c r="H49" s="32"/>
      <c r="I49" s="129">
        <v>0</v>
      </c>
    </row>
    <row r="50" spans="2:10">
      <c r="B50" s="128"/>
      <c r="D50" s="32"/>
      <c r="E50" s="32"/>
      <c r="F50" s="30"/>
      <c r="G50" s="32" t="s">
        <v>64</v>
      </c>
      <c r="H50" s="32"/>
      <c r="I50" s="129">
        <v>-518245</v>
      </c>
    </row>
    <row r="51" spans="2:10">
      <c r="B51" s="128"/>
      <c r="F51" s="30"/>
      <c r="G51" s="32"/>
      <c r="I51" s="129"/>
    </row>
    <row r="52" spans="2:10">
      <c r="B52" s="130">
        <f>B42+B49</f>
        <v>10625263</v>
      </c>
      <c r="C52" s="26"/>
      <c r="D52" s="26" t="s">
        <v>46</v>
      </c>
      <c r="E52" s="26"/>
      <c r="F52" s="37"/>
      <c r="G52" s="26" t="s">
        <v>46</v>
      </c>
      <c r="H52" s="26"/>
      <c r="I52" s="131">
        <f>I42+I43+I50</f>
        <v>10625263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283839</v>
      </c>
      <c r="D59" s="24" t="s">
        <v>17</v>
      </c>
      <c r="E59" s="33" t="s">
        <v>66</v>
      </c>
      <c r="F59" s="30"/>
      <c r="G59" s="35" t="s">
        <v>62</v>
      </c>
      <c r="H59" s="34" t="s">
        <v>63</v>
      </c>
      <c r="I59" s="129">
        <f>+B49</f>
        <v>1711171</v>
      </c>
      <c r="J59" s="75" t="str">
        <f>IF((B59=B60+B61),"","NO CUADRA")</f>
        <v/>
      </c>
    </row>
    <row r="60" spans="2:10">
      <c r="B60" s="128">
        <v>283839</v>
      </c>
      <c r="D60" s="32" t="s">
        <v>67</v>
      </c>
      <c r="F60" s="30"/>
      <c r="G60" s="35" t="s">
        <v>68</v>
      </c>
      <c r="H60" s="32"/>
      <c r="I60" s="129">
        <f>I61+I62</f>
        <v>2010</v>
      </c>
      <c r="J60" s="75" t="str">
        <f>IF((B64=B65+B66+B67),"","NO CUADRA")</f>
        <v/>
      </c>
    </row>
    <row r="61" spans="2:10">
      <c r="B61" s="128">
        <v>0</v>
      </c>
      <c r="D61" s="32" t="s">
        <v>69</v>
      </c>
      <c r="F61" s="30"/>
      <c r="G61" s="35" t="s">
        <v>70</v>
      </c>
      <c r="I61" s="129">
        <v>0</v>
      </c>
      <c r="J61" s="75" t="str">
        <f>IF((I60=I61+I62),"","NO CUADRA")</f>
        <v/>
      </c>
    </row>
    <row r="62" spans="2:10">
      <c r="B62" s="128">
        <v>2010</v>
      </c>
      <c r="D62" s="24" t="s">
        <v>18</v>
      </c>
      <c r="E62" s="32" t="s">
        <v>71</v>
      </c>
      <c r="F62" s="30"/>
      <c r="G62" s="35" t="s">
        <v>72</v>
      </c>
      <c r="I62" s="129">
        <v>2010</v>
      </c>
      <c r="J62" s="75" t="str">
        <f>IF((I63=I64+I65+I66),"","NO CUADRA")</f>
        <v/>
      </c>
    </row>
    <row r="63" spans="2:10">
      <c r="B63" s="128"/>
      <c r="E63" s="32" t="s">
        <v>73</v>
      </c>
      <c r="F63" s="30"/>
      <c r="G63" s="31" t="s">
        <v>19</v>
      </c>
      <c r="H63" s="24" t="s">
        <v>20</v>
      </c>
      <c r="I63" s="129">
        <f>I64+I65+I66</f>
        <v>1002242</v>
      </c>
      <c r="J63" s="75" t="str">
        <f>IF((I70=I59+I60+I63),"","NO CUADRA")</f>
        <v/>
      </c>
    </row>
    <row r="64" spans="2:10">
      <c r="B64" s="128">
        <f>B65+B66+B67</f>
        <v>1011981</v>
      </c>
      <c r="D64" s="24" t="s">
        <v>19</v>
      </c>
      <c r="E64" s="24" t="s">
        <v>20</v>
      </c>
      <c r="F64" s="30"/>
      <c r="G64" s="32" t="s">
        <v>74</v>
      </c>
      <c r="I64" s="129">
        <v>1002242</v>
      </c>
      <c r="J64" s="75" t="str">
        <f>IF((B68=I70-B59-B62-B64),"","NO CUADRA")</f>
        <v/>
      </c>
    </row>
    <row r="65" spans="2:10">
      <c r="B65" s="128">
        <v>81</v>
      </c>
      <c r="D65" s="32" t="s">
        <v>74</v>
      </c>
      <c r="F65" s="30"/>
      <c r="G65" s="35" t="s">
        <v>75</v>
      </c>
      <c r="I65" s="129">
        <v>0</v>
      </c>
      <c r="J65" s="75" t="str">
        <f>IF((B70=B59+B62+B64+B68),"","NO CUADRA")</f>
        <v/>
      </c>
    </row>
    <row r="66" spans="2:10">
      <c r="B66" s="128">
        <v>1002242</v>
      </c>
      <c r="D66" s="32" t="s">
        <v>75</v>
      </c>
      <c r="F66" s="30"/>
      <c r="G66" s="35" t="s">
        <v>76</v>
      </c>
      <c r="I66" s="129">
        <v>0</v>
      </c>
    </row>
    <row r="67" spans="2:10">
      <c r="B67" s="128">
        <v>9658</v>
      </c>
      <c r="D67" s="32" t="s">
        <v>76</v>
      </c>
      <c r="F67" s="30"/>
      <c r="G67" s="31"/>
      <c r="H67" s="31"/>
      <c r="I67" s="129"/>
    </row>
    <row r="68" spans="2:10">
      <c r="B68" s="128">
        <f>I70-B59-B62-B64</f>
        <v>1417593</v>
      </c>
      <c r="D68" s="32" t="s">
        <v>77</v>
      </c>
      <c r="E68" s="32" t="s">
        <v>78</v>
      </c>
      <c r="F68" s="30"/>
      <c r="G68" s="31"/>
      <c r="H68" s="31"/>
      <c r="I68" s="129"/>
    </row>
    <row r="69" spans="2:10" ht="17.45" customHeight="1">
      <c r="B69" s="128"/>
      <c r="F69" s="30"/>
      <c r="G69" s="31"/>
      <c r="H69" s="31"/>
      <c r="I69" s="129"/>
    </row>
    <row r="70" spans="2:10" ht="17.45" customHeight="1">
      <c r="B70" s="130">
        <f>B59+B62+B64+B68</f>
        <v>2715423</v>
      </c>
      <c r="C70" s="26"/>
      <c r="D70" s="26" t="s">
        <v>46</v>
      </c>
      <c r="E70" s="26"/>
      <c r="F70" s="37"/>
      <c r="G70" s="26" t="s">
        <v>46</v>
      </c>
      <c r="H70" s="26"/>
      <c r="I70" s="131">
        <f>I59+I60+I63</f>
        <v>2715423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1417593</v>
      </c>
      <c r="J77" s="75" t="str">
        <f>IF((I77=I82),"","NO CUADRA")</f>
        <v/>
      </c>
    </row>
    <row r="78" spans="2:10">
      <c r="B78" s="128"/>
      <c r="E78" s="32" t="s">
        <v>81</v>
      </c>
      <c r="F78" s="30"/>
      <c r="G78" s="35"/>
      <c r="H78" s="32"/>
      <c r="I78" s="129"/>
    </row>
    <row r="79" spans="2:10">
      <c r="B79" s="128">
        <f>I82-B77</f>
        <v>1417593</v>
      </c>
      <c r="D79" s="32" t="s">
        <v>82</v>
      </c>
      <c r="E79" s="39" t="s">
        <v>83</v>
      </c>
      <c r="F79" s="30"/>
      <c r="G79" s="31"/>
      <c r="H79" s="31"/>
      <c r="I79" s="129"/>
      <c r="J79" s="75" t="str">
        <f>IF((B79=I82-B77),"","NO CUADRA")</f>
        <v/>
      </c>
    </row>
    <row r="80" spans="2:10">
      <c r="B80" s="128">
        <f>B79-B13</f>
        <v>1362073</v>
      </c>
      <c r="D80" s="32" t="s">
        <v>21</v>
      </c>
      <c r="E80" s="34" t="s">
        <v>22</v>
      </c>
      <c r="F80" s="30"/>
      <c r="G80" s="31"/>
      <c r="H80" s="31"/>
      <c r="I80" s="129"/>
    </row>
    <row r="81" spans="2:10">
      <c r="B81" s="128"/>
      <c r="F81" s="30"/>
      <c r="G81" s="31"/>
      <c r="H81" s="31"/>
      <c r="I81" s="129"/>
      <c r="J81" s="75" t="str">
        <f>IF((B82=B77+B79),"","NO CUADRA")</f>
        <v/>
      </c>
    </row>
    <row r="82" spans="2:10">
      <c r="B82" s="130">
        <f>B77+B79</f>
        <v>1417593</v>
      </c>
      <c r="C82" s="26"/>
      <c r="D82" s="26" t="s">
        <v>46</v>
      </c>
      <c r="E82" s="26"/>
      <c r="F82" s="37"/>
      <c r="G82" s="26" t="s">
        <v>46</v>
      </c>
      <c r="H82" s="26"/>
      <c r="I82" s="131">
        <f>I77</f>
        <v>1417593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1416172</v>
      </c>
      <c r="D92" s="32" t="s">
        <v>87</v>
      </c>
      <c r="E92" s="34" t="s">
        <v>88</v>
      </c>
      <c r="F92" s="30"/>
      <c r="G92" s="32" t="s">
        <v>82</v>
      </c>
      <c r="H92" s="34" t="s">
        <v>22</v>
      </c>
      <c r="I92" s="129">
        <f>+B80</f>
        <v>1362073</v>
      </c>
      <c r="J92" s="75" t="str">
        <f>IF((I93=I94+I95),"","NO CUADRA")</f>
        <v/>
      </c>
    </row>
    <row r="93" spans="2:10">
      <c r="B93" s="128"/>
      <c r="E93" s="39" t="s">
        <v>89</v>
      </c>
      <c r="F93" s="30"/>
      <c r="G93" s="35" t="s">
        <v>32</v>
      </c>
      <c r="H93" s="24" t="s">
        <v>24</v>
      </c>
      <c r="I93" s="129">
        <f>I94+I95</f>
        <v>62065</v>
      </c>
      <c r="J93" s="75" t="str">
        <f>IF((I96=I97),"","NO CUADRA")</f>
        <v/>
      </c>
    </row>
    <row r="94" spans="2:10">
      <c r="B94" s="128"/>
      <c r="E94" s="32"/>
      <c r="F94" s="30"/>
      <c r="G94" s="35" t="s">
        <v>90</v>
      </c>
      <c r="I94" s="129">
        <v>13818</v>
      </c>
      <c r="J94" s="75" t="str">
        <f>IF((I99=I92+I93+I96),"","NO CUADRA")</f>
        <v/>
      </c>
    </row>
    <row r="95" spans="2:10">
      <c r="B95" s="128"/>
      <c r="E95" s="32"/>
      <c r="F95" s="30"/>
      <c r="G95" s="35" t="s">
        <v>91</v>
      </c>
      <c r="I95" s="129">
        <v>48247</v>
      </c>
    </row>
    <row r="96" spans="2:10">
      <c r="B96" s="128"/>
      <c r="D96" s="32"/>
      <c r="F96" s="30"/>
      <c r="G96" s="35" t="s">
        <v>33</v>
      </c>
      <c r="H96" s="24" t="s">
        <v>25</v>
      </c>
      <c r="I96" s="129">
        <f>I97</f>
        <v>-7966</v>
      </c>
    </row>
    <row r="97" spans="2:10">
      <c r="B97" s="132"/>
      <c r="C97" s="46"/>
      <c r="D97" s="46"/>
      <c r="E97" s="32"/>
      <c r="F97" s="47"/>
      <c r="G97" s="35" t="s">
        <v>92</v>
      </c>
      <c r="H97" s="48"/>
      <c r="I97" s="129">
        <v>-7966</v>
      </c>
    </row>
    <row r="98" spans="2:10">
      <c r="B98" s="128"/>
      <c r="F98" s="30"/>
      <c r="G98" s="31"/>
      <c r="H98" s="31"/>
      <c r="I98" s="129"/>
    </row>
    <row r="99" spans="2:10">
      <c r="B99" s="130">
        <f>B92</f>
        <v>1416172</v>
      </c>
      <c r="C99" s="26"/>
      <c r="D99" s="26" t="s">
        <v>46</v>
      </c>
      <c r="E99" s="26"/>
      <c r="F99" s="37"/>
      <c r="G99" s="26" t="s">
        <v>46</v>
      </c>
      <c r="H99" s="26"/>
      <c r="I99" s="131">
        <f>I92+I93+I96</f>
        <v>1416172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43079</v>
      </c>
      <c r="D106" s="32" t="s">
        <v>34</v>
      </c>
      <c r="E106" s="50" t="s">
        <v>35</v>
      </c>
      <c r="F106" s="30"/>
      <c r="G106" s="31"/>
      <c r="H106" s="31"/>
      <c r="I106" s="30"/>
    </row>
    <row r="107" spans="2:10">
      <c r="B107" s="128">
        <v>43079</v>
      </c>
      <c r="D107" s="32" t="s">
        <v>94</v>
      </c>
      <c r="E107" s="32"/>
      <c r="F107" s="30"/>
      <c r="G107" s="32" t="s">
        <v>87</v>
      </c>
      <c r="H107" s="39" t="s">
        <v>88</v>
      </c>
      <c r="I107" s="129"/>
    </row>
    <row r="108" spans="2:10">
      <c r="B108" s="128">
        <f>-B13</f>
        <v>-55520</v>
      </c>
      <c r="D108" s="32" t="s">
        <v>95</v>
      </c>
      <c r="E108" s="33" t="s">
        <v>6</v>
      </c>
      <c r="F108" s="30"/>
      <c r="G108" s="32"/>
      <c r="H108" s="51" t="s">
        <v>89</v>
      </c>
      <c r="I108" s="129">
        <f>B92</f>
        <v>1416172</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-54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1428667</v>
      </c>
      <c r="C113" s="46"/>
      <c r="D113" s="46" t="s">
        <v>26</v>
      </c>
      <c r="E113" s="34" t="s">
        <v>102</v>
      </c>
      <c r="F113" s="47"/>
      <c r="G113" s="72"/>
      <c r="H113" s="48"/>
      <c r="I113" s="129"/>
    </row>
    <row r="114" spans="2:10">
      <c r="B114" s="128"/>
      <c r="E114" s="32"/>
      <c r="F114" s="30"/>
      <c r="G114" s="72"/>
      <c r="H114" s="31"/>
      <c r="I114" s="129"/>
    </row>
    <row r="115" spans="2:10">
      <c r="B115" s="130">
        <f>B106+B108+B111+B113</f>
        <v>1416172</v>
      </c>
      <c r="C115" s="26"/>
      <c r="D115" s="26" t="s">
        <v>46</v>
      </c>
      <c r="E115" s="52"/>
      <c r="F115" s="37"/>
      <c r="G115" s="26" t="s">
        <v>46</v>
      </c>
      <c r="H115" s="26"/>
      <c r="I115" s="131">
        <f>I108</f>
        <v>1416172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1428667</v>
      </c>
      <c r="J122" s="75" t="str">
        <f>IF((B125=B126+B127),"","NO CUADRA")</f>
        <v/>
      </c>
    </row>
    <row r="123" spans="2:10" ht="15">
      <c r="B123" s="128">
        <f>B125+B128+B131+B134+B137+B142+B143+B144</f>
        <v>-160077428</v>
      </c>
      <c r="C123" s="28"/>
      <c r="D123" s="23"/>
      <c r="E123" s="32" t="s">
        <v>105</v>
      </c>
      <c r="F123" s="23"/>
      <c r="G123" s="23"/>
      <c r="H123" s="23"/>
      <c r="I123" s="129">
        <f>I128+I131+I134+I137+I142+I143+I144</f>
        <v>-161506095</v>
      </c>
    </row>
    <row r="124" spans="2:10" ht="13.15" customHeight="1">
      <c r="B124" s="134"/>
      <c r="C124" s="28"/>
      <c r="D124" s="23"/>
      <c r="E124" s="32"/>
      <c r="F124" s="23"/>
      <c r="G124" s="23"/>
      <c r="H124" s="23"/>
      <c r="I124" s="135"/>
    </row>
    <row r="125" spans="2:10" ht="13.15" customHeight="1">
      <c r="B125" s="128">
        <f>B126+B127</f>
        <v>117000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117000</v>
      </c>
      <c r="C127" s="23"/>
      <c r="D127" s="23"/>
      <c r="E127" s="32" t="s">
        <v>108</v>
      </c>
      <c r="F127" s="23"/>
      <c r="G127" s="23"/>
      <c r="H127" s="23"/>
      <c r="I127" s="135"/>
      <c r="J127" s="75" t="str">
        <f>IF((B137=B138+B141),"","NO CUADRA")</f>
        <v/>
      </c>
    </row>
    <row r="128" spans="2:10">
      <c r="B128" s="128">
        <f>B129+B130</f>
        <v>-169013798</v>
      </c>
      <c r="E128" s="32" t="s">
        <v>109</v>
      </c>
      <c r="I128" s="129">
        <f>I129+I130</f>
        <v>-167831381</v>
      </c>
      <c r="J128" s="75" t="str">
        <f>IF((B138=B139+B140),"","NO CUADRA")</f>
        <v/>
      </c>
    </row>
    <row r="129" spans="2:10">
      <c r="B129" s="128">
        <v>92903</v>
      </c>
      <c r="E129" s="32" t="s">
        <v>110</v>
      </c>
      <c r="I129" s="129">
        <v>3322000</v>
      </c>
      <c r="J129" s="75" t="str">
        <f>IF((B144=B145+B146),"","NO CUADRA")</f>
        <v/>
      </c>
    </row>
    <row r="130" spans="2:10">
      <c r="B130" s="128">
        <v>-169106701</v>
      </c>
      <c r="E130" s="32" t="s">
        <v>111</v>
      </c>
      <c r="I130" s="129">
        <v>-171153381</v>
      </c>
    </row>
    <row r="131" spans="2:10">
      <c r="B131" s="128">
        <f>B132+B133</f>
        <v>-3927189</v>
      </c>
      <c r="E131" s="32" t="s">
        <v>112</v>
      </c>
      <c r="I131" s="129">
        <f>I132+I133</f>
        <v>4625702</v>
      </c>
    </row>
    <row r="132" spans="2:10">
      <c r="B132" s="128">
        <v>4767909</v>
      </c>
      <c r="E132" s="32" t="s">
        <v>113</v>
      </c>
      <c r="I132" s="129">
        <v>-1902000</v>
      </c>
      <c r="J132" s="75" t="str">
        <f>IF((I128=I129+I130),"","NO CUADRA")</f>
        <v/>
      </c>
    </row>
    <row r="133" spans="2:10">
      <c r="B133" s="128">
        <v>-8695098</v>
      </c>
      <c r="E133" s="32" t="s">
        <v>114</v>
      </c>
      <c r="I133" s="129">
        <v>6527702</v>
      </c>
      <c r="J133" s="75" t="str">
        <f>IF((I131=I132+I133),"","NO CUADRA")</f>
        <v/>
      </c>
    </row>
    <row r="134" spans="2:10">
      <c r="B134" s="128">
        <f>B135+B136</f>
        <v>13919103</v>
      </c>
      <c r="E134" s="32" t="s">
        <v>115</v>
      </c>
      <c r="I134" s="129">
        <f>I135+I136</f>
        <v>-346846</v>
      </c>
      <c r="J134" s="75" t="str">
        <f>IF((I134=I135+I136),"","NO CUADRA")</f>
        <v/>
      </c>
    </row>
    <row r="135" spans="2:10">
      <c r="B135" s="128">
        <v>2046376</v>
      </c>
      <c r="E135" s="32" t="s">
        <v>116</v>
      </c>
      <c r="I135" s="129">
        <v>30</v>
      </c>
      <c r="J135" s="75" t="str">
        <f>IF((I137=I138+I141),"","NO CUADRA")</f>
        <v/>
      </c>
    </row>
    <row r="136" spans="2:10">
      <c r="B136" s="128">
        <v>11872727</v>
      </c>
      <c r="E136" s="32" t="s">
        <v>117</v>
      </c>
      <c r="I136" s="129">
        <v>-346876</v>
      </c>
      <c r="J136" s="75" t="str">
        <f>IF((I144=I145+I146),"","NO CUADRA")</f>
        <v/>
      </c>
    </row>
    <row r="137" spans="2:10">
      <c r="B137" s="128">
        <f>B138+B141</f>
        <v>164037</v>
      </c>
      <c r="E137" s="55" t="s">
        <v>118</v>
      </c>
      <c r="I137" s="129">
        <f>I138+I141</f>
        <v>528922</v>
      </c>
      <c r="J137" s="75" t="str">
        <f>IF((I122=B123-I128-I131-I134-I137-I142-I143-I144),"","NO CUADRA")</f>
        <v/>
      </c>
    </row>
    <row r="138" spans="2:10">
      <c r="B138" s="128">
        <f>B139+B140</f>
        <v>-250728</v>
      </c>
      <c r="E138" s="55" t="s">
        <v>119</v>
      </c>
      <c r="I138" s="129">
        <f>I139+I140</f>
        <v>528922</v>
      </c>
    </row>
    <row r="139" spans="2:10">
      <c r="B139" s="128">
        <v>-249728</v>
      </c>
      <c r="E139" s="55" t="s">
        <v>120</v>
      </c>
      <c r="I139" s="129">
        <v>-78</v>
      </c>
    </row>
    <row r="140" spans="2:10">
      <c r="B140" s="128">
        <v>-1000</v>
      </c>
      <c r="E140" s="55" t="s">
        <v>121</v>
      </c>
      <c r="I140" s="129">
        <v>529000</v>
      </c>
    </row>
    <row r="141" spans="2:10">
      <c r="B141" s="128">
        <v>414765</v>
      </c>
      <c r="E141" s="55" t="s">
        <v>122</v>
      </c>
      <c r="I141" s="129">
        <v>0</v>
      </c>
    </row>
    <row r="142" spans="2:10">
      <c r="B142" s="128">
        <v>-6624</v>
      </c>
      <c r="E142" s="32" t="s">
        <v>123</v>
      </c>
      <c r="I142" s="129">
        <v>314750</v>
      </c>
    </row>
    <row r="143" spans="2:10">
      <c r="B143" s="128">
        <v>-209768</v>
      </c>
      <c r="C143" s="32" t="s">
        <v>124</v>
      </c>
      <c r="E143" s="32" t="s">
        <v>124</v>
      </c>
      <c r="I143" s="129">
        <v>-19858</v>
      </c>
    </row>
    <row r="144" spans="2:10">
      <c r="B144" s="128">
        <f>B145+B146</f>
        <v>-1120189</v>
      </c>
      <c r="C144" s="32" t="s">
        <v>125</v>
      </c>
      <c r="E144" s="32" t="s">
        <v>125</v>
      </c>
      <c r="I144" s="129">
        <f>I145+I146</f>
        <v>1222616</v>
      </c>
      <c r="J144" s="75" t="str">
        <f>IF((I122=B113),"","NO CUADRA")</f>
        <v/>
      </c>
    </row>
    <row r="145" spans="2:9">
      <c r="B145" s="128">
        <v>32494</v>
      </c>
      <c r="C145" s="32" t="s">
        <v>126</v>
      </c>
      <c r="E145" s="32" t="s">
        <v>126</v>
      </c>
      <c r="I145" s="129">
        <v>31057</v>
      </c>
    </row>
    <row r="146" spans="2:9">
      <c r="B146" s="130">
        <v>-1152683</v>
      </c>
      <c r="C146" s="56" t="s">
        <v>127</v>
      </c>
      <c r="D146" s="57"/>
      <c r="E146" s="56" t="s">
        <v>127</v>
      </c>
      <c r="F146" s="57"/>
      <c r="G146" s="57"/>
      <c r="H146" s="57"/>
      <c r="I146" s="131">
        <v>1191559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1" manualBreakCount="1">
    <brk id="72" min="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210000</v>
      </c>
      <c r="D11" s="24" t="s">
        <v>4</v>
      </c>
      <c r="E11" s="32" t="s">
        <v>42</v>
      </c>
      <c r="F11" s="30"/>
      <c r="G11" s="31" t="s">
        <v>2</v>
      </c>
      <c r="H11" s="33" t="s">
        <v>3</v>
      </c>
      <c r="I11" s="129">
        <f>I12+I13</f>
        <v>476322</v>
      </c>
      <c r="J11" s="75" t="str">
        <f>IF((I11=I12+I13),"","NO CUADRA")</f>
        <v/>
      </c>
    </row>
    <row r="12" spans="2:14">
      <c r="B12" s="128">
        <f>I11-B11</f>
        <v>266322</v>
      </c>
      <c r="D12" s="32" t="s">
        <v>28</v>
      </c>
      <c r="E12" s="34" t="s">
        <v>5</v>
      </c>
      <c r="F12" s="30"/>
      <c r="G12" s="35" t="s">
        <v>43</v>
      </c>
      <c r="H12" s="31"/>
      <c r="I12" s="129">
        <v>476322</v>
      </c>
      <c r="J12" s="75" t="str">
        <f>IF((I11=I16),"","NO CUADRA")</f>
        <v/>
      </c>
    </row>
    <row r="13" spans="2:14">
      <c r="B13" s="128">
        <v>30000</v>
      </c>
      <c r="D13" s="24" t="s">
        <v>44</v>
      </c>
      <c r="E13" s="32" t="s">
        <v>6</v>
      </c>
      <c r="F13" s="30"/>
      <c r="G13" s="35" t="s">
        <v>45</v>
      </c>
      <c r="I13" s="129">
        <v>0</v>
      </c>
      <c r="J13" s="75" t="str">
        <f>IF((B16=B11+B12),"","NO CUADRA")</f>
        <v/>
      </c>
    </row>
    <row r="14" spans="2:14">
      <c r="B14" s="128">
        <f>B12-B13</f>
        <v>236322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476322</v>
      </c>
      <c r="C16" s="26"/>
      <c r="D16" s="36" t="s">
        <v>46</v>
      </c>
      <c r="E16" s="26"/>
      <c r="F16" s="37"/>
      <c r="G16" s="36" t="s">
        <v>46</v>
      </c>
      <c r="H16" s="26"/>
      <c r="I16" s="131">
        <f>I11</f>
        <v>476322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218000</v>
      </c>
      <c r="D26" s="24" t="s">
        <v>9</v>
      </c>
      <c r="E26" s="32" t="s">
        <v>10</v>
      </c>
      <c r="F26" s="30"/>
      <c r="G26" s="35" t="s">
        <v>28</v>
      </c>
      <c r="H26" s="39" t="s">
        <v>5</v>
      </c>
      <c r="I26" s="129">
        <f>+B12</f>
        <v>266322</v>
      </c>
      <c r="J26" s="75" t="str">
        <f>IF((B26=B27+B28),"","NO CUADRA")</f>
        <v/>
      </c>
    </row>
    <row r="27" spans="2:10">
      <c r="B27" s="128">
        <v>186000</v>
      </c>
      <c r="D27" s="32" t="s">
        <v>49</v>
      </c>
      <c r="F27" s="30"/>
      <c r="G27" s="31"/>
      <c r="H27" s="31"/>
      <c r="I27" s="129"/>
      <c r="J27" s="75" t="str">
        <f>IF((B28=B29+B30),"","NO CUADRA")</f>
        <v/>
      </c>
    </row>
    <row r="28" spans="2:10">
      <c r="B28" s="128">
        <f>B29+B30</f>
        <v>32000</v>
      </c>
      <c r="D28" s="32" t="s">
        <v>50</v>
      </c>
      <c r="F28" s="30"/>
      <c r="G28" s="31"/>
      <c r="H28" s="31"/>
      <c r="I28" s="129"/>
      <c r="J28" s="75" t="str">
        <f>IF((I26=I35),"","NO CUADRA")</f>
        <v/>
      </c>
    </row>
    <row r="29" spans="2:10">
      <c r="B29" s="128">
        <v>32000</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48322</v>
      </c>
      <c r="D33" s="32" t="s">
        <v>53</v>
      </c>
      <c r="E33" s="34" t="s">
        <v>54</v>
      </c>
      <c r="F33" s="30"/>
      <c r="G33" s="31"/>
      <c r="H33" s="31"/>
      <c r="I33" s="129"/>
    </row>
    <row r="34" spans="2:10">
      <c r="B34" s="128"/>
      <c r="F34" s="30"/>
      <c r="G34" s="31"/>
      <c r="H34" s="31"/>
      <c r="I34" s="129"/>
    </row>
    <row r="35" spans="2:10">
      <c r="B35" s="130">
        <f>B26+B31+B32+B33</f>
        <v>266322</v>
      </c>
      <c r="C35" s="26"/>
      <c r="D35" s="36" t="s">
        <v>46</v>
      </c>
      <c r="E35" s="26"/>
      <c r="F35" s="37"/>
      <c r="G35" s="36" t="s">
        <v>46</v>
      </c>
      <c r="H35" s="26"/>
      <c r="I35" s="131">
        <f>I26</f>
        <v>266322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5215000</v>
      </c>
      <c r="D42" s="24" t="s">
        <v>15</v>
      </c>
      <c r="E42" s="35" t="s">
        <v>16</v>
      </c>
      <c r="F42" s="30"/>
      <c r="G42" s="32" t="s">
        <v>53</v>
      </c>
      <c r="H42" s="34" t="s">
        <v>54</v>
      </c>
      <c r="I42" s="129">
        <f>+B33</f>
        <v>48322</v>
      </c>
    </row>
    <row r="43" spans="2:10" ht="15">
      <c r="B43" s="128">
        <v>1717000</v>
      </c>
      <c r="C43" s="23"/>
      <c r="D43" s="40" t="s">
        <v>56</v>
      </c>
      <c r="F43" s="41"/>
      <c r="G43" s="28" t="s">
        <v>15</v>
      </c>
      <c r="H43" s="42" t="s">
        <v>16</v>
      </c>
      <c r="I43" s="129">
        <f>I44+I45+I47+I48+I49</f>
        <v>6864000</v>
      </c>
      <c r="J43" s="75" t="str">
        <f>IF((I43=I44+I45+I47+I48+I49),"","NO CUADRA")</f>
        <v/>
      </c>
    </row>
    <row r="44" spans="2:10">
      <c r="B44" s="128">
        <v>3498000</v>
      </c>
      <c r="D44" s="32" t="s">
        <v>57</v>
      </c>
      <c r="F44" s="30"/>
      <c r="G44" s="40" t="s">
        <v>56</v>
      </c>
      <c r="I44" s="129">
        <v>6643000</v>
      </c>
      <c r="J44" s="75" t="str">
        <f>IF((I52=I42+I43+I50),"","NO CUADRA")</f>
        <v/>
      </c>
    </row>
    <row r="45" spans="2:10">
      <c r="B45" s="128">
        <v>0</v>
      </c>
      <c r="D45" s="32" t="s">
        <v>58</v>
      </c>
      <c r="E45" s="29"/>
      <c r="F45" s="30"/>
      <c r="G45" s="32" t="s">
        <v>57</v>
      </c>
      <c r="I45" s="129">
        <v>221000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1239322</v>
      </c>
      <c r="D49" s="32" t="s">
        <v>62</v>
      </c>
      <c r="E49" s="34" t="s">
        <v>63</v>
      </c>
      <c r="F49" s="30"/>
      <c r="G49" s="32" t="s">
        <v>61</v>
      </c>
      <c r="H49" s="32"/>
      <c r="I49" s="129">
        <v>0</v>
      </c>
    </row>
    <row r="50" spans="2:10">
      <c r="B50" s="128"/>
      <c r="D50" s="32"/>
      <c r="E50" s="32"/>
      <c r="F50" s="30"/>
      <c r="G50" s="32" t="s">
        <v>64</v>
      </c>
      <c r="H50" s="32"/>
      <c r="I50" s="129">
        <v>-458000</v>
      </c>
    </row>
    <row r="51" spans="2:10">
      <c r="B51" s="128"/>
      <c r="F51" s="30"/>
      <c r="G51" s="32"/>
      <c r="I51" s="129"/>
    </row>
    <row r="52" spans="2:10">
      <c r="B52" s="130">
        <f>B42+B49</f>
        <v>6454322</v>
      </c>
      <c r="C52" s="26"/>
      <c r="D52" s="26" t="s">
        <v>46</v>
      </c>
      <c r="E52" s="26"/>
      <c r="F52" s="37"/>
      <c r="G52" s="26" t="s">
        <v>46</v>
      </c>
      <c r="H52" s="26"/>
      <c r="I52" s="131">
        <f>I42+I43+I50</f>
        <v>6454322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1239322</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9000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9000</v>
      </c>
      <c r="D67" s="32" t="s">
        <v>76</v>
      </c>
      <c r="F67" s="30"/>
      <c r="G67" s="31"/>
      <c r="H67" s="31"/>
      <c r="I67" s="129"/>
    </row>
    <row r="68" spans="2:10">
      <c r="B68" s="128">
        <f>I70-B59-B62-B64</f>
        <v>1230322</v>
      </c>
      <c r="D68" s="32" t="s">
        <v>77</v>
      </c>
      <c r="E68" s="32" t="s">
        <v>78</v>
      </c>
      <c r="F68" s="30"/>
      <c r="G68" s="31"/>
      <c r="H68" s="31"/>
      <c r="I68" s="129"/>
    </row>
    <row r="69" spans="2:10" ht="17.45" customHeight="1">
      <c r="B69" s="128"/>
      <c r="F69" s="30"/>
      <c r="G69" s="31"/>
      <c r="H69" s="31"/>
      <c r="I69" s="129"/>
    </row>
    <row r="70" spans="2:10" ht="17.45" customHeight="1">
      <c r="B70" s="130">
        <f>B59+B62+B64+B68</f>
        <v>1239322</v>
      </c>
      <c r="C70" s="26"/>
      <c r="D70" s="26" t="s">
        <v>46</v>
      </c>
      <c r="E70" s="26"/>
      <c r="F70" s="37"/>
      <c r="G70" s="26" t="s">
        <v>46</v>
      </c>
      <c r="H70" s="26"/>
      <c r="I70" s="131">
        <f>I59+I60+I63</f>
        <v>1239322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1230322</v>
      </c>
      <c r="J77" s="75" t="str">
        <f>IF((I77=I82),"","NO CUADRA")</f>
        <v/>
      </c>
    </row>
    <row r="78" spans="2:10">
      <c r="B78" s="128"/>
      <c r="E78" s="32" t="s">
        <v>81</v>
      </c>
      <c r="F78" s="30"/>
      <c r="G78" s="35"/>
      <c r="H78" s="32"/>
      <c r="I78" s="129"/>
    </row>
    <row r="79" spans="2:10">
      <c r="B79" s="128">
        <f>I82-B77</f>
        <v>1230322</v>
      </c>
      <c r="D79" s="32" t="s">
        <v>82</v>
      </c>
      <c r="E79" s="39" t="s">
        <v>83</v>
      </c>
      <c r="F79" s="30"/>
      <c r="G79" s="31"/>
      <c r="H79" s="31"/>
      <c r="I79" s="129"/>
      <c r="J79" s="75" t="str">
        <f>IF((B79=I82-B77),"","NO CUADRA")</f>
        <v/>
      </c>
    </row>
    <row r="80" spans="2:10">
      <c r="B80" s="128">
        <f>B79-B13</f>
        <v>1200322</v>
      </c>
      <c r="D80" s="32" t="s">
        <v>21</v>
      </c>
      <c r="E80" s="34" t="s">
        <v>22</v>
      </c>
      <c r="F80" s="30"/>
      <c r="G80" s="31"/>
      <c r="H80" s="31"/>
      <c r="I80" s="129"/>
    </row>
    <row r="81" spans="2:10">
      <c r="B81" s="128"/>
      <c r="F81" s="30"/>
      <c r="G81" s="31"/>
      <c r="H81" s="31"/>
      <c r="I81" s="129"/>
      <c r="J81" s="75" t="str">
        <f>IF((B82=B77+B79),"","NO CUADRA")</f>
        <v/>
      </c>
    </row>
    <row r="82" spans="2:10">
      <c r="B82" s="130">
        <f>B77+B79</f>
        <v>1230322</v>
      </c>
      <c r="C82" s="26"/>
      <c r="D82" s="26" t="s">
        <v>46</v>
      </c>
      <c r="E82" s="26"/>
      <c r="F82" s="37"/>
      <c r="G82" s="26" t="s">
        <v>46</v>
      </c>
      <c r="H82" s="26"/>
      <c r="I82" s="131">
        <f>I77</f>
        <v>1230322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1200322</v>
      </c>
      <c r="D92" s="32" t="s">
        <v>87</v>
      </c>
      <c r="E92" s="34" t="s">
        <v>88</v>
      </c>
      <c r="F92" s="30"/>
      <c r="G92" s="32" t="s">
        <v>82</v>
      </c>
      <c r="H92" s="34" t="s">
        <v>22</v>
      </c>
      <c r="I92" s="129">
        <f>+B80</f>
        <v>1200322</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1200322</v>
      </c>
      <c r="C99" s="26"/>
      <c r="D99" s="26" t="s">
        <v>46</v>
      </c>
      <c r="E99" s="26"/>
      <c r="F99" s="37"/>
      <c r="G99" s="26" t="s">
        <v>46</v>
      </c>
      <c r="H99" s="26"/>
      <c r="I99" s="131">
        <f>I92+I93+I96</f>
        <v>1200322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24000</v>
      </c>
      <c r="D106" s="32" t="s">
        <v>34</v>
      </c>
      <c r="E106" s="50" t="s">
        <v>35</v>
      </c>
      <c r="F106" s="30"/>
      <c r="G106" s="31"/>
      <c r="H106" s="31"/>
      <c r="I106" s="30"/>
    </row>
    <row r="107" spans="2:10">
      <c r="B107" s="128">
        <v>24000</v>
      </c>
      <c r="D107" s="32" t="s">
        <v>94</v>
      </c>
      <c r="E107" s="32"/>
      <c r="F107" s="30"/>
      <c r="G107" s="32" t="s">
        <v>87</v>
      </c>
      <c r="H107" s="39" t="s">
        <v>88</v>
      </c>
      <c r="I107" s="129"/>
    </row>
    <row r="108" spans="2:10">
      <c r="B108" s="128">
        <f>-B13</f>
        <v>-30000</v>
      </c>
      <c r="D108" s="32" t="s">
        <v>95</v>
      </c>
      <c r="E108" s="33" t="s">
        <v>6</v>
      </c>
      <c r="F108" s="30"/>
      <c r="G108" s="32"/>
      <c r="H108" s="51" t="s">
        <v>89</v>
      </c>
      <c r="I108" s="129">
        <f>B92</f>
        <v>1200322</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1206322</v>
      </c>
      <c r="C113" s="46"/>
      <c r="D113" s="46" t="s">
        <v>26</v>
      </c>
      <c r="E113" s="34" t="s">
        <v>102</v>
      </c>
      <c r="F113" s="47"/>
      <c r="G113" s="72"/>
      <c r="H113" s="48"/>
      <c r="I113" s="129"/>
    </row>
    <row r="114" spans="2:10">
      <c r="B114" s="128"/>
      <c r="E114" s="32"/>
      <c r="F114" s="30"/>
      <c r="G114" s="72"/>
      <c r="H114" s="31"/>
      <c r="I114" s="129"/>
    </row>
    <row r="115" spans="2:10">
      <c r="B115" s="130">
        <f>B106+B108+B111+B113</f>
        <v>1200322</v>
      </c>
      <c r="C115" s="26"/>
      <c r="D115" s="26" t="s">
        <v>46</v>
      </c>
      <c r="E115" s="52"/>
      <c r="F115" s="37"/>
      <c r="G115" s="26" t="s">
        <v>46</v>
      </c>
      <c r="H115" s="26"/>
      <c r="I115" s="131">
        <f>I108</f>
        <v>1200322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1206322</v>
      </c>
      <c r="J122" s="75" t="str">
        <f>IF((B125=B126+B127),"","NO CUADRA")</f>
        <v/>
      </c>
    </row>
    <row r="123" spans="2:10" ht="15">
      <c r="B123" s="128">
        <f>B125+B128+B131+B134+B137+B142+B143+B144</f>
        <v>-178320678</v>
      </c>
      <c r="C123" s="28"/>
      <c r="D123" s="23"/>
      <c r="E123" s="32" t="s">
        <v>105</v>
      </c>
      <c r="F123" s="23"/>
      <c r="G123" s="23"/>
      <c r="H123" s="23"/>
      <c r="I123" s="129">
        <f>I128+I131+I134+I137+I142+I143+I144</f>
        <v>-179527000</v>
      </c>
    </row>
    <row r="124" spans="2:10" ht="13.15" customHeight="1">
      <c r="B124" s="134"/>
      <c r="C124" s="28"/>
      <c r="D124" s="23"/>
      <c r="E124" s="32"/>
      <c r="F124" s="23"/>
      <c r="G124" s="23"/>
      <c r="H124" s="23"/>
      <c r="I124" s="135"/>
    </row>
    <row r="125" spans="2:10" ht="13.15" customHeight="1">
      <c r="B125" s="128">
        <f>B126+B127</f>
        <v>117000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117000</v>
      </c>
      <c r="C127" s="23"/>
      <c r="D127" s="23"/>
      <c r="E127" s="32" t="s">
        <v>108</v>
      </c>
      <c r="F127" s="23"/>
      <c r="G127" s="23"/>
      <c r="H127" s="23"/>
      <c r="I127" s="135"/>
      <c r="J127" s="75" t="str">
        <f>IF((B137=B138+B141),"","NO CUADRA")</f>
        <v/>
      </c>
    </row>
    <row r="128" spans="2:10">
      <c r="B128" s="128">
        <f>B129+B130</f>
        <v>-166435000</v>
      </c>
      <c r="E128" s="32" t="s">
        <v>109</v>
      </c>
      <c r="I128" s="129">
        <f>I129+I130</f>
        <v>-180051000</v>
      </c>
      <c r="J128" s="75" t="str">
        <f>IF((B138=B139+B140),"","NO CUADRA")</f>
        <v/>
      </c>
    </row>
    <row r="129" spans="2:10">
      <c r="B129" s="128">
        <v>0</v>
      </c>
      <c r="E129" s="32" t="s">
        <v>110</v>
      </c>
      <c r="I129" s="129">
        <v>4804000</v>
      </c>
      <c r="J129" s="75" t="str">
        <f>IF((B144=B145+B146),"","NO CUADRA")</f>
        <v/>
      </c>
    </row>
    <row r="130" spans="2:10">
      <c r="B130" s="128">
        <v>-166435000</v>
      </c>
      <c r="E130" s="32" t="s">
        <v>111</v>
      </c>
      <c r="I130" s="129">
        <v>-184855000</v>
      </c>
    </row>
    <row r="131" spans="2:10">
      <c r="B131" s="128">
        <f>B132+B133</f>
        <v>-9481000</v>
      </c>
      <c r="E131" s="32" t="s">
        <v>112</v>
      </c>
      <c r="I131" s="129">
        <f>I132+I133</f>
        <v>0</v>
      </c>
    </row>
    <row r="132" spans="2:10">
      <c r="B132" s="128">
        <v>19000</v>
      </c>
      <c r="E132" s="32" t="s">
        <v>113</v>
      </c>
      <c r="I132" s="129">
        <v>0</v>
      </c>
      <c r="J132" s="75" t="str">
        <f>IF((I128=I129+I130),"","NO CUADRA")</f>
        <v/>
      </c>
    </row>
    <row r="133" spans="2:10">
      <c r="B133" s="128">
        <v>-9500000</v>
      </c>
      <c r="E133" s="32" t="s">
        <v>114</v>
      </c>
      <c r="I133" s="129">
        <v>0</v>
      </c>
      <c r="J133" s="75" t="str">
        <f>IF((I131=I132+I133),"","NO CUADRA")</f>
        <v/>
      </c>
    </row>
    <row r="134" spans="2:10">
      <c r="B134" s="128">
        <f>B135+B136</f>
        <v>-888000</v>
      </c>
      <c r="E134" s="32" t="s">
        <v>115</v>
      </c>
      <c r="I134" s="129">
        <f>I135+I136</f>
        <v>0</v>
      </c>
      <c r="J134" s="75" t="str">
        <f>IF((I134=I135+I136),"","NO CUADRA")</f>
        <v/>
      </c>
    </row>
    <row r="135" spans="2:10">
      <c r="B135" s="128">
        <v>0</v>
      </c>
      <c r="E135" s="32" t="s">
        <v>116</v>
      </c>
      <c r="I135" s="129">
        <v>0</v>
      </c>
      <c r="J135" s="75" t="str">
        <f>IF((I137=I138+I141),"","NO CUADRA")</f>
        <v/>
      </c>
    </row>
    <row r="136" spans="2:10">
      <c r="B136" s="128">
        <v>-888000</v>
      </c>
      <c r="E136" s="32" t="s">
        <v>117</v>
      </c>
      <c r="I136" s="129">
        <v>0</v>
      </c>
      <c r="J136" s="75" t="str">
        <f>IF((I144=I145+I146),"","NO CUADRA")</f>
        <v/>
      </c>
    </row>
    <row r="137" spans="2:10">
      <c r="B137" s="128">
        <f>B138+B141</f>
        <v>-1000</v>
      </c>
      <c r="E137" s="55" t="s">
        <v>118</v>
      </c>
      <c r="I137" s="129">
        <f>I138+I141</f>
        <v>0</v>
      </c>
      <c r="J137" s="75" t="str">
        <f>IF((I122=B123-I128-I131-I134-I137-I142-I143-I144),"","NO CUADRA")</f>
        <v/>
      </c>
    </row>
    <row r="138" spans="2:10">
      <c r="B138" s="128">
        <f>B139+B140</f>
        <v>-1000</v>
      </c>
      <c r="E138" s="55" t="s">
        <v>119</v>
      </c>
      <c r="I138" s="129">
        <f>I139+I140</f>
        <v>0</v>
      </c>
    </row>
    <row r="139" spans="2:10">
      <c r="B139" s="128">
        <v>0</v>
      </c>
      <c r="E139" s="55" t="s">
        <v>120</v>
      </c>
      <c r="I139" s="129">
        <v>0</v>
      </c>
    </row>
    <row r="140" spans="2:10">
      <c r="B140" s="128">
        <v>-1000</v>
      </c>
      <c r="E140" s="55" t="s">
        <v>121</v>
      </c>
      <c r="I140" s="129">
        <v>0</v>
      </c>
    </row>
    <row r="141" spans="2:10">
      <c r="B141" s="128">
        <v>0</v>
      </c>
      <c r="E141" s="55" t="s">
        <v>122</v>
      </c>
      <c r="I141" s="129">
        <v>0</v>
      </c>
    </row>
    <row r="142" spans="2:10">
      <c r="B142" s="128">
        <v>0</v>
      </c>
      <c r="E142" s="32" t="s">
        <v>123</v>
      </c>
      <c r="I142" s="129">
        <v>0</v>
      </c>
    </row>
    <row r="143" spans="2:10">
      <c r="B143" s="128">
        <v>-195000</v>
      </c>
      <c r="C143" s="32" t="s">
        <v>124</v>
      </c>
      <c r="E143" s="32" t="s">
        <v>124</v>
      </c>
      <c r="I143" s="129">
        <v>0</v>
      </c>
    </row>
    <row r="144" spans="2:10">
      <c r="B144" s="128">
        <f>B145+B146</f>
        <v>-1437678</v>
      </c>
      <c r="C144" s="32" t="s">
        <v>125</v>
      </c>
      <c r="E144" s="32" t="s">
        <v>125</v>
      </c>
      <c r="I144" s="129">
        <f>I145+I146</f>
        <v>524000</v>
      </c>
      <c r="J144" s="75" t="str">
        <f>IF((I122=B113),"","NO CUADRA")</f>
        <v/>
      </c>
    </row>
    <row r="145" spans="2:9">
      <c r="B145" s="128">
        <v>0</v>
      </c>
      <c r="C145" s="32" t="s">
        <v>126</v>
      </c>
      <c r="E145" s="32" t="s">
        <v>126</v>
      </c>
      <c r="I145" s="129">
        <v>0</v>
      </c>
    </row>
    <row r="146" spans="2:9">
      <c r="B146" s="130">
        <v>-1437678</v>
      </c>
      <c r="C146" s="56" t="s">
        <v>127</v>
      </c>
      <c r="D146" s="57"/>
      <c r="E146" s="56" t="s">
        <v>127</v>
      </c>
      <c r="F146" s="57"/>
      <c r="G146" s="57"/>
      <c r="H146" s="57"/>
      <c r="I146" s="131">
        <v>524000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343</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28000</v>
      </c>
      <c r="D11" s="24" t="s">
        <v>4</v>
      </c>
      <c r="E11" s="32" t="s">
        <v>42</v>
      </c>
      <c r="F11" s="30"/>
      <c r="G11" s="31" t="s">
        <v>2</v>
      </c>
      <c r="H11" s="33" t="s">
        <v>3</v>
      </c>
      <c r="I11" s="129">
        <f>I12+I13</f>
        <v>49000</v>
      </c>
      <c r="J11" s="75" t="str">
        <f>IF((I11=I12+I13),"","NO CUADRA")</f>
        <v/>
      </c>
    </row>
    <row r="12" spans="2:14">
      <c r="B12" s="128">
        <f>I11-B11</f>
        <v>21000</v>
      </c>
      <c r="D12" s="32" t="s">
        <v>28</v>
      </c>
      <c r="E12" s="34" t="s">
        <v>5</v>
      </c>
      <c r="F12" s="30"/>
      <c r="G12" s="35" t="s">
        <v>43</v>
      </c>
      <c r="H12" s="31"/>
      <c r="I12" s="129">
        <v>49000</v>
      </c>
      <c r="J12" s="75" t="str">
        <f>IF((I11=I16),"","NO CUADRA")</f>
        <v/>
      </c>
    </row>
    <row r="13" spans="2:14">
      <c r="B13" s="128">
        <v>10000</v>
      </c>
      <c r="D13" s="24" t="s">
        <v>44</v>
      </c>
      <c r="E13" s="32" t="s">
        <v>6</v>
      </c>
      <c r="F13" s="30"/>
      <c r="G13" s="35" t="s">
        <v>45</v>
      </c>
      <c r="I13" s="129">
        <v>0</v>
      </c>
      <c r="J13" s="75" t="str">
        <f>IF((B16=B11+B12),"","NO CUADRA")</f>
        <v/>
      </c>
    </row>
    <row r="14" spans="2:14">
      <c r="B14" s="128">
        <f>B12-B13</f>
        <v>11000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49000</v>
      </c>
      <c r="C16" s="26"/>
      <c r="D16" s="36" t="s">
        <v>46</v>
      </c>
      <c r="E16" s="26"/>
      <c r="F16" s="37"/>
      <c r="G16" s="36" t="s">
        <v>46</v>
      </c>
      <c r="H16" s="26"/>
      <c r="I16" s="131">
        <f>I11</f>
        <v>49000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17000</v>
      </c>
      <c r="D26" s="24" t="s">
        <v>9</v>
      </c>
      <c r="E26" s="32" t="s">
        <v>10</v>
      </c>
      <c r="F26" s="30"/>
      <c r="G26" s="35" t="s">
        <v>28</v>
      </c>
      <c r="H26" s="39" t="s">
        <v>5</v>
      </c>
      <c r="I26" s="129">
        <f>+B12</f>
        <v>21000</v>
      </c>
      <c r="J26" s="75" t="str">
        <f>IF((B26=B27+B28),"","NO CUADRA")</f>
        <v/>
      </c>
    </row>
    <row r="27" spans="2:10">
      <c r="B27" s="128">
        <v>12000</v>
      </c>
      <c r="D27" s="32" t="s">
        <v>49</v>
      </c>
      <c r="F27" s="30"/>
      <c r="G27" s="31"/>
      <c r="H27" s="31"/>
      <c r="I27" s="129"/>
      <c r="J27" s="75" t="str">
        <f>IF((B28=B29+B30),"","NO CUADRA")</f>
        <v/>
      </c>
    </row>
    <row r="28" spans="2:10">
      <c r="B28" s="128">
        <f>B29+B30</f>
        <v>5000</v>
      </c>
      <c r="D28" s="32" t="s">
        <v>50</v>
      </c>
      <c r="F28" s="30"/>
      <c r="G28" s="31"/>
      <c r="H28" s="31"/>
      <c r="I28" s="129"/>
      <c r="J28" s="75" t="str">
        <f>IF((I26=I35),"","NO CUADRA")</f>
        <v/>
      </c>
    </row>
    <row r="29" spans="2:10">
      <c r="B29" s="128">
        <v>3000</v>
      </c>
      <c r="D29" s="32" t="s">
        <v>51</v>
      </c>
      <c r="F29" s="30"/>
      <c r="G29" s="31"/>
      <c r="H29" s="31"/>
      <c r="I29" s="129"/>
      <c r="J29" s="75" t="str">
        <f>IF((B33=I35-B26-B31-B32),"","NO CUADRA")</f>
        <v/>
      </c>
    </row>
    <row r="30" spans="2:10">
      <c r="B30" s="128">
        <v>2000</v>
      </c>
      <c r="D30" s="32" t="s">
        <v>52</v>
      </c>
      <c r="F30" s="30"/>
      <c r="G30" s="31"/>
      <c r="H30" s="31"/>
      <c r="I30" s="129"/>
      <c r="J30" s="75" t="str">
        <f>IF((B35=B26+B31+B32+B33),"","NO CUADRA")</f>
        <v/>
      </c>
    </row>
    <row r="31" spans="2:10" ht="12.75" customHeight="1">
      <c r="B31" s="128">
        <v>2000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2000</v>
      </c>
      <c r="D33" s="32" t="s">
        <v>53</v>
      </c>
      <c r="E33" s="34" t="s">
        <v>54</v>
      </c>
      <c r="F33" s="30"/>
      <c r="G33" s="31"/>
      <c r="H33" s="31"/>
      <c r="I33" s="129"/>
    </row>
    <row r="34" spans="2:10">
      <c r="B34" s="128"/>
      <c r="F34" s="30"/>
      <c r="G34" s="31"/>
      <c r="H34" s="31"/>
      <c r="I34" s="129"/>
    </row>
    <row r="35" spans="2:10">
      <c r="B35" s="130">
        <f>B26+B31+B32+B33</f>
        <v>21000</v>
      </c>
      <c r="C35" s="26"/>
      <c r="D35" s="36" t="s">
        <v>46</v>
      </c>
      <c r="E35" s="26"/>
      <c r="F35" s="37"/>
      <c r="G35" s="36" t="s">
        <v>46</v>
      </c>
      <c r="H35" s="26"/>
      <c r="I35" s="131">
        <f>I26</f>
        <v>21000</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3332000</v>
      </c>
      <c r="D42" s="24" t="s">
        <v>15</v>
      </c>
      <c r="E42" s="35" t="s">
        <v>16</v>
      </c>
      <c r="F42" s="30"/>
      <c r="G42" s="32" t="s">
        <v>53</v>
      </c>
      <c r="H42" s="34" t="s">
        <v>54</v>
      </c>
      <c r="I42" s="129">
        <f>+B33</f>
        <v>2000</v>
      </c>
    </row>
    <row r="43" spans="2:10" ht="15">
      <c r="B43" s="128">
        <v>3332000</v>
      </c>
      <c r="C43" s="23"/>
      <c r="D43" s="40" t="s">
        <v>56</v>
      </c>
      <c r="F43" s="41"/>
      <c r="G43" s="28" t="s">
        <v>15</v>
      </c>
      <c r="H43" s="42" t="s">
        <v>16</v>
      </c>
      <c r="I43" s="129">
        <f>I44+I45+I47+I48+I49</f>
        <v>3502000</v>
      </c>
      <c r="J43" s="75" t="str">
        <f>IF((I43=I44+I45+I47+I48+I49),"","NO CUADRA")</f>
        <v/>
      </c>
    </row>
    <row r="44" spans="2:10">
      <c r="B44" s="128">
        <v>0</v>
      </c>
      <c r="D44" s="32" t="s">
        <v>57</v>
      </c>
      <c r="F44" s="30"/>
      <c r="G44" s="40" t="s">
        <v>56</v>
      </c>
      <c r="I44" s="129">
        <v>3502000</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172000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3504000</v>
      </c>
      <c r="C52" s="26"/>
      <c r="D52" s="26" t="s">
        <v>46</v>
      </c>
      <c r="E52" s="26"/>
      <c r="F52" s="37"/>
      <c r="G52" s="26" t="s">
        <v>46</v>
      </c>
      <c r="H52" s="26"/>
      <c r="I52" s="131">
        <f>I42+I43+I50</f>
        <v>3504000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140000</v>
      </c>
      <c r="D59" s="24" t="s">
        <v>17</v>
      </c>
      <c r="E59" s="33" t="s">
        <v>66</v>
      </c>
      <c r="F59" s="30"/>
      <c r="G59" s="35" t="s">
        <v>62</v>
      </c>
      <c r="H59" s="34" t="s">
        <v>63</v>
      </c>
      <c r="I59" s="129">
        <f>+B49</f>
        <v>172000</v>
      </c>
      <c r="J59" s="75" t="str">
        <f>IF((B59=B60+B61),"","NO CUADRA")</f>
        <v/>
      </c>
    </row>
    <row r="60" spans="2:10">
      <c r="B60" s="128">
        <v>140000</v>
      </c>
      <c r="D60" s="32" t="s">
        <v>67</v>
      </c>
      <c r="F60" s="30"/>
      <c r="G60" s="35" t="s">
        <v>68</v>
      </c>
      <c r="H60" s="32"/>
      <c r="I60" s="129">
        <f>I61+I62</f>
        <v>2000</v>
      </c>
      <c r="J60" s="75" t="str">
        <f>IF((B64=B65+B66+B67),"","NO CUADRA")</f>
        <v/>
      </c>
    </row>
    <row r="61" spans="2:10">
      <c r="B61" s="128">
        <v>0</v>
      </c>
      <c r="D61" s="32" t="s">
        <v>69</v>
      </c>
      <c r="F61" s="30"/>
      <c r="G61" s="35" t="s">
        <v>70</v>
      </c>
      <c r="I61" s="129">
        <v>0</v>
      </c>
      <c r="J61" s="75" t="str">
        <f>IF((I60=I61+I62),"","NO CUADRA")</f>
        <v/>
      </c>
    </row>
    <row r="62" spans="2:10">
      <c r="B62" s="128">
        <v>2000</v>
      </c>
      <c r="D62" s="24" t="s">
        <v>18</v>
      </c>
      <c r="E62" s="32" t="s">
        <v>71</v>
      </c>
      <c r="F62" s="30"/>
      <c r="G62" s="35" t="s">
        <v>72</v>
      </c>
      <c r="I62" s="129">
        <v>2000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32000</v>
      </c>
      <c r="D68" s="32" t="s">
        <v>77</v>
      </c>
      <c r="E68" s="32" t="s">
        <v>78</v>
      </c>
      <c r="F68" s="30"/>
      <c r="G68" s="31"/>
      <c r="H68" s="31"/>
      <c r="I68" s="129"/>
    </row>
    <row r="69" spans="2:10" ht="17.45" customHeight="1">
      <c r="B69" s="128"/>
      <c r="F69" s="30"/>
      <c r="G69" s="31"/>
      <c r="H69" s="31"/>
      <c r="I69" s="129"/>
    </row>
    <row r="70" spans="2:10" ht="17.45" customHeight="1">
      <c r="B70" s="130">
        <f>B59+B62+B64+B68</f>
        <v>174000</v>
      </c>
      <c r="C70" s="26"/>
      <c r="D70" s="26" t="s">
        <v>46</v>
      </c>
      <c r="E70" s="26"/>
      <c r="F70" s="37"/>
      <c r="G70" s="26" t="s">
        <v>46</v>
      </c>
      <c r="H70" s="26"/>
      <c r="I70" s="131">
        <f>I59+I60+I63</f>
        <v>174000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32000</v>
      </c>
      <c r="J77" s="75" t="str">
        <f>IF((I77=I82),"","NO CUADRA")</f>
        <v/>
      </c>
    </row>
    <row r="78" spans="2:10">
      <c r="B78" s="128"/>
      <c r="E78" s="32" t="s">
        <v>81</v>
      </c>
      <c r="F78" s="30"/>
      <c r="G78" s="35"/>
      <c r="H78" s="32"/>
      <c r="I78" s="129"/>
    </row>
    <row r="79" spans="2:10">
      <c r="B79" s="128">
        <f>I82-B77</f>
        <v>32000</v>
      </c>
      <c r="D79" s="32" t="s">
        <v>82</v>
      </c>
      <c r="E79" s="39" t="s">
        <v>83</v>
      </c>
      <c r="F79" s="30"/>
      <c r="G79" s="31"/>
      <c r="H79" s="31"/>
      <c r="I79" s="129"/>
      <c r="J79" s="75" t="str">
        <f>IF((B79=I82-B77),"","NO CUADRA")</f>
        <v/>
      </c>
    </row>
    <row r="80" spans="2:10">
      <c r="B80" s="128">
        <f>B79-B13</f>
        <v>22000</v>
      </c>
      <c r="D80" s="32" t="s">
        <v>21</v>
      </c>
      <c r="E80" s="34" t="s">
        <v>22</v>
      </c>
      <c r="F80" s="30"/>
      <c r="G80" s="31"/>
      <c r="H80" s="31"/>
      <c r="I80" s="129"/>
    </row>
    <row r="81" spans="2:10">
      <c r="B81" s="128"/>
      <c r="F81" s="30"/>
      <c r="G81" s="31"/>
      <c r="H81" s="31"/>
      <c r="I81" s="129"/>
      <c r="J81" s="75" t="str">
        <f>IF((B82=B77+B79),"","NO CUADRA")</f>
        <v/>
      </c>
    </row>
    <row r="82" spans="2:10">
      <c r="B82" s="130">
        <f>B77+B79</f>
        <v>32000</v>
      </c>
      <c r="C82" s="26"/>
      <c r="D82" s="26" t="s">
        <v>46</v>
      </c>
      <c r="E82" s="26"/>
      <c r="F82" s="37"/>
      <c r="G82" s="26" t="s">
        <v>46</v>
      </c>
      <c r="H82" s="26"/>
      <c r="I82" s="131">
        <f>I77</f>
        <v>32000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22000</v>
      </c>
      <c r="D92" s="32" t="s">
        <v>87</v>
      </c>
      <c r="E92" s="34" t="s">
        <v>88</v>
      </c>
      <c r="F92" s="30"/>
      <c r="G92" s="32" t="s">
        <v>82</v>
      </c>
      <c r="H92" s="34" t="s">
        <v>22</v>
      </c>
      <c r="I92" s="129">
        <f>+B80</f>
        <v>22000</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22000</v>
      </c>
      <c r="C99" s="26"/>
      <c r="D99" s="26" t="s">
        <v>46</v>
      </c>
      <c r="E99" s="26"/>
      <c r="F99" s="37"/>
      <c r="G99" s="26" t="s">
        <v>46</v>
      </c>
      <c r="H99" s="26"/>
      <c r="I99" s="131">
        <f>I92+I93+I96</f>
        <v>22000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6000</v>
      </c>
      <c r="D106" s="32" t="s">
        <v>34</v>
      </c>
      <c r="E106" s="50" t="s">
        <v>35</v>
      </c>
      <c r="F106" s="30"/>
      <c r="G106" s="31"/>
      <c r="H106" s="31"/>
      <c r="I106" s="30"/>
    </row>
    <row r="107" spans="2:10">
      <c r="B107" s="128">
        <v>6000</v>
      </c>
      <c r="D107" s="32" t="s">
        <v>94</v>
      </c>
      <c r="E107" s="32"/>
      <c r="F107" s="30"/>
      <c r="G107" s="32" t="s">
        <v>87</v>
      </c>
      <c r="H107" s="39" t="s">
        <v>88</v>
      </c>
      <c r="I107" s="129"/>
    </row>
    <row r="108" spans="2:10">
      <c r="B108" s="128">
        <f>-B13</f>
        <v>-10000</v>
      </c>
      <c r="D108" s="32" t="s">
        <v>95</v>
      </c>
      <c r="E108" s="33" t="s">
        <v>6</v>
      </c>
      <c r="F108" s="30"/>
      <c r="G108" s="32"/>
      <c r="H108" s="51" t="s">
        <v>89</v>
      </c>
      <c r="I108" s="129">
        <f>B92</f>
        <v>22000</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26000</v>
      </c>
      <c r="C113" s="46"/>
      <c r="D113" s="46" t="s">
        <v>26</v>
      </c>
      <c r="E113" s="34" t="s">
        <v>102</v>
      </c>
      <c r="F113" s="47"/>
      <c r="G113" s="72"/>
      <c r="H113" s="48"/>
      <c r="I113" s="129"/>
    </row>
    <row r="114" spans="2:10">
      <c r="B114" s="128"/>
      <c r="E114" s="32"/>
      <c r="F114" s="30"/>
      <c r="G114" s="72"/>
      <c r="H114" s="31"/>
      <c r="I114" s="129"/>
    </row>
    <row r="115" spans="2:10">
      <c r="B115" s="130">
        <f>B106+B108+B111+B113</f>
        <v>22000</v>
      </c>
      <c r="C115" s="26"/>
      <c r="D115" s="26" t="s">
        <v>46</v>
      </c>
      <c r="E115" s="52"/>
      <c r="F115" s="37"/>
      <c r="G115" s="26" t="s">
        <v>46</v>
      </c>
      <c r="H115" s="26"/>
      <c r="I115" s="131">
        <f>I108</f>
        <v>22000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26000</v>
      </c>
      <c r="J122" s="75" t="str">
        <f>IF((B125=B126+B127),"","NO CUADRA")</f>
        <v/>
      </c>
    </row>
    <row r="123" spans="2:10" ht="15">
      <c r="B123" s="128">
        <f>B125+B128+B131+B134+B137+B142+B143+B144</f>
        <v>18396000</v>
      </c>
      <c r="C123" s="28"/>
      <c r="D123" s="23"/>
      <c r="E123" s="32" t="s">
        <v>105</v>
      </c>
      <c r="F123" s="23"/>
      <c r="G123" s="23"/>
      <c r="H123" s="23"/>
      <c r="I123" s="129">
        <f>I128+I131+I134+I137+I142+I143+I144</f>
        <v>18370000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-2491000</v>
      </c>
      <c r="E128" s="32" t="s">
        <v>109</v>
      </c>
      <c r="I128" s="129">
        <f>I129+I130</f>
        <v>12248000</v>
      </c>
      <c r="J128" s="75" t="str">
        <f>IF((B138=B139+B140),"","NO CUADRA")</f>
        <v/>
      </c>
    </row>
    <row r="129" spans="2:10">
      <c r="B129" s="128">
        <v>0</v>
      </c>
      <c r="E129" s="32" t="s">
        <v>110</v>
      </c>
      <c r="I129" s="129">
        <v>-1482000</v>
      </c>
      <c r="J129" s="75" t="str">
        <f>IF((B144=B145+B146),"","NO CUADRA")</f>
        <v/>
      </c>
    </row>
    <row r="130" spans="2:10">
      <c r="B130" s="128">
        <v>-2491000</v>
      </c>
      <c r="E130" s="32" t="s">
        <v>111</v>
      </c>
      <c r="I130" s="129">
        <v>13730000</v>
      </c>
    </row>
    <row r="131" spans="2:10">
      <c r="B131" s="128">
        <f>B132+B133</f>
        <v>5226000</v>
      </c>
      <c r="E131" s="32" t="s">
        <v>112</v>
      </c>
      <c r="I131" s="129">
        <f>I132+I133</f>
        <v>4841000</v>
      </c>
    </row>
    <row r="132" spans="2:10">
      <c r="B132" s="128">
        <v>4830000</v>
      </c>
      <c r="E132" s="32" t="s">
        <v>113</v>
      </c>
      <c r="I132" s="129">
        <v>-1902000</v>
      </c>
      <c r="J132" s="75" t="str">
        <f>IF((I128=I129+I130),"","NO CUADRA")</f>
        <v/>
      </c>
    </row>
    <row r="133" spans="2:10">
      <c r="B133" s="128">
        <v>396000</v>
      </c>
      <c r="E133" s="32" t="s">
        <v>114</v>
      </c>
      <c r="I133" s="129">
        <v>6743000</v>
      </c>
      <c r="J133" s="75" t="str">
        <f>IF((I131=I132+I133),"","NO CUADRA")</f>
        <v/>
      </c>
    </row>
    <row r="134" spans="2:10">
      <c r="B134" s="128">
        <f>B135+B136</f>
        <v>15394000</v>
      </c>
      <c r="E134" s="32" t="s">
        <v>115</v>
      </c>
      <c r="I134" s="129">
        <f>I135+I136</f>
        <v>0</v>
      </c>
      <c r="J134" s="75" t="str">
        <f>IF((I134=I135+I136),"","NO CUADRA")</f>
        <v/>
      </c>
    </row>
    <row r="135" spans="2:10">
      <c r="B135" s="128">
        <v>2049000</v>
      </c>
      <c r="E135" s="32" t="s">
        <v>116</v>
      </c>
      <c r="I135" s="129">
        <v>0</v>
      </c>
      <c r="J135" s="75" t="str">
        <f>IF((I137=I138+I141),"","NO CUADRA")</f>
        <v/>
      </c>
    </row>
    <row r="136" spans="2:10">
      <c r="B136" s="128">
        <v>13345000</v>
      </c>
      <c r="E136" s="32" t="s">
        <v>117</v>
      </c>
      <c r="I136" s="129">
        <v>0</v>
      </c>
      <c r="J136" s="75" t="str">
        <f>IF((I144=I145+I146),"","NO CUADRA")</f>
        <v/>
      </c>
    </row>
    <row r="137" spans="2:10">
      <c r="B137" s="128">
        <f>B138+B141</f>
        <v>12000</v>
      </c>
      <c r="E137" s="55" t="s">
        <v>118</v>
      </c>
      <c r="I137" s="129">
        <f>I138+I141</f>
        <v>529000</v>
      </c>
      <c r="J137" s="75" t="str">
        <f>IF((I122=B123-I128-I131-I134-I137-I142-I143-I144),"","NO CUADRA")</f>
        <v/>
      </c>
    </row>
    <row r="138" spans="2:10">
      <c r="B138" s="128">
        <f>B139+B140</f>
        <v>12000</v>
      </c>
      <c r="E138" s="55" t="s">
        <v>119</v>
      </c>
      <c r="I138" s="129">
        <f>I139+I140</f>
        <v>529000</v>
      </c>
    </row>
    <row r="139" spans="2:10">
      <c r="B139" s="128">
        <v>12000</v>
      </c>
      <c r="E139" s="55" t="s">
        <v>120</v>
      </c>
      <c r="I139" s="129">
        <v>0</v>
      </c>
    </row>
    <row r="140" spans="2:10">
      <c r="B140" s="128">
        <v>0</v>
      </c>
      <c r="E140" s="55" t="s">
        <v>121</v>
      </c>
      <c r="I140" s="129">
        <v>529000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255000</v>
      </c>
      <c r="C144" s="32" t="s">
        <v>125</v>
      </c>
      <c r="E144" s="32" t="s">
        <v>125</v>
      </c>
      <c r="I144" s="129">
        <f>I145+I146</f>
        <v>752000</v>
      </c>
      <c r="J144" s="75" t="str">
        <f>IF((I122=B113),"","NO CUADRA")</f>
        <v/>
      </c>
    </row>
    <row r="145" spans="2:9">
      <c r="B145" s="128">
        <v>0</v>
      </c>
      <c r="C145" s="32" t="s">
        <v>126</v>
      </c>
      <c r="E145" s="32" t="s">
        <v>126</v>
      </c>
      <c r="I145" s="129">
        <v>0</v>
      </c>
    </row>
    <row r="146" spans="2:9">
      <c r="B146" s="130">
        <v>255000</v>
      </c>
      <c r="C146" s="56" t="s">
        <v>127</v>
      </c>
      <c r="D146" s="57"/>
      <c r="E146" s="56" t="s">
        <v>127</v>
      </c>
      <c r="F146" s="57"/>
      <c r="G146" s="57"/>
      <c r="H146" s="57"/>
      <c r="I146" s="131">
        <v>752000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1:O776"/>
  <sheetViews>
    <sheetView showGridLines="0" workbookViewId="0">
      <pane ySplit="6" topLeftCell="A7" activePane="bottomLeft" state="frozen"/>
      <selection pane="bottomLeft"/>
    </sheetView>
  </sheetViews>
  <sheetFormatPr baseColWidth="10" defaultRowHeight="15"/>
  <cols>
    <col min="1" max="1" width="5.7109375" style="106" customWidth="1"/>
    <col min="2" max="2" width="103.5703125" style="106" bestFit="1" customWidth="1"/>
    <col min="3" max="16384" width="11.42578125" style="106"/>
  </cols>
  <sheetData>
    <row r="1" spans="2:15" s="65" customFormat="1" ht="14.25" customHeight="1">
      <c r="B1" s="76" t="s">
        <v>30</v>
      </c>
      <c r="D1" s="67"/>
      <c r="E1" s="67"/>
      <c r="F1" s="67"/>
      <c r="G1" s="20"/>
      <c r="H1" s="67"/>
      <c r="I1" s="67"/>
      <c r="J1" s="67"/>
      <c r="K1" s="67"/>
      <c r="L1" s="67"/>
      <c r="M1" s="67"/>
      <c r="N1" s="67"/>
    </row>
    <row r="2" spans="2:15" s="66" customFormat="1" ht="20.25">
      <c r="B2" s="68" t="s">
        <v>40</v>
      </c>
      <c r="D2" s="69"/>
      <c r="E2" s="69"/>
      <c r="F2" s="69"/>
      <c r="G2" s="20"/>
      <c r="H2" s="69"/>
      <c r="I2" s="69"/>
      <c r="J2" s="69"/>
      <c r="K2" s="69"/>
      <c r="L2" s="69"/>
      <c r="M2" s="69"/>
      <c r="N2" s="69"/>
    </row>
    <row r="3" spans="2:15" s="21" customFormat="1" ht="15" customHeight="1">
      <c r="B3" s="7" t="s">
        <v>1025</v>
      </c>
      <c r="D3" s="20"/>
      <c r="E3" s="77"/>
      <c r="F3" s="20"/>
      <c r="G3" s="20"/>
      <c r="H3" s="20"/>
      <c r="I3" s="20"/>
      <c r="J3" s="20"/>
      <c r="K3" s="20"/>
      <c r="L3" s="20"/>
      <c r="M3" s="20"/>
      <c r="N3" s="20"/>
      <c r="O3" s="120"/>
    </row>
    <row r="4" spans="2:15" s="21" customFormat="1" ht="15" customHeight="1">
      <c r="B4" s="7"/>
      <c r="D4" s="20"/>
      <c r="E4" s="77"/>
      <c r="F4" s="20"/>
      <c r="G4" s="20"/>
      <c r="H4" s="20"/>
      <c r="I4" s="20"/>
      <c r="J4" s="20"/>
      <c r="K4" s="20"/>
      <c r="L4" s="20"/>
      <c r="M4" s="20"/>
      <c r="N4" s="20"/>
      <c r="O4" s="120"/>
    </row>
    <row r="5" spans="2:15" s="22" customFormat="1" ht="15" customHeight="1">
      <c r="B5" s="7"/>
      <c r="D5" s="3"/>
      <c r="E5" s="4"/>
      <c r="F5" s="4"/>
      <c r="G5" s="4"/>
      <c r="H5" s="4"/>
      <c r="I5" s="4"/>
      <c r="J5" s="4"/>
      <c r="K5" s="4"/>
      <c r="L5" s="4"/>
      <c r="M5" s="4"/>
      <c r="N5" s="4"/>
      <c r="O5" s="121"/>
    </row>
    <row r="6" spans="2:15" s="22" customFormat="1" ht="20.25" customHeight="1">
      <c r="B6" s="64"/>
      <c r="D6" s="3"/>
      <c r="E6" s="4"/>
      <c r="F6" s="4"/>
      <c r="G6" s="4"/>
      <c r="H6" s="4"/>
      <c r="I6" s="4"/>
      <c r="J6" s="4"/>
      <c r="K6" s="4"/>
      <c r="L6" s="4"/>
      <c r="M6" s="4"/>
      <c r="N6" s="4"/>
      <c r="O6" s="121"/>
    </row>
    <row r="7" spans="2:15" ht="15.75">
      <c r="B7" s="107" t="s">
        <v>155</v>
      </c>
    </row>
    <row r="8" spans="2:15" ht="15.75">
      <c r="B8" s="107"/>
    </row>
    <row r="9" spans="2:15">
      <c r="B9" s="108" t="s">
        <v>156</v>
      </c>
    </row>
    <row r="10" spans="2:15">
      <c r="B10" s="108"/>
    </row>
    <row r="11" spans="2:15">
      <c r="B11" s="109" t="s">
        <v>157</v>
      </c>
    </row>
    <row r="12" spans="2:15">
      <c r="B12" s="110" t="s">
        <v>521</v>
      </c>
    </row>
    <row r="13" spans="2:15">
      <c r="B13" s="109" t="s">
        <v>158</v>
      </c>
    </row>
    <row r="14" spans="2:15">
      <c r="B14" s="109" t="s">
        <v>159</v>
      </c>
    </row>
    <row r="15" spans="2:15">
      <c r="B15" s="109" t="s">
        <v>160</v>
      </c>
    </row>
    <row r="16" spans="2:15">
      <c r="B16" s="109" t="s">
        <v>161</v>
      </c>
    </row>
    <row r="17" spans="2:2">
      <c r="B17" s="109" t="s">
        <v>522</v>
      </c>
    </row>
    <row r="18" spans="2:2">
      <c r="B18" s="109" t="s">
        <v>162</v>
      </c>
    </row>
    <row r="19" spans="2:2">
      <c r="B19" s="109" t="s">
        <v>163</v>
      </c>
    </row>
    <row r="20" spans="2:2">
      <c r="B20" s="109" t="s">
        <v>164</v>
      </c>
    </row>
    <row r="21" spans="2:2">
      <c r="B21" s="109" t="s">
        <v>165</v>
      </c>
    </row>
    <row r="22" spans="2:2">
      <c r="B22" s="109" t="s">
        <v>166</v>
      </c>
    </row>
    <row r="23" spans="2:2">
      <c r="B23" s="109" t="s">
        <v>167</v>
      </c>
    </row>
    <row r="24" spans="2:2">
      <c r="B24" s="109" t="s">
        <v>168</v>
      </c>
    </row>
    <row r="25" spans="2:2">
      <c r="B25" s="109" t="s">
        <v>169</v>
      </c>
    </row>
    <row r="26" spans="2:2">
      <c r="B26" s="109" t="s">
        <v>170</v>
      </c>
    </row>
    <row r="27" spans="2:2">
      <c r="B27" s="109" t="s">
        <v>171</v>
      </c>
    </row>
    <row r="28" spans="2:2">
      <c r="B28" s="109" t="s">
        <v>172</v>
      </c>
    </row>
    <row r="29" spans="2:2">
      <c r="B29" s="109" t="s">
        <v>173</v>
      </c>
    </row>
    <row r="30" spans="2:2">
      <c r="B30" s="109" t="s">
        <v>174</v>
      </c>
    </row>
    <row r="31" spans="2:2">
      <c r="B31" s="109" t="s">
        <v>175</v>
      </c>
    </row>
    <row r="32" spans="2:2">
      <c r="B32" s="109" t="s">
        <v>176</v>
      </c>
    </row>
    <row r="33" spans="2:2">
      <c r="B33" s="109" t="s">
        <v>177</v>
      </c>
    </row>
    <row r="34" spans="2:2">
      <c r="B34" s="109" t="s">
        <v>178</v>
      </c>
    </row>
    <row r="35" spans="2:2">
      <c r="B35" s="109" t="s">
        <v>179</v>
      </c>
    </row>
    <row r="36" spans="2:2">
      <c r="B36" s="109" t="s">
        <v>180</v>
      </c>
    </row>
    <row r="37" spans="2:2">
      <c r="B37" s="109" t="s">
        <v>181</v>
      </c>
    </row>
    <row r="38" spans="2:2">
      <c r="B38" s="109" t="s">
        <v>182</v>
      </c>
    </row>
    <row r="39" spans="2:2">
      <c r="B39" s="109" t="s">
        <v>183</v>
      </c>
    </row>
    <row r="40" spans="2:2">
      <c r="B40" s="109" t="s">
        <v>184</v>
      </c>
    </row>
    <row r="41" spans="2:2">
      <c r="B41" s="109" t="s">
        <v>185</v>
      </c>
    </row>
    <row r="42" spans="2:2">
      <c r="B42" s="109" t="s">
        <v>186</v>
      </c>
    </row>
    <row r="43" spans="2:2">
      <c r="B43" s="109" t="s">
        <v>187</v>
      </c>
    </row>
    <row r="44" spans="2:2">
      <c r="B44" s="109" t="s">
        <v>188</v>
      </c>
    </row>
    <row r="45" spans="2:2">
      <c r="B45" s="109" t="s">
        <v>189</v>
      </c>
    </row>
    <row r="46" spans="2:2">
      <c r="B46" s="109" t="s">
        <v>190</v>
      </c>
    </row>
    <row r="47" spans="2:2">
      <c r="B47" s="109" t="s">
        <v>191</v>
      </c>
    </row>
    <row r="48" spans="2:2">
      <c r="B48" s="109" t="s">
        <v>192</v>
      </c>
    </row>
    <row r="49" spans="2:2">
      <c r="B49" s="109" t="s">
        <v>193</v>
      </c>
    </row>
    <row r="50" spans="2:2">
      <c r="B50" s="109" t="s">
        <v>194</v>
      </c>
    </row>
    <row r="51" spans="2:2">
      <c r="B51" s="109" t="s">
        <v>195</v>
      </c>
    </row>
    <row r="52" spans="2:2">
      <c r="B52" s="109" t="s">
        <v>196</v>
      </c>
    </row>
    <row r="53" spans="2:2">
      <c r="B53" s="109" t="s">
        <v>197</v>
      </c>
    </row>
    <row r="54" spans="2:2">
      <c r="B54" s="109" t="s">
        <v>198</v>
      </c>
    </row>
    <row r="55" spans="2:2">
      <c r="B55" s="109" t="s">
        <v>199</v>
      </c>
    </row>
    <row r="56" spans="2:2">
      <c r="B56" s="109" t="s">
        <v>200</v>
      </c>
    </row>
    <row r="57" spans="2:2">
      <c r="B57" s="109" t="s">
        <v>201</v>
      </c>
    </row>
    <row r="58" spans="2:2">
      <c r="B58" s="109" t="s">
        <v>202</v>
      </c>
    </row>
    <row r="59" spans="2:2">
      <c r="B59" s="109" t="s">
        <v>203</v>
      </c>
    </row>
    <row r="60" spans="2:2">
      <c r="B60" s="109" t="s">
        <v>204</v>
      </c>
    </row>
    <row r="61" spans="2:2">
      <c r="B61" s="109" t="s">
        <v>205</v>
      </c>
    </row>
    <row r="62" spans="2:2">
      <c r="B62" s="109" t="s">
        <v>206</v>
      </c>
    </row>
    <row r="63" spans="2:2">
      <c r="B63" s="109" t="s">
        <v>207</v>
      </c>
    </row>
    <row r="64" spans="2:2">
      <c r="B64" s="109" t="s">
        <v>208</v>
      </c>
    </row>
    <row r="65" spans="2:2">
      <c r="B65" s="109" t="s">
        <v>209</v>
      </c>
    </row>
    <row r="66" spans="2:2">
      <c r="B66" s="109" t="s">
        <v>210</v>
      </c>
    </row>
    <row r="67" spans="2:2">
      <c r="B67" s="109" t="s">
        <v>211</v>
      </c>
    </row>
    <row r="68" spans="2:2">
      <c r="B68" s="109" t="s">
        <v>212</v>
      </c>
    </row>
    <row r="69" spans="2:2">
      <c r="B69" s="109" t="s">
        <v>213</v>
      </c>
    </row>
    <row r="70" spans="2:2">
      <c r="B70" s="109" t="s">
        <v>214</v>
      </c>
    </row>
    <row r="71" spans="2:2">
      <c r="B71" s="109" t="s">
        <v>215</v>
      </c>
    </row>
    <row r="72" spans="2:2">
      <c r="B72" s="109" t="s">
        <v>216</v>
      </c>
    </row>
    <row r="73" spans="2:2">
      <c r="B73" s="109" t="s">
        <v>217</v>
      </c>
    </row>
    <row r="74" spans="2:2">
      <c r="B74" s="109" t="s">
        <v>218</v>
      </c>
    </row>
    <row r="75" spans="2:2">
      <c r="B75" s="109" t="s">
        <v>219</v>
      </c>
    </row>
    <row r="76" spans="2:2">
      <c r="B76" s="109" t="s">
        <v>220</v>
      </c>
    </row>
    <row r="77" spans="2:2">
      <c r="B77" s="109" t="s">
        <v>221</v>
      </c>
    </row>
    <row r="78" spans="2:2">
      <c r="B78" s="109" t="s">
        <v>222</v>
      </c>
    </row>
    <row r="79" spans="2:2">
      <c r="B79" s="109" t="s">
        <v>223</v>
      </c>
    </row>
    <row r="80" spans="2:2">
      <c r="B80" s="109" t="s">
        <v>224</v>
      </c>
    </row>
    <row r="81" spans="2:2">
      <c r="B81" s="109" t="s">
        <v>225</v>
      </c>
    </row>
    <row r="82" spans="2:2">
      <c r="B82" s="109" t="s">
        <v>226</v>
      </c>
    </row>
    <row r="83" spans="2:2">
      <c r="B83" s="109" t="s">
        <v>227</v>
      </c>
    </row>
    <row r="84" spans="2:2">
      <c r="B84" s="109" t="s">
        <v>228</v>
      </c>
    </row>
    <row r="85" spans="2:2">
      <c r="B85" s="109" t="s">
        <v>229</v>
      </c>
    </row>
    <row r="86" spans="2:2">
      <c r="B86" s="109" t="s">
        <v>230</v>
      </c>
    </row>
    <row r="87" spans="2:2">
      <c r="B87" s="109" t="s">
        <v>231</v>
      </c>
    </row>
    <row r="88" spans="2:2">
      <c r="B88" s="109" t="s">
        <v>232</v>
      </c>
    </row>
    <row r="89" spans="2:2">
      <c r="B89" s="109" t="s">
        <v>233</v>
      </c>
    </row>
    <row r="90" spans="2:2">
      <c r="B90" s="109" t="s">
        <v>234</v>
      </c>
    </row>
    <row r="91" spans="2:2">
      <c r="B91" s="109" t="s">
        <v>235</v>
      </c>
    </row>
    <row r="92" spans="2:2">
      <c r="B92" s="109" t="s">
        <v>236</v>
      </c>
    </row>
    <row r="93" spans="2:2">
      <c r="B93" s="109" t="s">
        <v>237</v>
      </c>
    </row>
    <row r="94" spans="2:2">
      <c r="B94" s="109" t="s">
        <v>238</v>
      </c>
    </row>
    <row r="95" spans="2:2">
      <c r="B95" s="109" t="s">
        <v>239</v>
      </c>
    </row>
    <row r="96" spans="2:2">
      <c r="B96" s="109" t="s">
        <v>240</v>
      </c>
    </row>
    <row r="97" spans="2:2">
      <c r="B97" s="109" t="s">
        <v>241</v>
      </c>
    </row>
    <row r="98" spans="2:2">
      <c r="B98" s="109" t="s">
        <v>242</v>
      </c>
    </row>
    <row r="99" spans="2:2">
      <c r="B99" s="109" t="s">
        <v>243</v>
      </c>
    </row>
    <row r="100" spans="2:2">
      <c r="B100" s="109" t="s">
        <v>244</v>
      </c>
    </row>
    <row r="101" spans="2:2">
      <c r="B101" s="109" t="s">
        <v>245</v>
      </c>
    </row>
    <row r="102" spans="2:2">
      <c r="B102" s="109" t="s">
        <v>246</v>
      </c>
    </row>
    <row r="103" spans="2:2">
      <c r="B103" s="109" t="s">
        <v>247</v>
      </c>
    </row>
    <row r="104" spans="2:2">
      <c r="B104" s="109" t="s">
        <v>248</v>
      </c>
    </row>
    <row r="105" spans="2:2">
      <c r="B105" s="109" t="s">
        <v>249</v>
      </c>
    </row>
    <row r="106" spans="2:2">
      <c r="B106" s="109" t="s">
        <v>250</v>
      </c>
    </row>
    <row r="107" spans="2:2">
      <c r="B107" s="109" t="s">
        <v>523</v>
      </c>
    </row>
    <row r="108" spans="2:2">
      <c r="B108" s="109" t="s">
        <v>251</v>
      </c>
    </row>
    <row r="109" spans="2:2">
      <c r="B109" s="109" t="s">
        <v>252</v>
      </c>
    </row>
    <row r="110" spans="2:2">
      <c r="B110" s="109" t="s">
        <v>253</v>
      </c>
    </row>
    <row r="111" spans="2:2">
      <c r="B111" s="109" t="s">
        <v>254</v>
      </c>
    </row>
    <row r="112" spans="2:2">
      <c r="B112" s="109" t="s">
        <v>255</v>
      </c>
    </row>
    <row r="113" spans="2:2">
      <c r="B113" s="109" t="s">
        <v>256</v>
      </c>
    </row>
    <row r="114" spans="2:2">
      <c r="B114" s="109" t="s">
        <v>257</v>
      </c>
    </row>
    <row r="115" spans="2:2">
      <c r="B115" s="109" t="s">
        <v>258</v>
      </c>
    </row>
    <row r="116" spans="2:2">
      <c r="B116" s="109" t="s">
        <v>259</v>
      </c>
    </row>
    <row r="117" spans="2:2">
      <c r="B117" s="109" t="s">
        <v>260</v>
      </c>
    </row>
    <row r="118" spans="2:2">
      <c r="B118" s="109" t="s">
        <v>261</v>
      </c>
    </row>
    <row r="119" spans="2:2">
      <c r="B119" s="109" t="s">
        <v>262</v>
      </c>
    </row>
    <row r="120" spans="2:2">
      <c r="B120" s="109" t="s">
        <v>263</v>
      </c>
    </row>
    <row r="121" spans="2:2">
      <c r="B121" s="109" t="s">
        <v>264</v>
      </c>
    </row>
    <row r="122" spans="2:2">
      <c r="B122" s="109" t="s">
        <v>265</v>
      </c>
    </row>
    <row r="123" spans="2:2">
      <c r="B123" s="109" t="s">
        <v>266</v>
      </c>
    </row>
    <row r="124" spans="2:2">
      <c r="B124" s="109" t="s">
        <v>267</v>
      </c>
    </row>
    <row r="125" spans="2:2">
      <c r="B125" s="109" t="s">
        <v>268</v>
      </c>
    </row>
    <row r="126" spans="2:2">
      <c r="B126" s="109" t="s">
        <v>269</v>
      </c>
    </row>
    <row r="127" spans="2:2">
      <c r="B127" s="109" t="s">
        <v>270</v>
      </c>
    </row>
    <row r="128" spans="2:2">
      <c r="B128" s="109" t="s">
        <v>271</v>
      </c>
    </row>
    <row r="129" spans="2:2">
      <c r="B129" s="109" t="s">
        <v>272</v>
      </c>
    </row>
    <row r="130" spans="2:2">
      <c r="B130" s="109" t="s">
        <v>273</v>
      </c>
    </row>
    <row r="131" spans="2:2">
      <c r="B131" s="109" t="s">
        <v>274</v>
      </c>
    </row>
    <row r="132" spans="2:2">
      <c r="B132" s="109" t="s">
        <v>275</v>
      </c>
    </row>
    <row r="133" spans="2:2">
      <c r="B133" s="109" t="s">
        <v>276</v>
      </c>
    </row>
    <row r="134" spans="2:2">
      <c r="B134" s="109" t="s">
        <v>524</v>
      </c>
    </row>
    <row r="135" spans="2:2">
      <c r="B135" s="109" t="s">
        <v>525</v>
      </c>
    </row>
    <row r="136" spans="2:2">
      <c r="B136" s="109" t="s">
        <v>277</v>
      </c>
    </row>
    <row r="137" spans="2:2">
      <c r="B137" s="109" t="s">
        <v>526</v>
      </c>
    </row>
    <row r="138" spans="2:2">
      <c r="B138" s="109" t="s">
        <v>278</v>
      </c>
    </row>
    <row r="139" spans="2:2">
      <c r="B139" s="109" t="s">
        <v>279</v>
      </c>
    </row>
    <row r="140" spans="2:2">
      <c r="B140" s="109" t="s">
        <v>280</v>
      </c>
    </row>
    <row r="141" spans="2:2">
      <c r="B141" s="109" t="s">
        <v>281</v>
      </c>
    </row>
    <row r="142" spans="2:2">
      <c r="B142" s="109" t="s">
        <v>282</v>
      </c>
    </row>
    <row r="143" spans="2:2">
      <c r="B143" s="109" t="s">
        <v>283</v>
      </c>
    </row>
    <row r="144" spans="2:2">
      <c r="B144" s="109" t="s">
        <v>284</v>
      </c>
    </row>
    <row r="145" spans="2:2">
      <c r="B145" s="109" t="s">
        <v>285</v>
      </c>
    </row>
    <row r="146" spans="2:2">
      <c r="B146" s="109" t="s">
        <v>527</v>
      </c>
    </row>
    <row r="147" spans="2:2">
      <c r="B147" s="109" t="s">
        <v>286</v>
      </c>
    </row>
    <row r="148" spans="2:2">
      <c r="B148" s="109" t="s">
        <v>287</v>
      </c>
    </row>
    <row r="149" spans="2:2">
      <c r="B149" s="109" t="s">
        <v>288</v>
      </c>
    </row>
    <row r="150" spans="2:2">
      <c r="B150" s="109" t="s">
        <v>289</v>
      </c>
    </row>
    <row r="151" spans="2:2">
      <c r="B151" s="109" t="s">
        <v>290</v>
      </c>
    </row>
    <row r="152" spans="2:2">
      <c r="B152" s="109" t="s">
        <v>291</v>
      </c>
    </row>
    <row r="153" spans="2:2">
      <c r="B153" s="109" t="s">
        <v>292</v>
      </c>
    </row>
    <row r="154" spans="2:2">
      <c r="B154" s="109" t="s">
        <v>293</v>
      </c>
    </row>
    <row r="155" spans="2:2">
      <c r="B155" s="109" t="s">
        <v>294</v>
      </c>
    </row>
    <row r="156" spans="2:2">
      <c r="B156" s="109" t="s">
        <v>295</v>
      </c>
    </row>
    <row r="157" spans="2:2">
      <c r="B157" s="109" t="s">
        <v>296</v>
      </c>
    </row>
    <row r="158" spans="2:2">
      <c r="B158" s="109" t="s">
        <v>297</v>
      </c>
    </row>
    <row r="159" spans="2:2">
      <c r="B159" s="109" t="s">
        <v>298</v>
      </c>
    </row>
    <row r="160" spans="2:2">
      <c r="B160" s="109"/>
    </row>
    <row r="161" spans="2:2">
      <c r="B161" s="111" t="s">
        <v>299</v>
      </c>
    </row>
    <row r="162" spans="2:2">
      <c r="B162" s="111" t="s">
        <v>300</v>
      </c>
    </row>
    <row r="163" spans="2:2">
      <c r="B163" s="111"/>
    </row>
    <row r="164" spans="2:2">
      <c r="B164" s="112" t="s">
        <v>528</v>
      </c>
    </row>
    <row r="165" spans="2:2">
      <c r="B165" s="112" t="s">
        <v>301</v>
      </c>
    </row>
    <row r="166" spans="2:2">
      <c r="B166" s="112"/>
    </row>
    <row r="167" spans="2:2">
      <c r="B167" s="113" t="s">
        <v>302</v>
      </c>
    </row>
    <row r="168" spans="2:2">
      <c r="B168" s="109" t="s">
        <v>303</v>
      </c>
    </row>
    <row r="169" spans="2:2">
      <c r="B169" s="109" t="s">
        <v>304</v>
      </c>
    </row>
    <row r="170" spans="2:2">
      <c r="B170" s="109" t="s">
        <v>305</v>
      </c>
    </row>
    <row r="171" spans="2:2">
      <c r="B171" s="109" t="s">
        <v>529</v>
      </c>
    </row>
    <row r="172" spans="2:2">
      <c r="B172" s="109" t="s">
        <v>530</v>
      </c>
    </row>
    <row r="173" spans="2:2">
      <c r="B173" s="109" t="s">
        <v>306</v>
      </c>
    </row>
    <row r="174" spans="2:2">
      <c r="B174" s="109" t="s">
        <v>307</v>
      </c>
    </row>
    <row r="175" spans="2:2">
      <c r="B175" s="109" t="s">
        <v>308</v>
      </c>
    </row>
    <row r="176" spans="2:2">
      <c r="B176" s="109" t="s">
        <v>309</v>
      </c>
    </row>
    <row r="177" spans="2:2">
      <c r="B177" s="109" t="s">
        <v>310</v>
      </c>
    </row>
    <row r="178" spans="2:2">
      <c r="B178" s="109" t="s">
        <v>311</v>
      </c>
    </row>
    <row r="179" spans="2:2">
      <c r="B179" s="109" t="s">
        <v>312</v>
      </c>
    </row>
    <row r="180" spans="2:2">
      <c r="B180" s="109" t="s">
        <v>313</v>
      </c>
    </row>
    <row r="181" spans="2:2">
      <c r="B181" s="109" t="s">
        <v>314</v>
      </c>
    </row>
    <row r="182" spans="2:2">
      <c r="B182" s="109" t="s">
        <v>531</v>
      </c>
    </row>
    <row r="183" spans="2:2">
      <c r="B183" s="109" t="s">
        <v>532</v>
      </c>
    </row>
    <row r="184" spans="2:2">
      <c r="B184" s="109"/>
    </row>
    <row r="185" spans="2:2">
      <c r="B185" s="113" t="s">
        <v>533</v>
      </c>
    </row>
    <row r="186" spans="2:2">
      <c r="B186" s="109" t="s">
        <v>534</v>
      </c>
    </row>
    <row r="187" spans="2:2">
      <c r="B187" s="109" t="s">
        <v>535</v>
      </c>
    </row>
    <row r="188" spans="2:2">
      <c r="B188" s="109" t="s">
        <v>536</v>
      </c>
    </row>
    <row r="189" spans="2:2">
      <c r="B189" s="109" t="s">
        <v>537</v>
      </c>
    </row>
    <row r="190" spans="2:2">
      <c r="B190" s="109" t="s">
        <v>538</v>
      </c>
    </row>
    <row r="191" spans="2:2">
      <c r="B191" s="109"/>
    </row>
    <row r="192" spans="2:2">
      <c r="B192" s="113" t="s">
        <v>539</v>
      </c>
    </row>
    <row r="193" spans="2:2">
      <c r="B193" s="109" t="s">
        <v>540</v>
      </c>
    </row>
    <row r="194" spans="2:2">
      <c r="B194" s="109" t="s">
        <v>541</v>
      </c>
    </row>
    <row r="195" spans="2:2">
      <c r="B195" s="109" t="s">
        <v>542</v>
      </c>
    </row>
    <row r="196" spans="2:2">
      <c r="B196" s="109" t="s">
        <v>543</v>
      </c>
    </row>
    <row r="197" spans="2:2">
      <c r="B197" s="109" t="s">
        <v>544</v>
      </c>
    </row>
    <row r="198" spans="2:2">
      <c r="B198" s="109" t="s">
        <v>545</v>
      </c>
    </row>
    <row r="199" spans="2:2">
      <c r="B199" s="109" t="s">
        <v>546</v>
      </c>
    </row>
    <row r="200" spans="2:2">
      <c r="B200" s="109" t="s">
        <v>547</v>
      </c>
    </row>
    <row r="201" spans="2:2">
      <c r="B201" s="109" t="s">
        <v>548</v>
      </c>
    </row>
    <row r="202" spans="2:2">
      <c r="B202" s="109" t="s">
        <v>549</v>
      </c>
    </row>
    <row r="203" spans="2:2">
      <c r="B203" s="109" t="s">
        <v>550</v>
      </c>
    </row>
    <row r="204" spans="2:2">
      <c r="B204" s="109" t="s">
        <v>551</v>
      </c>
    </row>
    <row r="205" spans="2:2">
      <c r="B205" s="109" t="s">
        <v>552</v>
      </c>
    </row>
    <row r="206" spans="2:2">
      <c r="B206" s="109" t="s">
        <v>553</v>
      </c>
    </row>
    <row r="207" spans="2:2">
      <c r="B207" s="109"/>
    </row>
    <row r="208" spans="2:2">
      <c r="B208" s="113" t="s">
        <v>554</v>
      </c>
    </row>
    <row r="209" spans="2:2">
      <c r="B209" s="109" t="s">
        <v>555</v>
      </c>
    </row>
    <row r="210" spans="2:2">
      <c r="B210" s="109" t="s">
        <v>556</v>
      </c>
    </row>
    <row r="211" spans="2:2">
      <c r="B211" s="109" t="s">
        <v>557</v>
      </c>
    </row>
    <row r="212" spans="2:2">
      <c r="B212" s="109"/>
    </row>
    <row r="213" spans="2:2">
      <c r="B213" s="113" t="s">
        <v>558</v>
      </c>
    </row>
    <row r="214" spans="2:2">
      <c r="B214" s="109" t="s">
        <v>559</v>
      </c>
    </row>
    <row r="215" spans="2:2">
      <c r="B215" s="109" t="s">
        <v>560</v>
      </c>
    </row>
    <row r="216" spans="2:2">
      <c r="B216" s="109" t="s">
        <v>561</v>
      </c>
    </row>
    <row r="217" spans="2:2">
      <c r="B217" s="109" t="s">
        <v>562</v>
      </c>
    </row>
    <row r="218" spans="2:2">
      <c r="B218" s="109" t="s">
        <v>563</v>
      </c>
    </row>
    <row r="219" spans="2:2">
      <c r="B219" s="109" t="s">
        <v>564</v>
      </c>
    </row>
    <row r="220" spans="2:2">
      <c r="B220" s="109"/>
    </row>
    <row r="221" spans="2:2">
      <c r="B221" s="113" t="s">
        <v>565</v>
      </c>
    </row>
    <row r="222" spans="2:2">
      <c r="B222" s="109" t="s">
        <v>566</v>
      </c>
    </row>
    <row r="223" spans="2:2">
      <c r="B223" s="109" t="s">
        <v>567</v>
      </c>
    </row>
    <row r="224" spans="2:2">
      <c r="B224" s="109" t="s">
        <v>568</v>
      </c>
    </row>
    <row r="225" spans="2:2">
      <c r="B225" s="109" t="s">
        <v>569</v>
      </c>
    </row>
    <row r="226" spans="2:2">
      <c r="B226" s="109" t="s">
        <v>570</v>
      </c>
    </row>
    <row r="227" spans="2:2">
      <c r="B227" s="109"/>
    </row>
    <row r="228" spans="2:2">
      <c r="B228" s="113" t="s">
        <v>571</v>
      </c>
    </row>
    <row r="229" spans="2:2">
      <c r="B229" s="109" t="s">
        <v>572</v>
      </c>
    </row>
    <row r="230" spans="2:2">
      <c r="B230" s="109" t="s">
        <v>573</v>
      </c>
    </row>
    <row r="231" spans="2:2">
      <c r="B231" s="109" t="s">
        <v>574</v>
      </c>
    </row>
    <row r="232" spans="2:2">
      <c r="B232" s="109"/>
    </row>
    <row r="233" spans="2:2">
      <c r="B233" s="113" t="s">
        <v>575</v>
      </c>
    </row>
    <row r="234" spans="2:2">
      <c r="B234" s="109" t="s">
        <v>576</v>
      </c>
    </row>
    <row r="235" spans="2:2">
      <c r="B235" s="109"/>
    </row>
    <row r="236" spans="2:2">
      <c r="B236" s="113" t="s">
        <v>577</v>
      </c>
    </row>
    <row r="237" spans="2:2">
      <c r="B237" s="109" t="s">
        <v>578</v>
      </c>
    </row>
    <row r="238" spans="2:2">
      <c r="B238" s="109" t="s">
        <v>579</v>
      </c>
    </row>
    <row r="239" spans="2:2">
      <c r="B239" s="109" t="s">
        <v>580</v>
      </c>
    </row>
    <row r="240" spans="2:2">
      <c r="B240" s="109" t="s">
        <v>581</v>
      </c>
    </row>
    <row r="241" spans="2:2">
      <c r="B241" s="109" t="s">
        <v>582</v>
      </c>
    </row>
    <row r="242" spans="2:2">
      <c r="B242" s="109" t="s">
        <v>583</v>
      </c>
    </row>
    <row r="243" spans="2:2">
      <c r="B243" s="109" t="s">
        <v>584</v>
      </c>
    </row>
    <row r="244" spans="2:2">
      <c r="B244" s="109" t="s">
        <v>585</v>
      </c>
    </row>
    <row r="245" spans="2:2">
      <c r="B245" s="109" t="s">
        <v>586</v>
      </c>
    </row>
    <row r="246" spans="2:2">
      <c r="B246" s="109" t="s">
        <v>587</v>
      </c>
    </row>
    <row r="247" spans="2:2">
      <c r="B247" s="109" t="s">
        <v>588</v>
      </c>
    </row>
    <row r="248" spans="2:2">
      <c r="B248" s="109" t="s">
        <v>589</v>
      </c>
    </row>
    <row r="249" spans="2:2">
      <c r="B249" s="109" t="s">
        <v>590</v>
      </c>
    </row>
    <row r="250" spans="2:2">
      <c r="B250" s="109" t="s">
        <v>591</v>
      </c>
    </row>
    <row r="251" spans="2:2">
      <c r="B251" s="109" t="s">
        <v>592</v>
      </c>
    </row>
    <row r="252" spans="2:2">
      <c r="B252" s="109" t="s">
        <v>593</v>
      </c>
    </row>
    <row r="253" spans="2:2">
      <c r="B253" s="109" t="s">
        <v>594</v>
      </c>
    </row>
    <row r="254" spans="2:2">
      <c r="B254" s="109" t="s">
        <v>595</v>
      </c>
    </row>
    <row r="255" spans="2:2">
      <c r="B255" s="109" t="s">
        <v>596</v>
      </c>
    </row>
    <row r="256" spans="2:2">
      <c r="B256" s="109" t="s">
        <v>597</v>
      </c>
    </row>
    <row r="257" spans="2:2">
      <c r="B257" s="109" t="s">
        <v>598</v>
      </c>
    </row>
    <row r="258" spans="2:2">
      <c r="B258" s="109" t="s">
        <v>599</v>
      </c>
    </row>
    <row r="259" spans="2:2">
      <c r="B259" s="109" t="s">
        <v>600</v>
      </c>
    </row>
    <row r="260" spans="2:2">
      <c r="B260" s="109" t="s">
        <v>601</v>
      </c>
    </row>
    <row r="261" spans="2:2">
      <c r="B261" s="109" t="s">
        <v>602</v>
      </c>
    </row>
    <row r="262" spans="2:2">
      <c r="B262" s="109" t="s">
        <v>603</v>
      </c>
    </row>
    <row r="263" spans="2:2">
      <c r="B263" s="109" t="s">
        <v>604</v>
      </c>
    </row>
    <row r="264" spans="2:2">
      <c r="B264" s="109" t="s">
        <v>605</v>
      </c>
    </row>
    <row r="265" spans="2:2">
      <c r="B265" s="109" t="s">
        <v>606</v>
      </c>
    </row>
    <row r="266" spans="2:2">
      <c r="B266" s="109" t="s">
        <v>607</v>
      </c>
    </row>
    <row r="267" spans="2:2">
      <c r="B267" s="109" t="s">
        <v>608</v>
      </c>
    </row>
    <row r="268" spans="2:2">
      <c r="B268" s="109" t="s">
        <v>609</v>
      </c>
    </row>
    <row r="269" spans="2:2">
      <c r="B269" s="109" t="s">
        <v>610</v>
      </c>
    </row>
    <row r="270" spans="2:2">
      <c r="B270" s="109" t="s">
        <v>611</v>
      </c>
    </row>
    <row r="271" spans="2:2">
      <c r="B271" s="109" t="s">
        <v>612</v>
      </c>
    </row>
    <row r="272" spans="2:2">
      <c r="B272" s="109" t="s">
        <v>613</v>
      </c>
    </row>
    <row r="273" spans="2:2">
      <c r="B273" s="109" t="s">
        <v>614</v>
      </c>
    </row>
    <row r="274" spans="2:2">
      <c r="B274" s="109" t="s">
        <v>615</v>
      </c>
    </row>
    <row r="275" spans="2:2">
      <c r="B275" s="109" t="s">
        <v>616</v>
      </c>
    </row>
    <row r="276" spans="2:2">
      <c r="B276" s="109" t="s">
        <v>617</v>
      </c>
    </row>
    <row r="277" spans="2:2">
      <c r="B277" s="109" t="s">
        <v>618</v>
      </c>
    </row>
    <row r="278" spans="2:2">
      <c r="B278" s="109" t="s">
        <v>619</v>
      </c>
    </row>
    <row r="279" spans="2:2">
      <c r="B279" s="109"/>
    </row>
    <row r="280" spans="2:2">
      <c r="B280" s="113" t="s">
        <v>620</v>
      </c>
    </row>
    <row r="281" spans="2:2">
      <c r="B281" s="109" t="s">
        <v>621</v>
      </c>
    </row>
    <row r="282" spans="2:2">
      <c r="B282" s="109" t="s">
        <v>622</v>
      </c>
    </row>
    <row r="283" spans="2:2">
      <c r="B283" s="109" t="s">
        <v>623</v>
      </c>
    </row>
    <row r="284" spans="2:2">
      <c r="B284" s="109" t="s">
        <v>624</v>
      </c>
    </row>
    <row r="285" spans="2:2">
      <c r="B285" s="109" t="s">
        <v>625</v>
      </c>
    </row>
    <row r="286" spans="2:2">
      <c r="B286" s="109" t="s">
        <v>626</v>
      </c>
    </row>
    <row r="287" spans="2:2">
      <c r="B287" s="109" t="s">
        <v>627</v>
      </c>
    </row>
    <row r="288" spans="2:2">
      <c r="B288" s="109"/>
    </row>
    <row r="289" spans="2:2">
      <c r="B289" s="113" t="s">
        <v>628</v>
      </c>
    </row>
    <row r="290" spans="2:2">
      <c r="B290" s="114" t="s">
        <v>629</v>
      </c>
    </row>
    <row r="291" spans="2:2">
      <c r="B291" s="109" t="s">
        <v>630</v>
      </c>
    </row>
    <row r="292" spans="2:2">
      <c r="B292" s="109" t="s">
        <v>631</v>
      </c>
    </row>
    <row r="293" spans="2:2">
      <c r="B293" s="109" t="s">
        <v>632</v>
      </c>
    </row>
    <row r="294" spans="2:2">
      <c r="B294" s="109" t="s">
        <v>633</v>
      </c>
    </row>
    <row r="295" spans="2:2">
      <c r="B295" s="109" t="s">
        <v>634</v>
      </c>
    </row>
    <row r="296" spans="2:2">
      <c r="B296" s="109" t="s">
        <v>635</v>
      </c>
    </row>
    <row r="297" spans="2:2">
      <c r="B297" s="109" t="s">
        <v>636</v>
      </c>
    </row>
    <row r="298" spans="2:2">
      <c r="B298" s="109"/>
    </row>
    <row r="299" spans="2:2">
      <c r="B299" s="113" t="s">
        <v>637</v>
      </c>
    </row>
    <row r="300" spans="2:2">
      <c r="B300" s="109" t="s">
        <v>638</v>
      </c>
    </row>
    <row r="301" spans="2:2">
      <c r="B301" s="109" t="s">
        <v>639</v>
      </c>
    </row>
    <row r="302" spans="2:2">
      <c r="B302" s="109" t="s">
        <v>640</v>
      </c>
    </row>
    <row r="303" spans="2:2">
      <c r="B303" s="109" t="s">
        <v>641</v>
      </c>
    </row>
    <row r="304" spans="2:2">
      <c r="B304" s="110" t="s">
        <v>642</v>
      </c>
    </row>
    <row r="305" spans="2:2">
      <c r="B305" s="109" t="s">
        <v>643</v>
      </c>
    </row>
    <row r="306" spans="2:2">
      <c r="B306" s="109" t="s">
        <v>644</v>
      </c>
    </row>
    <row r="307" spans="2:2">
      <c r="B307" s="109" t="s">
        <v>645</v>
      </c>
    </row>
    <row r="308" spans="2:2">
      <c r="B308" s="109" t="s">
        <v>646</v>
      </c>
    </row>
    <row r="309" spans="2:2">
      <c r="B309" s="109" t="s">
        <v>647</v>
      </c>
    </row>
    <row r="310" spans="2:2">
      <c r="B310" s="109" t="s">
        <v>648</v>
      </c>
    </row>
    <row r="311" spans="2:2">
      <c r="B311" s="109" t="s">
        <v>649</v>
      </c>
    </row>
    <row r="312" spans="2:2">
      <c r="B312" s="110" t="s">
        <v>650</v>
      </c>
    </row>
    <row r="313" spans="2:2">
      <c r="B313" s="110" t="s">
        <v>651</v>
      </c>
    </row>
    <row r="314" spans="2:2">
      <c r="B314" s="110" t="s">
        <v>652</v>
      </c>
    </row>
    <row r="315" spans="2:2">
      <c r="B315" s="110" t="s">
        <v>653</v>
      </c>
    </row>
    <row r="316" spans="2:2">
      <c r="B316" s="109" t="s">
        <v>654</v>
      </c>
    </row>
    <row r="317" spans="2:2">
      <c r="B317" s="110" t="s">
        <v>655</v>
      </c>
    </row>
    <row r="318" spans="2:2">
      <c r="B318" s="109" t="s">
        <v>656</v>
      </c>
    </row>
    <row r="319" spans="2:2">
      <c r="B319" s="110" t="s">
        <v>657</v>
      </c>
    </row>
    <row r="320" spans="2:2">
      <c r="B320" s="110" t="s">
        <v>658</v>
      </c>
    </row>
    <row r="321" spans="2:2">
      <c r="B321" s="109" t="s">
        <v>659</v>
      </c>
    </row>
    <row r="322" spans="2:2">
      <c r="B322" s="109" t="s">
        <v>660</v>
      </c>
    </row>
    <row r="323" spans="2:2">
      <c r="B323" s="110" t="s">
        <v>661</v>
      </c>
    </row>
    <row r="324" spans="2:2">
      <c r="B324" s="109" t="s">
        <v>662</v>
      </c>
    </row>
    <row r="325" spans="2:2">
      <c r="B325" s="109" t="s">
        <v>663</v>
      </c>
    </row>
    <row r="326" spans="2:2">
      <c r="B326" s="109" t="s">
        <v>664</v>
      </c>
    </row>
    <row r="327" spans="2:2">
      <c r="B327" s="109" t="s">
        <v>665</v>
      </c>
    </row>
    <row r="328" spans="2:2">
      <c r="B328" s="109" t="s">
        <v>666</v>
      </c>
    </row>
    <row r="329" spans="2:2">
      <c r="B329" s="109" t="s">
        <v>667</v>
      </c>
    </row>
    <row r="330" spans="2:2">
      <c r="B330" s="109" t="s">
        <v>668</v>
      </c>
    </row>
    <row r="331" spans="2:2">
      <c r="B331" s="109" t="s">
        <v>669</v>
      </c>
    </row>
    <row r="332" spans="2:2">
      <c r="B332" s="109" t="s">
        <v>670</v>
      </c>
    </row>
    <row r="333" spans="2:2">
      <c r="B333" s="109"/>
    </row>
    <row r="334" spans="2:2">
      <c r="B334" s="113" t="s">
        <v>671</v>
      </c>
    </row>
    <row r="335" spans="2:2">
      <c r="B335" s="109" t="s">
        <v>672</v>
      </c>
    </row>
    <row r="336" spans="2:2">
      <c r="B336" s="109" t="s">
        <v>673</v>
      </c>
    </row>
    <row r="337" spans="2:2">
      <c r="B337" s="109" t="s">
        <v>674</v>
      </c>
    </row>
    <row r="338" spans="2:2">
      <c r="B338" s="109" t="s">
        <v>675</v>
      </c>
    </row>
    <row r="339" spans="2:2">
      <c r="B339" s="109"/>
    </row>
    <row r="340" spans="2:2">
      <c r="B340" s="113" t="s">
        <v>676</v>
      </c>
    </row>
    <row r="341" spans="2:2">
      <c r="B341" s="109" t="s">
        <v>677</v>
      </c>
    </row>
    <row r="342" spans="2:2">
      <c r="B342" s="109" t="s">
        <v>678</v>
      </c>
    </row>
    <row r="343" spans="2:2">
      <c r="B343" s="109" t="s">
        <v>679</v>
      </c>
    </row>
    <row r="344" spans="2:2">
      <c r="B344" s="109" t="s">
        <v>680</v>
      </c>
    </row>
    <row r="345" spans="2:2">
      <c r="B345" s="109" t="s">
        <v>681</v>
      </c>
    </row>
    <row r="346" spans="2:2">
      <c r="B346" s="109" t="s">
        <v>682</v>
      </c>
    </row>
    <row r="347" spans="2:2">
      <c r="B347" s="109" t="s">
        <v>683</v>
      </c>
    </row>
    <row r="348" spans="2:2">
      <c r="B348" s="109" t="s">
        <v>684</v>
      </c>
    </row>
    <row r="349" spans="2:2">
      <c r="B349" s="109"/>
    </row>
    <row r="350" spans="2:2">
      <c r="B350" s="113" t="s">
        <v>685</v>
      </c>
    </row>
    <row r="351" spans="2:2">
      <c r="B351" s="109" t="s">
        <v>686</v>
      </c>
    </row>
    <row r="352" spans="2:2">
      <c r="B352" s="109" t="s">
        <v>687</v>
      </c>
    </row>
    <row r="353" spans="2:2">
      <c r="B353" s="109" t="s">
        <v>688</v>
      </c>
    </row>
    <row r="354" spans="2:2">
      <c r="B354" s="109" t="s">
        <v>689</v>
      </c>
    </row>
    <row r="355" spans="2:2">
      <c r="B355" s="109" t="s">
        <v>690</v>
      </c>
    </row>
    <row r="356" spans="2:2">
      <c r="B356" s="109" t="s">
        <v>691</v>
      </c>
    </row>
    <row r="357" spans="2:2">
      <c r="B357" s="109" t="s">
        <v>692</v>
      </c>
    </row>
    <row r="358" spans="2:2">
      <c r="B358" s="109" t="s">
        <v>693</v>
      </c>
    </row>
    <row r="359" spans="2:2">
      <c r="B359" s="109" t="s">
        <v>694</v>
      </c>
    </row>
    <row r="360" spans="2:2">
      <c r="B360" s="109" t="s">
        <v>695</v>
      </c>
    </row>
    <row r="361" spans="2:2">
      <c r="B361" s="109" t="s">
        <v>696</v>
      </c>
    </row>
    <row r="362" spans="2:2">
      <c r="B362" s="109" t="s">
        <v>697</v>
      </c>
    </row>
    <row r="363" spans="2:2">
      <c r="B363" s="109"/>
    </row>
    <row r="364" spans="2:2">
      <c r="B364" s="113" t="s">
        <v>698</v>
      </c>
    </row>
    <row r="365" spans="2:2">
      <c r="B365" s="109" t="s">
        <v>699</v>
      </c>
    </row>
    <row r="366" spans="2:2">
      <c r="B366" s="109"/>
    </row>
    <row r="367" spans="2:2">
      <c r="B367" s="113" t="s">
        <v>700</v>
      </c>
    </row>
    <row r="368" spans="2:2">
      <c r="B368" s="110" t="s">
        <v>701</v>
      </c>
    </row>
    <row r="369" spans="2:2">
      <c r="B369" s="109" t="s">
        <v>702</v>
      </c>
    </row>
    <row r="370" spans="2:2">
      <c r="B370" s="109" t="s">
        <v>703</v>
      </c>
    </row>
    <row r="371" spans="2:2">
      <c r="B371" s="109" t="s">
        <v>704</v>
      </c>
    </row>
    <row r="372" spans="2:2">
      <c r="B372" s="109" t="s">
        <v>705</v>
      </c>
    </row>
    <row r="373" spans="2:2">
      <c r="B373" s="109" t="s">
        <v>706</v>
      </c>
    </row>
    <row r="374" spans="2:2">
      <c r="B374" s="109" t="s">
        <v>707</v>
      </c>
    </row>
    <row r="375" spans="2:2">
      <c r="B375" s="109" t="s">
        <v>708</v>
      </c>
    </row>
    <row r="376" spans="2:2">
      <c r="B376" s="109" t="s">
        <v>709</v>
      </c>
    </row>
    <row r="377" spans="2:2">
      <c r="B377" s="109" t="s">
        <v>710</v>
      </c>
    </row>
    <row r="378" spans="2:2">
      <c r="B378" s="109"/>
    </row>
    <row r="379" spans="2:2">
      <c r="B379" s="112" t="s">
        <v>711</v>
      </c>
    </row>
    <row r="380" spans="2:2">
      <c r="B380" s="112" t="s">
        <v>712</v>
      </c>
    </row>
    <row r="381" spans="2:2">
      <c r="B381" s="112"/>
    </row>
    <row r="382" spans="2:2">
      <c r="B382" s="115" t="s">
        <v>713</v>
      </c>
    </row>
    <row r="383" spans="2:2">
      <c r="B383" s="115"/>
    </row>
    <row r="384" spans="2:2">
      <c r="B384" s="113" t="s">
        <v>714</v>
      </c>
    </row>
    <row r="385" spans="2:2">
      <c r="B385" s="109" t="s">
        <v>715</v>
      </c>
    </row>
    <row r="386" spans="2:2">
      <c r="B386" s="109" t="s">
        <v>716</v>
      </c>
    </row>
    <row r="387" spans="2:2">
      <c r="B387" s="109" t="s">
        <v>717</v>
      </c>
    </row>
    <row r="388" spans="2:2">
      <c r="B388" s="109" t="s">
        <v>718</v>
      </c>
    </row>
    <row r="389" spans="2:2">
      <c r="B389" s="109"/>
    </row>
    <row r="390" spans="2:2">
      <c r="B390" s="113" t="s">
        <v>719</v>
      </c>
    </row>
    <row r="391" spans="2:2">
      <c r="B391" s="109" t="s">
        <v>720</v>
      </c>
    </row>
    <row r="392" spans="2:2">
      <c r="B392" s="109" t="s">
        <v>721</v>
      </c>
    </row>
    <row r="393" spans="2:2">
      <c r="B393" s="109" t="s">
        <v>722</v>
      </c>
    </row>
    <row r="394" spans="2:2">
      <c r="B394" s="109" t="s">
        <v>723</v>
      </c>
    </row>
    <row r="395" spans="2:2">
      <c r="B395" s="109" t="s">
        <v>724</v>
      </c>
    </row>
    <row r="396" spans="2:2">
      <c r="B396" s="109" t="s">
        <v>725</v>
      </c>
    </row>
    <row r="397" spans="2:2">
      <c r="B397" s="109" t="s">
        <v>726</v>
      </c>
    </row>
    <row r="398" spans="2:2">
      <c r="B398" s="109" t="s">
        <v>727</v>
      </c>
    </row>
    <row r="399" spans="2:2">
      <c r="B399" s="109" t="s">
        <v>728</v>
      </c>
    </row>
    <row r="400" spans="2:2">
      <c r="B400" s="109"/>
    </row>
    <row r="401" spans="2:2">
      <c r="B401" s="113" t="s">
        <v>729</v>
      </c>
    </row>
    <row r="402" spans="2:2">
      <c r="B402" s="109" t="s">
        <v>730</v>
      </c>
    </row>
    <row r="403" spans="2:2">
      <c r="B403" s="109" t="s">
        <v>731</v>
      </c>
    </row>
    <row r="404" spans="2:2">
      <c r="B404" s="109" t="s">
        <v>732</v>
      </c>
    </row>
    <row r="405" spans="2:2">
      <c r="B405" s="109" t="s">
        <v>733</v>
      </c>
    </row>
    <row r="406" spans="2:2">
      <c r="B406" s="109" t="s">
        <v>734</v>
      </c>
    </row>
    <row r="407" spans="2:2">
      <c r="B407" s="109" t="s">
        <v>735</v>
      </c>
    </row>
    <row r="408" spans="2:2">
      <c r="B408" s="109" t="s">
        <v>736</v>
      </c>
    </row>
    <row r="409" spans="2:2">
      <c r="B409" s="109" t="s">
        <v>737</v>
      </c>
    </row>
    <row r="410" spans="2:2">
      <c r="B410" s="109" t="s">
        <v>738</v>
      </c>
    </row>
    <row r="411" spans="2:2">
      <c r="B411" s="109"/>
    </row>
    <row r="412" spans="2:2">
      <c r="B412" s="113" t="s">
        <v>739</v>
      </c>
    </row>
    <row r="413" spans="2:2">
      <c r="B413" s="109" t="s">
        <v>740</v>
      </c>
    </row>
    <row r="414" spans="2:2">
      <c r="B414" s="109" t="s">
        <v>741</v>
      </c>
    </row>
    <row r="415" spans="2:2">
      <c r="B415" s="109" t="s">
        <v>742</v>
      </c>
    </row>
    <row r="416" spans="2:2">
      <c r="B416" s="109" t="s">
        <v>743</v>
      </c>
    </row>
    <row r="417" spans="2:2">
      <c r="B417" s="109" t="s">
        <v>744</v>
      </c>
    </row>
    <row r="418" spans="2:2">
      <c r="B418" s="109"/>
    </row>
    <row r="419" spans="2:2">
      <c r="B419" s="113" t="s">
        <v>745</v>
      </c>
    </row>
    <row r="420" spans="2:2">
      <c r="B420" s="109" t="s">
        <v>746</v>
      </c>
    </row>
    <row r="421" spans="2:2">
      <c r="B421" s="109" t="s">
        <v>747</v>
      </c>
    </row>
    <row r="422" spans="2:2">
      <c r="B422" s="109"/>
    </row>
    <row r="423" spans="2:2">
      <c r="B423" s="113" t="s">
        <v>748</v>
      </c>
    </row>
    <row r="424" spans="2:2">
      <c r="B424" s="109" t="s">
        <v>749</v>
      </c>
    </row>
    <row r="425" spans="2:2">
      <c r="B425" s="109" t="s">
        <v>750</v>
      </c>
    </row>
    <row r="426" spans="2:2">
      <c r="B426" s="109" t="s">
        <v>751</v>
      </c>
    </row>
    <row r="427" spans="2:2">
      <c r="B427" s="109"/>
    </row>
    <row r="428" spans="2:2">
      <c r="B428" s="113" t="s">
        <v>752</v>
      </c>
    </row>
    <row r="429" spans="2:2">
      <c r="B429" s="109" t="s">
        <v>753</v>
      </c>
    </row>
    <row r="430" spans="2:2">
      <c r="B430" s="109" t="s">
        <v>754</v>
      </c>
    </row>
    <row r="431" spans="2:2">
      <c r="B431" s="109" t="s">
        <v>755</v>
      </c>
    </row>
    <row r="432" spans="2:2">
      <c r="B432" s="109" t="s">
        <v>756</v>
      </c>
    </row>
    <row r="433" spans="2:2">
      <c r="B433" s="109" t="s">
        <v>757</v>
      </c>
    </row>
    <row r="434" spans="2:2">
      <c r="B434" s="109" t="s">
        <v>758</v>
      </c>
    </row>
    <row r="435" spans="2:2">
      <c r="B435" s="109" t="s">
        <v>759</v>
      </c>
    </row>
    <row r="436" spans="2:2">
      <c r="B436" s="109" t="s">
        <v>760</v>
      </c>
    </row>
    <row r="437" spans="2:2">
      <c r="B437" s="109" t="s">
        <v>761</v>
      </c>
    </row>
    <row r="438" spans="2:2">
      <c r="B438" s="109"/>
    </row>
    <row r="439" spans="2:2">
      <c r="B439" s="113" t="s">
        <v>762</v>
      </c>
    </row>
    <row r="440" spans="2:2">
      <c r="B440" s="109" t="s">
        <v>763</v>
      </c>
    </row>
    <row r="441" spans="2:2">
      <c r="B441" s="109" t="s">
        <v>764</v>
      </c>
    </row>
    <row r="442" spans="2:2">
      <c r="B442" s="109" t="s">
        <v>765</v>
      </c>
    </row>
    <row r="443" spans="2:2">
      <c r="B443" s="109" t="s">
        <v>766</v>
      </c>
    </row>
    <row r="444" spans="2:2">
      <c r="B444" s="109" t="s">
        <v>767</v>
      </c>
    </row>
    <row r="445" spans="2:2">
      <c r="B445" s="109" t="s">
        <v>768</v>
      </c>
    </row>
    <row r="446" spans="2:2">
      <c r="B446" s="109"/>
    </row>
    <row r="447" spans="2:2">
      <c r="B447" s="115" t="s">
        <v>769</v>
      </c>
    </row>
    <row r="448" spans="2:2">
      <c r="B448" s="115"/>
    </row>
    <row r="449" spans="2:2">
      <c r="B449" s="113" t="s">
        <v>770</v>
      </c>
    </row>
    <row r="450" spans="2:2">
      <c r="B450" s="109" t="s">
        <v>771</v>
      </c>
    </row>
    <row r="451" spans="2:2">
      <c r="B451" s="109"/>
    </row>
    <row r="452" spans="2:2">
      <c r="B452" s="113" t="s">
        <v>772</v>
      </c>
    </row>
    <row r="453" spans="2:2">
      <c r="B453" s="109" t="s">
        <v>773</v>
      </c>
    </row>
    <row r="454" spans="2:2">
      <c r="B454" s="109" t="s">
        <v>774</v>
      </c>
    </row>
    <row r="455" spans="2:2">
      <c r="B455" s="109"/>
    </row>
    <row r="456" spans="2:2">
      <c r="B456" s="113" t="s">
        <v>775</v>
      </c>
    </row>
    <row r="457" spans="2:2">
      <c r="B457" s="109" t="s">
        <v>776</v>
      </c>
    </row>
    <row r="458" spans="2:2">
      <c r="B458" s="109" t="s">
        <v>777</v>
      </c>
    </row>
    <row r="459" spans="2:2">
      <c r="B459" s="109" t="s">
        <v>778</v>
      </c>
    </row>
    <row r="460" spans="2:2">
      <c r="B460" s="109" t="s">
        <v>779</v>
      </c>
    </row>
    <row r="461" spans="2:2">
      <c r="B461" s="109" t="s">
        <v>780</v>
      </c>
    </row>
    <row r="462" spans="2:2">
      <c r="B462" s="109" t="s">
        <v>781</v>
      </c>
    </row>
    <row r="463" spans="2:2">
      <c r="B463" s="109"/>
    </row>
    <row r="464" spans="2:2">
      <c r="B464" s="115" t="s">
        <v>782</v>
      </c>
    </row>
    <row r="465" spans="2:2">
      <c r="B465" s="115"/>
    </row>
    <row r="466" spans="2:2">
      <c r="B466" s="113" t="s">
        <v>783</v>
      </c>
    </row>
    <row r="467" spans="2:2">
      <c r="B467" s="109" t="s">
        <v>784</v>
      </c>
    </row>
    <row r="468" spans="2:2">
      <c r="B468" s="109" t="s">
        <v>785</v>
      </c>
    </row>
    <row r="469" spans="2:2">
      <c r="B469" s="109" t="s">
        <v>786</v>
      </c>
    </row>
    <row r="470" spans="2:2">
      <c r="B470" s="109" t="s">
        <v>787</v>
      </c>
    </row>
    <row r="471" spans="2:2">
      <c r="B471" s="109" t="s">
        <v>788</v>
      </c>
    </row>
    <row r="472" spans="2:2">
      <c r="B472" s="109" t="s">
        <v>789</v>
      </c>
    </row>
    <row r="473" spans="2:2">
      <c r="B473" s="109" t="s">
        <v>790</v>
      </c>
    </row>
    <row r="474" spans="2:2">
      <c r="B474" s="109"/>
    </row>
    <row r="475" spans="2:2">
      <c r="B475" s="115" t="s">
        <v>791</v>
      </c>
    </row>
    <row r="476" spans="2:2">
      <c r="B476" s="115"/>
    </row>
    <row r="477" spans="2:2">
      <c r="B477" s="113" t="s">
        <v>792</v>
      </c>
    </row>
    <row r="478" spans="2:2">
      <c r="B478" s="109" t="s">
        <v>793</v>
      </c>
    </row>
    <row r="479" spans="2:2">
      <c r="B479" s="109" t="s">
        <v>794</v>
      </c>
    </row>
    <row r="480" spans="2:2">
      <c r="B480" s="109" t="s">
        <v>795</v>
      </c>
    </row>
    <row r="481" spans="2:2">
      <c r="B481" s="109"/>
    </row>
    <row r="482" spans="2:2">
      <c r="B482" s="109"/>
    </row>
    <row r="483" spans="2:2">
      <c r="B483" s="115" t="s">
        <v>796</v>
      </c>
    </row>
    <row r="484" spans="2:2">
      <c r="B484" s="115"/>
    </row>
    <row r="485" spans="2:2">
      <c r="B485" s="113" t="s">
        <v>797</v>
      </c>
    </row>
    <row r="486" spans="2:2">
      <c r="B486" s="109" t="s">
        <v>798</v>
      </c>
    </row>
    <row r="487" spans="2:2">
      <c r="B487" s="109" t="s">
        <v>799</v>
      </c>
    </row>
    <row r="488" spans="2:2">
      <c r="B488" s="109" t="s">
        <v>800</v>
      </c>
    </row>
    <row r="489" spans="2:2">
      <c r="B489" s="109" t="s">
        <v>801</v>
      </c>
    </row>
    <row r="490" spans="2:2">
      <c r="B490" s="109" t="s">
        <v>802</v>
      </c>
    </row>
    <row r="491" spans="2:2">
      <c r="B491" s="109" t="s">
        <v>803</v>
      </c>
    </row>
    <row r="492" spans="2:2">
      <c r="B492" s="109" t="s">
        <v>804</v>
      </c>
    </row>
    <row r="493" spans="2:2">
      <c r="B493" s="109"/>
    </row>
    <row r="494" spans="2:2">
      <c r="B494" s="113" t="s">
        <v>805</v>
      </c>
    </row>
    <row r="495" spans="2:2">
      <c r="B495" s="109" t="s">
        <v>806</v>
      </c>
    </row>
    <row r="496" spans="2:2">
      <c r="B496" s="109" t="s">
        <v>807</v>
      </c>
    </row>
    <row r="497" spans="2:2">
      <c r="B497" s="109" t="s">
        <v>808</v>
      </c>
    </row>
    <row r="498" spans="2:2">
      <c r="B498" s="109" t="s">
        <v>809</v>
      </c>
    </row>
    <row r="499" spans="2:2">
      <c r="B499" s="109" t="s">
        <v>810</v>
      </c>
    </row>
    <row r="500" spans="2:2">
      <c r="B500" s="109" t="s">
        <v>811</v>
      </c>
    </row>
    <row r="501" spans="2:2">
      <c r="B501" s="109" t="s">
        <v>812</v>
      </c>
    </row>
    <row r="502" spans="2:2">
      <c r="B502" s="109" t="s">
        <v>813</v>
      </c>
    </row>
    <row r="503" spans="2:2">
      <c r="B503" s="109" t="s">
        <v>814</v>
      </c>
    </row>
    <row r="504" spans="2:2">
      <c r="B504" s="109" t="s">
        <v>815</v>
      </c>
    </row>
    <row r="505" spans="2:2">
      <c r="B505" s="109" t="s">
        <v>816</v>
      </c>
    </row>
    <row r="506" spans="2:2">
      <c r="B506" s="109" t="s">
        <v>817</v>
      </c>
    </row>
    <row r="507" spans="2:2">
      <c r="B507" s="109" t="s">
        <v>818</v>
      </c>
    </row>
    <row r="508" spans="2:2">
      <c r="B508" s="109" t="s">
        <v>819</v>
      </c>
    </row>
    <row r="509" spans="2:2">
      <c r="B509" s="109" t="s">
        <v>820</v>
      </c>
    </row>
    <row r="510" spans="2:2">
      <c r="B510" s="109" t="s">
        <v>821</v>
      </c>
    </row>
    <row r="511" spans="2:2">
      <c r="B511" s="109" t="s">
        <v>822</v>
      </c>
    </row>
    <row r="512" spans="2:2">
      <c r="B512" s="109" t="s">
        <v>823</v>
      </c>
    </row>
    <row r="513" spans="2:2">
      <c r="B513" s="109" t="s">
        <v>824</v>
      </c>
    </row>
    <row r="514" spans="2:2">
      <c r="B514" s="109" t="s">
        <v>825</v>
      </c>
    </row>
    <row r="515" spans="2:2">
      <c r="B515" s="109" t="s">
        <v>826</v>
      </c>
    </row>
    <row r="516" spans="2:2">
      <c r="B516" s="109" t="s">
        <v>827</v>
      </c>
    </row>
    <row r="517" spans="2:2">
      <c r="B517" s="109" t="s">
        <v>828</v>
      </c>
    </row>
    <row r="518" spans="2:2">
      <c r="B518" s="109" t="s">
        <v>829</v>
      </c>
    </row>
    <row r="519" spans="2:2">
      <c r="B519" s="109" t="s">
        <v>830</v>
      </c>
    </row>
    <row r="520" spans="2:2">
      <c r="B520" s="109"/>
    </row>
    <row r="521" spans="2:2">
      <c r="B521" s="115" t="s">
        <v>831</v>
      </c>
    </row>
    <row r="522" spans="2:2">
      <c r="B522" s="115"/>
    </row>
    <row r="523" spans="2:2">
      <c r="B523" s="113" t="s">
        <v>832</v>
      </c>
    </row>
    <row r="524" spans="2:2">
      <c r="B524" s="109" t="s">
        <v>833</v>
      </c>
    </row>
    <row r="525" spans="2:2">
      <c r="B525" s="109" t="s">
        <v>834</v>
      </c>
    </row>
    <row r="526" spans="2:2">
      <c r="B526" s="109" t="s">
        <v>835</v>
      </c>
    </row>
    <row r="527" spans="2:2">
      <c r="B527" s="109" t="s">
        <v>836</v>
      </c>
    </row>
    <row r="528" spans="2:2">
      <c r="B528" s="109"/>
    </row>
    <row r="529" spans="2:2">
      <c r="B529" s="115" t="s">
        <v>837</v>
      </c>
    </row>
    <row r="530" spans="2:2">
      <c r="B530" s="115"/>
    </row>
    <row r="531" spans="2:2">
      <c r="B531" s="113" t="s">
        <v>838</v>
      </c>
    </row>
    <row r="532" spans="2:2">
      <c r="B532" s="109" t="s">
        <v>839</v>
      </c>
    </row>
    <row r="533" spans="2:2">
      <c r="B533" s="109"/>
    </row>
    <row r="534" spans="2:2">
      <c r="B534" s="113" t="s">
        <v>840</v>
      </c>
    </row>
    <row r="535" spans="2:2">
      <c r="B535" s="109" t="s">
        <v>841</v>
      </c>
    </row>
    <row r="536" spans="2:2">
      <c r="B536" s="109" t="s">
        <v>842</v>
      </c>
    </row>
    <row r="537" spans="2:2">
      <c r="B537" s="109"/>
    </row>
    <row r="538" spans="2:2">
      <c r="B538" s="113" t="s">
        <v>843</v>
      </c>
    </row>
    <row r="539" spans="2:2">
      <c r="B539" s="114" t="s">
        <v>844</v>
      </c>
    </row>
    <row r="540" spans="2:2">
      <c r="B540" s="114" t="s">
        <v>845</v>
      </c>
    </row>
    <row r="541" spans="2:2">
      <c r="B541" s="114" t="s">
        <v>846</v>
      </c>
    </row>
    <row r="542" spans="2:2">
      <c r="B542" s="114"/>
    </row>
    <row r="543" spans="2:2">
      <c r="B543" s="113" t="s">
        <v>847</v>
      </c>
    </row>
    <row r="544" spans="2:2">
      <c r="B544" s="109" t="s">
        <v>848</v>
      </c>
    </row>
    <row r="545" spans="2:2">
      <c r="B545" s="109"/>
    </row>
    <row r="546" spans="2:2">
      <c r="B546" s="113" t="s">
        <v>849</v>
      </c>
    </row>
    <row r="547" spans="2:2">
      <c r="B547" s="109" t="s">
        <v>850</v>
      </c>
    </row>
    <row r="548" spans="2:2">
      <c r="B548" s="109"/>
    </row>
    <row r="549" spans="2:2">
      <c r="B549" s="113" t="s">
        <v>851</v>
      </c>
    </row>
    <row r="550" spans="2:2">
      <c r="B550" s="109" t="s">
        <v>852</v>
      </c>
    </row>
    <row r="551" spans="2:2">
      <c r="B551" s="109" t="s">
        <v>853</v>
      </c>
    </row>
    <row r="552" spans="2:2">
      <c r="B552" s="109" t="s">
        <v>854</v>
      </c>
    </row>
    <row r="553" spans="2:2">
      <c r="B553" s="109" t="s">
        <v>855</v>
      </c>
    </row>
    <row r="554" spans="2:2">
      <c r="B554" s="109"/>
    </row>
    <row r="555" spans="2:2">
      <c r="B555" s="115" t="s">
        <v>856</v>
      </c>
    </row>
    <row r="556" spans="2:2">
      <c r="B556" s="115"/>
    </row>
    <row r="557" spans="2:2">
      <c r="B557" s="113" t="s">
        <v>857</v>
      </c>
    </row>
    <row r="558" spans="2:2">
      <c r="B558" s="109" t="s">
        <v>858</v>
      </c>
    </row>
    <row r="559" spans="2:2">
      <c r="B559" s="109" t="s">
        <v>859</v>
      </c>
    </row>
    <row r="560" spans="2:2">
      <c r="B560" s="109"/>
    </row>
    <row r="561" spans="2:2">
      <c r="B561" s="113" t="s">
        <v>860</v>
      </c>
    </row>
    <row r="562" spans="2:2">
      <c r="B562" s="109" t="s">
        <v>861</v>
      </c>
    </row>
    <row r="563" spans="2:2">
      <c r="B563" s="109" t="s">
        <v>862</v>
      </c>
    </row>
    <row r="564" spans="2:2">
      <c r="B564" s="109" t="s">
        <v>863</v>
      </c>
    </row>
    <row r="565" spans="2:2">
      <c r="B565" s="109"/>
    </row>
    <row r="566" spans="2:2">
      <c r="B566" s="113" t="s">
        <v>864</v>
      </c>
    </row>
    <row r="567" spans="2:2">
      <c r="B567" s="109" t="s">
        <v>865</v>
      </c>
    </row>
    <row r="568" spans="2:2">
      <c r="B568" s="109"/>
    </row>
    <row r="569" spans="2:2">
      <c r="B569" s="113" t="s">
        <v>866</v>
      </c>
    </row>
    <row r="570" spans="2:2">
      <c r="B570" s="109" t="s">
        <v>867</v>
      </c>
    </row>
    <row r="571" spans="2:2">
      <c r="B571" s="109"/>
    </row>
    <row r="572" spans="2:2">
      <c r="B572" s="115" t="s">
        <v>868</v>
      </c>
    </row>
    <row r="573" spans="2:2">
      <c r="B573" s="115"/>
    </row>
    <row r="574" spans="2:2">
      <c r="B574" s="113" t="s">
        <v>869</v>
      </c>
    </row>
    <row r="575" spans="2:2">
      <c r="B575" s="109" t="s">
        <v>870</v>
      </c>
    </row>
    <row r="576" spans="2:2">
      <c r="B576" s="109" t="s">
        <v>871</v>
      </c>
    </row>
    <row r="577" spans="2:2">
      <c r="B577" s="109" t="s">
        <v>872</v>
      </c>
    </row>
    <row r="578" spans="2:2">
      <c r="B578" s="109" t="s">
        <v>873</v>
      </c>
    </row>
    <row r="579" spans="2:2">
      <c r="B579" s="109" t="s">
        <v>874</v>
      </c>
    </row>
    <row r="580" spans="2:2">
      <c r="B580" s="109" t="s">
        <v>875</v>
      </c>
    </row>
    <row r="581" spans="2:2">
      <c r="B581" s="110" t="s">
        <v>876</v>
      </c>
    </row>
    <row r="582" spans="2:2">
      <c r="B582" s="109" t="s">
        <v>877</v>
      </c>
    </row>
    <row r="583" spans="2:2">
      <c r="B583" s="109" t="s">
        <v>878</v>
      </c>
    </row>
    <row r="584" spans="2:2">
      <c r="B584" s="109" t="s">
        <v>879</v>
      </c>
    </row>
    <row r="585" spans="2:2">
      <c r="B585" s="109" t="s">
        <v>880</v>
      </c>
    </row>
    <row r="586" spans="2:2">
      <c r="B586" s="109" t="s">
        <v>881</v>
      </c>
    </row>
    <row r="587" spans="2:2">
      <c r="B587" s="109" t="s">
        <v>882</v>
      </c>
    </row>
    <row r="588" spans="2:2">
      <c r="B588" s="109" t="s">
        <v>883</v>
      </c>
    </row>
    <row r="589" spans="2:2">
      <c r="B589" s="109" t="s">
        <v>884</v>
      </c>
    </row>
    <row r="590" spans="2:2">
      <c r="B590" s="109" t="s">
        <v>885</v>
      </c>
    </row>
    <row r="591" spans="2:2">
      <c r="B591" s="109" t="s">
        <v>886</v>
      </c>
    </row>
    <row r="592" spans="2:2">
      <c r="B592" s="109" t="s">
        <v>887</v>
      </c>
    </row>
    <row r="593" spans="2:2">
      <c r="B593" s="109" t="s">
        <v>888</v>
      </c>
    </row>
    <row r="594" spans="2:2">
      <c r="B594" s="109" t="s">
        <v>889</v>
      </c>
    </row>
    <row r="595" spans="2:2">
      <c r="B595" s="109" t="s">
        <v>890</v>
      </c>
    </row>
    <row r="596" spans="2:2">
      <c r="B596" s="109" t="s">
        <v>891</v>
      </c>
    </row>
    <row r="597" spans="2:2">
      <c r="B597" s="109" t="s">
        <v>892</v>
      </c>
    </row>
    <row r="598" spans="2:2">
      <c r="B598" s="109" t="s">
        <v>893</v>
      </c>
    </row>
    <row r="599" spans="2:2">
      <c r="B599" s="109" t="s">
        <v>894</v>
      </c>
    </row>
    <row r="600" spans="2:2">
      <c r="B600" s="109"/>
    </row>
    <row r="601" spans="2:2">
      <c r="B601" s="113" t="s">
        <v>895</v>
      </c>
    </row>
    <row r="602" spans="2:2">
      <c r="B602" s="109" t="s">
        <v>896</v>
      </c>
    </row>
    <row r="603" spans="2:2">
      <c r="B603" s="109" t="s">
        <v>897</v>
      </c>
    </row>
    <row r="604" spans="2:2">
      <c r="B604" s="109" t="s">
        <v>898</v>
      </c>
    </row>
    <row r="605" spans="2:2">
      <c r="B605" s="109" t="s">
        <v>899</v>
      </c>
    </row>
    <row r="606" spans="2:2">
      <c r="B606" s="109" t="s">
        <v>900</v>
      </c>
    </row>
    <row r="607" spans="2:2">
      <c r="B607" s="109" t="s">
        <v>901</v>
      </c>
    </row>
    <row r="608" spans="2:2">
      <c r="B608" s="109" t="s">
        <v>902</v>
      </c>
    </row>
    <row r="609" spans="2:2">
      <c r="B609" s="109"/>
    </row>
    <row r="610" spans="2:2">
      <c r="B610" s="113" t="s">
        <v>903</v>
      </c>
    </row>
    <row r="611" spans="2:2">
      <c r="B611" s="109" t="s">
        <v>904</v>
      </c>
    </row>
    <row r="612" spans="2:2">
      <c r="B612" s="109" t="s">
        <v>905</v>
      </c>
    </row>
    <row r="613" spans="2:2">
      <c r="B613" s="109"/>
    </row>
    <row r="614" spans="2:2">
      <c r="B614" s="113" t="s">
        <v>906</v>
      </c>
    </row>
    <row r="615" spans="2:2">
      <c r="B615" s="109" t="s">
        <v>907</v>
      </c>
    </row>
    <row r="616" spans="2:2">
      <c r="B616" s="109" t="s">
        <v>908</v>
      </c>
    </row>
    <row r="617" spans="2:2">
      <c r="B617" s="109" t="s">
        <v>909</v>
      </c>
    </row>
    <row r="618" spans="2:2">
      <c r="B618" s="109" t="s">
        <v>910</v>
      </c>
    </row>
    <row r="619" spans="2:2">
      <c r="B619" s="109" t="s">
        <v>911</v>
      </c>
    </row>
    <row r="620" spans="2:2">
      <c r="B620" s="109" t="s">
        <v>912</v>
      </c>
    </row>
    <row r="621" spans="2:2">
      <c r="B621" s="109" t="s">
        <v>913</v>
      </c>
    </row>
    <row r="622" spans="2:2">
      <c r="B622" s="109"/>
    </row>
    <row r="623" spans="2:2">
      <c r="B623" s="115" t="s">
        <v>914</v>
      </c>
    </row>
    <row r="624" spans="2:2">
      <c r="B624" s="115"/>
    </row>
    <row r="625" spans="2:2">
      <c r="B625" s="113" t="s">
        <v>915</v>
      </c>
    </row>
    <row r="626" spans="2:2">
      <c r="B626" s="109" t="s">
        <v>916</v>
      </c>
    </row>
    <row r="627" spans="2:2">
      <c r="B627" s="109" t="s">
        <v>917</v>
      </c>
    </row>
    <row r="628" spans="2:2">
      <c r="B628" s="109"/>
    </row>
    <row r="629" spans="2:2">
      <c r="B629" s="115" t="s">
        <v>918</v>
      </c>
    </row>
    <row r="630" spans="2:2">
      <c r="B630" s="115"/>
    </row>
    <row r="631" spans="2:2">
      <c r="B631" s="113" t="s">
        <v>919</v>
      </c>
    </row>
    <row r="632" spans="2:2">
      <c r="B632" s="109" t="s">
        <v>920</v>
      </c>
    </row>
    <row r="633" spans="2:2">
      <c r="B633" s="109" t="s">
        <v>921</v>
      </c>
    </row>
    <row r="634" spans="2:2">
      <c r="B634" s="109" t="s">
        <v>922</v>
      </c>
    </row>
    <row r="635" spans="2:2">
      <c r="B635" s="109"/>
    </row>
    <row r="636" spans="2:2">
      <c r="B636" s="115" t="s">
        <v>923</v>
      </c>
    </row>
    <row r="637" spans="2:2">
      <c r="B637" s="115"/>
    </row>
    <row r="638" spans="2:2">
      <c r="B638" s="113" t="s">
        <v>637</v>
      </c>
    </row>
    <row r="639" spans="2:2">
      <c r="B639" s="114" t="s">
        <v>924</v>
      </c>
    </row>
    <row r="640" spans="2:2">
      <c r="B640" s="114" t="s">
        <v>925</v>
      </c>
    </row>
    <row r="641" spans="2:2">
      <c r="B641" s="116" t="s">
        <v>926</v>
      </c>
    </row>
    <row r="642" spans="2:2">
      <c r="B642" s="116" t="s">
        <v>927</v>
      </c>
    </row>
    <row r="643" spans="2:2">
      <c r="B643" s="109" t="s">
        <v>928</v>
      </c>
    </row>
    <row r="644" spans="2:2">
      <c r="B644" s="109" t="s">
        <v>929</v>
      </c>
    </row>
    <row r="645" spans="2:2">
      <c r="B645" s="114" t="s">
        <v>930</v>
      </c>
    </row>
    <row r="646" spans="2:2">
      <c r="B646" s="109" t="s">
        <v>931</v>
      </c>
    </row>
    <row r="647" spans="2:2">
      <c r="B647" s="109" t="s">
        <v>932</v>
      </c>
    </row>
    <row r="648" spans="2:2">
      <c r="B648" s="109" t="s">
        <v>933</v>
      </c>
    </row>
    <row r="649" spans="2:2">
      <c r="B649" s="109" t="s">
        <v>934</v>
      </c>
    </row>
    <row r="650" spans="2:2">
      <c r="B650" s="109" t="s">
        <v>935</v>
      </c>
    </row>
    <row r="651" spans="2:2">
      <c r="B651" s="109" t="s">
        <v>936</v>
      </c>
    </row>
    <row r="652" spans="2:2">
      <c r="B652" s="109" t="s">
        <v>937</v>
      </c>
    </row>
    <row r="653" spans="2:2">
      <c r="B653" s="109" t="s">
        <v>938</v>
      </c>
    </row>
    <row r="654" spans="2:2">
      <c r="B654" s="109"/>
    </row>
    <row r="655" spans="2:2">
      <c r="B655" s="115" t="s">
        <v>939</v>
      </c>
    </row>
    <row r="656" spans="2:2">
      <c r="B656" s="115"/>
    </row>
    <row r="657" spans="2:2">
      <c r="B657" s="113" t="s">
        <v>671</v>
      </c>
    </row>
    <row r="658" spans="2:2">
      <c r="B658" s="109" t="s">
        <v>940</v>
      </c>
    </row>
    <row r="659" spans="2:2">
      <c r="B659" s="109" t="s">
        <v>941</v>
      </c>
    </row>
    <row r="660" spans="2:2">
      <c r="B660" s="109" t="s">
        <v>942</v>
      </c>
    </row>
    <row r="661" spans="2:2">
      <c r="B661" s="109" t="s">
        <v>943</v>
      </c>
    </row>
    <row r="662" spans="2:2">
      <c r="B662" s="109" t="s">
        <v>944</v>
      </c>
    </row>
    <row r="663" spans="2:2">
      <c r="B663" s="109"/>
    </row>
    <row r="664" spans="2:2">
      <c r="B664" s="115" t="s">
        <v>945</v>
      </c>
    </row>
    <row r="665" spans="2:2">
      <c r="B665" s="115"/>
    </row>
    <row r="666" spans="2:2">
      <c r="B666" s="113" t="s">
        <v>946</v>
      </c>
    </row>
    <row r="667" spans="2:2">
      <c r="B667" s="109" t="s">
        <v>947</v>
      </c>
    </row>
    <row r="668" spans="2:2">
      <c r="B668" s="109" t="s">
        <v>948</v>
      </c>
    </row>
    <row r="669" spans="2:2">
      <c r="B669" s="109"/>
    </row>
    <row r="670" spans="2:2">
      <c r="B670" s="115" t="s">
        <v>949</v>
      </c>
    </row>
    <row r="671" spans="2:2">
      <c r="B671" s="115"/>
    </row>
    <row r="672" spans="2:2">
      <c r="B672" s="113" t="s">
        <v>950</v>
      </c>
    </row>
    <row r="673" spans="2:2">
      <c r="B673" s="109" t="s">
        <v>951</v>
      </c>
    </row>
    <row r="674" spans="2:2">
      <c r="B674" s="109" t="s">
        <v>952</v>
      </c>
    </row>
    <row r="675" spans="2:2">
      <c r="B675" s="109" t="s">
        <v>953</v>
      </c>
    </row>
    <row r="676" spans="2:2">
      <c r="B676" s="109" t="s">
        <v>954</v>
      </c>
    </row>
    <row r="677" spans="2:2">
      <c r="B677" s="109" t="s">
        <v>955</v>
      </c>
    </row>
    <row r="678" spans="2:2">
      <c r="B678" s="109"/>
    </row>
    <row r="679" spans="2:2">
      <c r="B679" s="113" t="s">
        <v>956</v>
      </c>
    </row>
    <row r="680" spans="2:2">
      <c r="B680" s="109" t="s">
        <v>957</v>
      </c>
    </row>
    <row r="681" spans="2:2">
      <c r="B681" s="109" t="s">
        <v>958</v>
      </c>
    </row>
    <row r="682" spans="2:2">
      <c r="B682" s="109" t="s">
        <v>959</v>
      </c>
    </row>
    <row r="683" spans="2:2">
      <c r="B683" s="109" t="s">
        <v>960</v>
      </c>
    </row>
    <row r="684" spans="2:2">
      <c r="B684" s="109" t="s">
        <v>961</v>
      </c>
    </row>
    <row r="685" spans="2:2">
      <c r="B685" s="109" t="s">
        <v>962</v>
      </c>
    </row>
    <row r="686" spans="2:2">
      <c r="B686" s="109" t="s">
        <v>963</v>
      </c>
    </row>
    <row r="687" spans="2:2">
      <c r="B687" s="109" t="s">
        <v>964</v>
      </c>
    </row>
    <row r="688" spans="2:2">
      <c r="B688" s="109" t="s">
        <v>965</v>
      </c>
    </row>
    <row r="689" spans="2:2">
      <c r="B689" s="109" t="s">
        <v>966</v>
      </c>
    </row>
    <row r="690" spans="2:2">
      <c r="B690" s="109"/>
    </row>
    <row r="691" spans="2:2">
      <c r="B691" s="113" t="s">
        <v>967</v>
      </c>
    </row>
    <row r="692" spans="2:2">
      <c r="B692" s="109" t="s">
        <v>968</v>
      </c>
    </row>
    <row r="693" spans="2:2">
      <c r="B693" s="109" t="s">
        <v>969</v>
      </c>
    </row>
    <row r="694" spans="2:2">
      <c r="B694" s="109" t="s">
        <v>970</v>
      </c>
    </row>
    <row r="695" spans="2:2">
      <c r="B695" s="109" t="s">
        <v>971</v>
      </c>
    </row>
    <row r="696" spans="2:2">
      <c r="B696" s="109" t="s">
        <v>972</v>
      </c>
    </row>
    <row r="697" spans="2:2">
      <c r="B697" s="109" t="s">
        <v>973</v>
      </c>
    </row>
    <row r="698" spans="2:2">
      <c r="B698" s="109" t="s">
        <v>974</v>
      </c>
    </row>
    <row r="699" spans="2:2">
      <c r="B699" s="109" t="s">
        <v>975</v>
      </c>
    </row>
    <row r="700" spans="2:2">
      <c r="B700" s="109" t="s">
        <v>976</v>
      </c>
    </row>
    <row r="701" spans="2:2">
      <c r="B701" s="109" t="s">
        <v>977</v>
      </c>
    </row>
    <row r="702" spans="2:2">
      <c r="B702" s="109"/>
    </row>
    <row r="703" spans="2:2">
      <c r="B703" s="115" t="s">
        <v>978</v>
      </c>
    </row>
    <row r="704" spans="2:2">
      <c r="B704" s="115"/>
    </row>
    <row r="705" spans="2:2">
      <c r="B705" s="113" t="s">
        <v>979</v>
      </c>
    </row>
    <row r="706" spans="2:2">
      <c r="B706" s="114" t="s">
        <v>980</v>
      </c>
    </row>
    <row r="707" spans="2:2">
      <c r="B707" s="114"/>
    </row>
    <row r="708" spans="2:2">
      <c r="B708" s="115" t="s">
        <v>981</v>
      </c>
    </row>
    <row r="709" spans="2:2">
      <c r="B709" s="115"/>
    </row>
    <row r="710" spans="2:2">
      <c r="B710" s="113" t="s">
        <v>982</v>
      </c>
    </row>
    <row r="711" spans="2:2">
      <c r="B711" s="114" t="s">
        <v>983</v>
      </c>
    </row>
    <row r="712" spans="2:2">
      <c r="B712" s="114" t="s">
        <v>984</v>
      </c>
    </row>
    <row r="713" spans="2:2">
      <c r="B713" s="114" t="s">
        <v>985</v>
      </c>
    </row>
    <row r="714" spans="2:2">
      <c r="B714" s="114" t="s">
        <v>986</v>
      </c>
    </row>
    <row r="715" spans="2:2">
      <c r="B715" s="114" t="s">
        <v>987</v>
      </c>
    </row>
    <row r="716" spans="2:2">
      <c r="B716" s="114" t="s">
        <v>988</v>
      </c>
    </row>
    <row r="717" spans="2:2">
      <c r="B717" s="114" t="s">
        <v>989</v>
      </c>
    </row>
    <row r="718" spans="2:2">
      <c r="B718" s="114" t="s">
        <v>990</v>
      </c>
    </row>
    <row r="719" spans="2:2">
      <c r="B719" s="114"/>
    </row>
    <row r="720" spans="2:2">
      <c r="B720" s="113" t="s">
        <v>991</v>
      </c>
    </row>
    <row r="721" spans="2:2">
      <c r="B721" s="114" t="s">
        <v>992</v>
      </c>
    </row>
    <row r="722" spans="2:2">
      <c r="B722" s="114" t="s">
        <v>993</v>
      </c>
    </row>
    <row r="723" spans="2:2">
      <c r="B723" s="114"/>
    </row>
    <row r="724" spans="2:2">
      <c r="B724" s="113" t="s">
        <v>700</v>
      </c>
    </row>
    <row r="725" spans="2:2">
      <c r="B725" s="109" t="s">
        <v>994</v>
      </c>
    </row>
    <row r="726" spans="2:2">
      <c r="B726" s="109" t="s">
        <v>995</v>
      </c>
    </row>
    <row r="727" spans="2:2">
      <c r="B727" s="109" t="s">
        <v>996</v>
      </c>
    </row>
    <row r="728" spans="2:2">
      <c r="B728" s="109" t="s">
        <v>997</v>
      </c>
    </row>
    <row r="729" spans="2:2">
      <c r="B729" s="109" t="s">
        <v>998</v>
      </c>
    </row>
    <row r="730" spans="2:2">
      <c r="B730" s="109" t="s">
        <v>999</v>
      </c>
    </row>
    <row r="731" spans="2:2">
      <c r="B731" s="109" t="s">
        <v>1000</v>
      </c>
    </row>
    <row r="732" spans="2:2">
      <c r="B732" s="109"/>
    </row>
    <row r="733" spans="2:2">
      <c r="B733" s="115" t="s">
        <v>1001</v>
      </c>
    </row>
    <row r="734" spans="2:2">
      <c r="B734" s="115"/>
    </row>
    <row r="735" spans="2:2">
      <c r="B735" s="113" t="s">
        <v>1002</v>
      </c>
    </row>
    <row r="736" spans="2:2">
      <c r="B736" s="114" t="s">
        <v>1003</v>
      </c>
    </row>
    <row r="737" spans="2:2">
      <c r="B737" s="114"/>
    </row>
    <row r="738" spans="2:2" ht="15.75">
      <c r="B738" s="117" t="s">
        <v>341</v>
      </c>
    </row>
    <row r="739" spans="2:2">
      <c r="B739" s="111" t="s">
        <v>1004</v>
      </c>
    </row>
    <row r="740" spans="2:2">
      <c r="B740" s="111"/>
    </row>
    <row r="741" spans="2:2">
      <c r="B741" s="112" t="s">
        <v>1005</v>
      </c>
    </row>
    <row r="742" spans="2:2">
      <c r="B742" s="112"/>
    </row>
    <row r="743" spans="2:2">
      <c r="B743" s="109" t="s">
        <v>1006</v>
      </c>
    </row>
    <row r="744" spans="2:2">
      <c r="B744" s="109"/>
    </row>
    <row r="745" spans="2:2">
      <c r="B745" s="112" t="s">
        <v>1007</v>
      </c>
    </row>
    <row r="746" spans="2:2">
      <c r="B746" s="112"/>
    </row>
    <row r="747" spans="2:2">
      <c r="B747" s="110" t="s">
        <v>1008</v>
      </c>
    </row>
    <row r="748" spans="2:2">
      <c r="B748" s="110" t="s">
        <v>1041</v>
      </c>
    </row>
    <row r="749" spans="2:2">
      <c r="B749" s="110" t="s">
        <v>1009</v>
      </c>
    </row>
    <row r="750" spans="2:2">
      <c r="B750" s="109" t="s">
        <v>1010</v>
      </c>
    </row>
    <row r="751" spans="2:2">
      <c r="B751" s="110" t="s">
        <v>1042</v>
      </c>
    </row>
    <row r="752" spans="2:2">
      <c r="B752" s="109"/>
    </row>
    <row r="753" spans="2:2">
      <c r="B753" s="111" t="s">
        <v>1011</v>
      </c>
    </row>
    <row r="754" spans="2:2">
      <c r="B754" s="111"/>
    </row>
    <row r="755" spans="2:2">
      <c r="B755" s="112" t="s">
        <v>1012</v>
      </c>
    </row>
    <row r="757" spans="2:2">
      <c r="B757" s="109" t="s">
        <v>1013</v>
      </c>
    </row>
    <row r="758" spans="2:2">
      <c r="B758" s="109"/>
    </row>
    <row r="759" spans="2:2">
      <c r="B759" s="118" t="s">
        <v>1014</v>
      </c>
    </row>
    <row r="760" spans="2:2">
      <c r="B760" s="118"/>
    </row>
    <row r="761" spans="2:2">
      <c r="B761" s="109" t="s">
        <v>1015</v>
      </c>
    </row>
    <row r="762" spans="2:2">
      <c r="B762" s="109" t="s">
        <v>1016</v>
      </c>
    </row>
    <row r="763" spans="2:2">
      <c r="B763" s="109" t="s">
        <v>1017</v>
      </c>
    </row>
    <row r="764" spans="2:2">
      <c r="B764" s="109" t="s">
        <v>1018</v>
      </c>
    </row>
    <row r="765" spans="2:2">
      <c r="B765" s="109" t="s">
        <v>1019</v>
      </c>
    </row>
    <row r="766" spans="2:2">
      <c r="B766" s="109"/>
    </row>
    <row r="767" spans="2:2">
      <c r="B767" s="111" t="s">
        <v>1020</v>
      </c>
    </row>
    <row r="768" spans="2:2">
      <c r="B768" s="111"/>
    </row>
    <row r="769" spans="2:2">
      <c r="B769" s="112" t="s">
        <v>1021</v>
      </c>
    </row>
    <row r="770" spans="2:2">
      <c r="B770" s="112"/>
    </row>
    <row r="771" spans="2:2">
      <c r="B771" s="109" t="s">
        <v>1022</v>
      </c>
    </row>
    <row r="772" spans="2:2">
      <c r="B772" s="109" t="s">
        <v>1023</v>
      </c>
    </row>
    <row r="773" spans="2:2">
      <c r="B773" s="119"/>
    </row>
    <row r="774" spans="2:2">
      <c r="B774" s="119"/>
    </row>
    <row r="775" spans="2:2">
      <c r="B775" s="119"/>
    </row>
    <row r="776" spans="2:2">
      <c r="B776" s="119"/>
    </row>
  </sheetData>
  <hyperlinks>
    <hyperlink ref="B1" location="Indice!A1" display="INDICE"/>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344</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5245</v>
      </c>
      <c r="D11" s="24" t="s">
        <v>4</v>
      </c>
      <c r="E11" s="32" t="s">
        <v>42</v>
      </c>
      <c r="F11" s="30"/>
      <c r="G11" s="31" t="s">
        <v>2</v>
      </c>
      <c r="H11" s="33" t="s">
        <v>3</v>
      </c>
      <c r="I11" s="129">
        <f>I12+I13</f>
        <v>81469</v>
      </c>
      <c r="J11" s="75" t="str">
        <f>IF((I11=I12+I13),"","NO CUADRA")</f>
        <v/>
      </c>
    </row>
    <row r="12" spans="2:14">
      <c r="B12" s="128">
        <f>I11-B11</f>
        <v>76224</v>
      </c>
      <c r="D12" s="32" t="s">
        <v>28</v>
      </c>
      <c r="E12" s="34" t="s">
        <v>5</v>
      </c>
      <c r="F12" s="30"/>
      <c r="G12" s="35" t="s">
        <v>43</v>
      </c>
      <c r="H12" s="31"/>
      <c r="I12" s="129">
        <v>81469</v>
      </c>
      <c r="J12" s="75" t="str">
        <f>IF((I11=I16),"","NO CUADRA")</f>
        <v/>
      </c>
    </row>
    <row r="13" spans="2:14">
      <c r="B13" s="128">
        <v>1395</v>
      </c>
      <c r="D13" s="24" t="s">
        <v>44</v>
      </c>
      <c r="E13" s="32" t="s">
        <v>6</v>
      </c>
      <c r="F13" s="30"/>
      <c r="G13" s="35" t="s">
        <v>45</v>
      </c>
      <c r="I13" s="129">
        <v>0</v>
      </c>
      <c r="J13" s="75" t="str">
        <f>IF((B16=B11+B12),"","NO CUADRA")</f>
        <v/>
      </c>
    </row>
    <row r="14" spans="2:14">
      <c r="B14" s="128">
        <f>B12-B13</f>
        <v>74829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81469</v>
      </c>
      <c r="C16" s="26"/>
      <c r="D16" s="36" t="s">
        <v>46</v>
      </c>
      <c r="E16" s="26"/>
      <c r="F16" s="37"/>
      <c r="G16" s="36" t="s">
        <v>46</v>
      </c>
      <c r="H16" s="26"/>
      <c r="I16" s="131">
        <f>I11</f>
        <v>81469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4054</v>
      </c>
      <c r="D26" s="24" t="s">
        <v>9</v>
      </c>
      <c r="E26" s="32" t="s">
        <v>10</v>
      </c>
      <c r="F26" s="30"/>
      <c r="G26" s="35" t="s">
        <v>28</v>
      </c>
      <c r="H26" s="39" t="s">
        <v>5</v>
      </c>
      <c r="I26" s="129">
        <f>+B12</f>
        <v>76224</v>
      </c>
      <c r="J26" s="75" t="str">
        <f>IF((B26=B27+B28),"","NO CUADRA")</f>
        <v/>
      </c>
    </row>
    <row r="27" spans="2:10">
      <c r="B27" s="128">
        <v>3154</v>
      </c>
      <c r="D27" s="32" t="s">
        <v>49</v>
      </c>
      <c r="F27" s="30"/>
      <c r="G27" s="31"/>
      <c r="H27" s="31"/>
      <c r="I27" s="129"/>
      <c r="J27" s="75" t="str">
        <f>IF((B28=B29+B30),"","NO CUADRA")</f>
        <v/>
      </c>
    </row>
    <row r="28" spans="2:10">
      <c r="B28" s="128">
        <f>B29+B30</f>
        <v>900</v>
      </c>
      <c r="D28" s="32" t="s">
        <v>50</v>
      </c>
      <c r="F28" s="30"/>
      <c r="G28" s="31"/>
      <c r="H28" s="31"/>
      <c r="I28" s="129"/>
      <c r="J28" s="75" t="str">
        <f>IF((I26=I35),"","NO CUADRA")</f>
        <v/>
      </c>
    </row>
    <row r="29" spans="2:10">
      <c r="B29" s="128">
        <v>900</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410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71760</v>
      </c>
      <c r="D33" s="32" t="s">
        <v>53</v>
      </c>
      <c r="E33" s="34" t="s">
        <v>54</v>
      </c>
      <c r="F33" s="30"/>
      <c r="G33" s="31"/>
      <c r="H33" s="31"/>
      <c r="I33" s="129"/>
    </row>
    <row r="34" spans="2:10">
      <c r="B34" s="128"/>
      <c r="F34" s="30"/>
      <c r="G34" s="31"/>
      <c r="H34" s="31"/>
      <c r="I34" s="129"/>
    </row>
    <row r="35" spans="2:10">
      <c r="B35" s="130">
        <f>B26+B31+B32+B33</f>
        <v>76224</v>
      </c>
      <c r="C35" s="26"/>
      <c r="D35" s="36" t="s">
        <v>46</v>
      </c>
      <c r="E35" s="26"/>
      <c r="F35" s="37"/>
      <c r="G35" s="36" t="s">
        <v>46</v>
      </c>
      <c r="H35" s="26"/>
      <c r="I35" s="131">
        <f>I26</f>
        <v>76224</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59863</v>
      </c>
      <c r="D42" s="24" t="s">
        <v>15</v>
      </c>
      <c r="E42" s="35" t="s">
        <v>16</v>
      </c>
      <c r="F42" s="30"/>
      <c r="G42" s="32" t="s">
        <v>53</v>
      </c>
      <c r="H42" s="34" t="s">
        <v>54</v>
      </c>
      <c r="I42" s="129">
        <f>+B33</f>
        <v>71760</v>
      </c>
    </row>
    <row r="43" spans="2:10" ht="15">
      <c r="B43" s="128">
        <v>59863</v>
      </c>
      <c r="C43" s="23"/>
      <c r="D43" s="40" t="s">
        <v>56</v>
      </c>
      <c r="F43" s="41"/>
      <c r="G43" s="28" t="s">
        <v>15</v>
      </c>
      <c r="H43" s="42" t="s">
        <v>16</v>
      </c>
      <c r="I43" s="129">
        <f>I44+I45+I47+I48+I49</f>
        <v>120108</v>
      </c>
      <c r="J43" s="75" t="str">
        <f>IF((I43=I44+I45+I47+I48+I49),"","NO CUADRA")</f>
        <v/>
      </c>
    </row>
    <row r="44" spans="2:10">
      <c r="B44" s="128">
        <v>0</v>
      </c>
      <c r="D44" s="32" t="s">
        <v>57</v>
      </c>
      <c r="F44" s="30"/>
      <c r="G44" s="40" t="s">
        <v>56</v>
      </c>
      <c r="I44" s="129">
        <v>120108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71760</v>
      </c>
      <c r="D49" s="32" t="s">
        <v>62</v>
      </c>
      <c r="E49" s="34" t="s">
        <v>63</v>
      </c>
      <c r="F49" s="30"/>
      <c r="G49" s="32" t="s">
        <v>61</v>
      </c>
      <c r="H49" s="32"/>
      <c r="I49" s="129">
        <v>0</v>
      </c>
    </row>
    <row r="50" spans="2:10">
      <c r="B50" s="128"/>
      <c r="D50" s="32"/>
      <c r="E50" s="32"/>
      <c r="F50" s="30"/>
      <c r="G50" s="32" t="s">
        <v>64</v>
      </c>
      <c r="H50" s="32"/>
      <c r="I50" s="129">
        <v>-60245</v>
      </c>
    </row>
    <row r="51" spans="2:10">
      <c r="B51" s="128"/>
      <c r="F51" s="30"/>
      <c r="G51" s="32"/>
      <c r="I51" s="129"/>
    </row>
    <row r="52" spans="2:10">
      <c r="B52" s="130">
        <f>B42+B49</f>
        <v>131623</v>
      </c>
      <c r="C52" s="26"/>
      <c r="D52" s="26" t="s">
        <v>46</v>
      </c>
      <c r="E52" s="26"/>
      <c r="F52" s="37"/>
      <c r="G52" s="26" t="s">
        <v>46</v>
      </c>
      <c r="H52" s="26"/>
      <c r="I52" s="131">
        <f>I42+I43+I50</f>
        <v>131623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74</v>
      </c>
      <c r="D59" s="24" t="s">
        <v>17</v>
      </c>
      <c r="E59" s="33" t="s">
        <v>66</v>
      </c>
      <c r="F59" s="30"/>
      <c r="G59" s="35" t="s">
        <v>62</v>
      </c>
      <c r="H59" s="34" t="s">
        <v>63</v>
      </c>
      <c r="I59" s="129">
        <f>+B49</f>
        <v>71760</v>
      </c>
      <c r="J59" s="75" t="str">
        <f>IF((B59=B60+B61),"","NO CUADRA")</f>
        <v/>
      </c>
    </row>
    <row r="60" spans="2:10">
      <c r="B60" s="128">
        <v>74</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293</v>
      </c>
      <c r="D64" s="24" t="s">
        <v>19</v>
      </c>
      <c r="E64" s="24" t="s">
        <v>20</v>
      </c>
      <c r="F64" s="30"/>
      <c r="G64" s="32" t="s">
        <v>74</v>
      </c>
      <c r="I64" s="129">
        <v>0</v>
      </c>
      <c r="J64" s="75" t="str">
        <f>IF((B68=I70-B59-B62-B64),"","NO CUADRA")</f>
        <v/>
      </c>
    </row>
    <row r="65" spans="2:10">
      <c r="B65" s="128">
        <v>22</v>
      </c>
      <c r="D65" s="32" t="s">
        <v>74</v>
      </c>
      <c r="F65" s="30"/>
      <c r="G65" s="35" t="s">
        <v>75</v>
      </c>
      <c r="I65" s="129">
        <v>0</v>
      </c>
      <c r="J65" s="75" t="str">
        <f>IF((B70=B59+B62+B64+B68),"","NO CUADRA")</f>
        <v/>
      </c>
    </row>
    <row r="66" spans="2:10">
      <c r="B66" s="128">
        <v>0</v>
      </c>
      <c r="D66" s="32" t="s">
        <v>75</v>
      </c>
      <c r="F66" s="30"/>
      <c r="G66" s="35" t="s">
        <v>76</v>
      </c>
      <c r="I66" s="129">
        <v>0</v>
      </c>
    </row>
    <row r="67" spans="2:10">
      <c r="B67" s="128">
        <v>271</v>
      </c>
      <c r="D67" s="32" t="s">
        <v>76</v>
      </c>
      <c r="F67" s="30"/>
      <c r="G67" s="31"/>
      <c r="H67" s="31"/>
      <c r="I67" s="129"/>
    </row>
    <row r="68" spans="2:10">
      <c r="B68" s="128">
        <f>I70-B59-B62-B64</f>
        <v>71393</v>
      </c>
      <c r="D68" s="32" t="s">
        <v>77</v>
      </c>
      <c r="E68" s="32" t="s">
        <v>78</v>
      </c>
      <c r="F68" s="30"/>
      <c r="G68" s="31"/>
      <c r="H68" s="31"/>
      <c r="I68" s="129"/>
    </row>
    <row r="69" spans="2:10" ht="17.45" customHeight="1">
      <c r="B69" s="128"/>
      <c r="F69" s="30"/>
      <c r="G69" s="31"/>
      <c r="H69" s="31"/>
      <c r="I69" s="129"/>
    </row>
    <row r="70" spans="2:10" ht="17.45" customHeight="1">
      <c r="B70" s="130">
        <f>B59+B62+B64+B68</f>
        <v>71760</v>
      </c>
      <c r="C70" s="26"/>
      <c r="D70" s="26" t="s">
        <v>46</v>
      </c>
      <c r="E70" s="26"/>
      <c r="F70" s="37"/>
      <c r="G70" s="26" t="s">
        <v>46</v>
      </c>
      <c r="H70" s="26"/>
      <c r="I70" s="131">
        <f>I59+I60+I63</f>
        <v>71760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71393</v>
      </c>
      <c r="J77" s="75" t="str">
        <f>IF((I77=I82),"","NO CUADRA")</f>
        <v/>
      </c>
    </row>
    <row r="78" spans="2:10">
      <c r="B78" s="128"/>
      <c r="E78" s="32" t="s">
        <v>81</v>
      </c>
      <c r="F78" s="30"/>
      <c r="G78" s="35"/>
      <c r="H78" s="32"/>
      <c r="I78" s="129"/>
    </row>
    <row r="79" spans="2:10">
      <c r="B79" s="128">
        <f>I82-B77</f>
        <v>71393</v>
      </c>
      <c r="D79" s="32" t="s">
        <v>82</v>
      </c>
      <c r="E79" s="39" t="s">
        <v>83</v>
      </c>
      <c r="F79" s="30"/>
      <c r="G79" s="31"/>
      <c r="H79" s="31"/>
      <c r="I79" s="129"/>
      <c r="J79" s="75" t="str">
        <f>IF((B79=I82-B77),"","NO CUADRA")</f>
        <v/>
      </c>
    </row>
    <row r="80" spans="2:10">
      <c r="B80" s="128">
        <f>B79-B13</f>
        <v>69998</v>
      </c>
      <c r="D80" s="32" t="s">
        <v>21</v>
      </c>
      <c r="E80" s="34" t="s">
        <v>22</v>
      </c>
      <c r="F80" s="30"/>
      <c r="G80" s="31"/>
      <c r="H80" s="31"/>
      <c r="I80" s="129"/>
    </row>
    <row r="81" spans="2:10">
      <c r="B81" s="128"/>
      <c r="F81" s="30"/>
      <c r="G81" s="31"/>
      <c r="H81" s="31"/>
      <c r="I81" s="129"/>
      <c r="J81" s="75" t="str">
        <f>IF((B82=B77+B79),"","NO CUADRA")</f>
        <v/>
      </c>
    </row>
    <row r="82" spans="2:10">
      <c r="B82" s="130">
        <f>B77+B79</f>
        <v>71393</v>
      </c>
      <c r="C82" s="26"/>
      <c r="D82" s="26" t="s">
        <v>46</v>
      </c>
      <c r="E82" s="26"/>
      <c r="F82" s="37"/>
      <c r="G82" s="26" t="s">
        <v>46</v>
      </c>
      <c r="H82" s="26"/>
      <c r="I82" s="131">
        <f>I77</f>
        <v>71393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88738</v>
      </c>
      <c r="D92" s="32" t="s">
        <v>87</v>
      </c>
      <c r="E92" s="34" t="s">
        <v>88</v>
      </c>
      <c r="F92" s="30"/>
      <c r="G92" s="32" t="s">
        <v>82</v>
      </c>
      <c r="H92" s="34" t="s">
        <v>22</v>
      </c>
      <c r="I92" s="129">
        <f>+B80</f>
        <v>69998</v>
      </c>
      <c r="J92" s="75" t="str">
        <f>IF((I93=I94+I95),"","NO CUADRA")</f>
        <v/>
      </c>
    </row>
    <row r="93" spans="2:10">
      <c r="B93" s="128"/>
      <c r="E93" s="39" t="s">
        <v>89</v>
      </c>
      <c r="F93" s="30"/>
      <c r="G93" s="35" t="s">
        <v>32</v>
      </c>
      <c r="H93" s="24" t="s">
        <v>24</v>
      </c>
      <c r="I93" s="129">
        <f>I94+I95</f>
        <v>18740</v>
      </c>
      <c r="J93" s="75" t="str">
        <f>IF((I96=I97),"","NO CUADRA")</f>
        <v/>
      </c>
    </row>
    <row r="94" spans="2:10">
      <c r="B94" s="128"/>
      <c r="E94" s="32"/>
      <c r="F94" s="30"/>
      <c r="G94" s="35" t="s">
        <v>90</v>
      </c>
      <c r="I94" s="129">
        <v>13818</v>
      </c>
      <c r="J94" s="75" t="str">
        <f>IF((I99=I92+I93+I96),"","NO CUADRA")</f>
        <v/>
      </c>
    </row>
    <row r="95" spans="2:10">
      <c r="B95" s="128"/>
      <c r="E95" s="32"/>
      <c r="F95" s="30"/>
      <c r="G95" s="35" t="s">
        <v>91</v>
      </c>
      <c r="I95" s="129">
        <v>4922</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88738</v>
      </c>
      <c r="C99" s="26"/>
      <c r="D99" s="26" t="s">
        <v>46</v>
      </c>
      <c r="E99" s="26"/>
      <c r="F99" s="37"/>
      <c r="G99" s="26" t="s">
        <v>46</v>
      </c>
      <c r="H99" s="26"/>
      <c r="I99" s="131">
        <f>I92+I93+I96</f>
        <v>88738</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-655</v>
      </c>
      <c r="D106" s="32" t="s">
        <v>34</v>
      </c>
      <c r="E106" s="50" t="s">
        <v>35</v>
      </c>
      <c r="F106" s="30"/>
      <c r="G106" s="31"/>
      <c r="H106" s="31"/>
      <c r="I106" s="30"/>
    </row>
    <row r="107" spans="2:10">
      <c r="B107" s="128">
        <v>-655</v>
      </c>
      <c r="D107" s="32" t="s">
        <v>94</v>
      </c>
      <c r="E107" s="32"/>
      <c r="F107" s="30"/>
      <c r="G107" s="32" t="s">
        <v>87</v>
      </c>
      <c r="H107" s="39" t="s">
        <v>88</v>
      </c>
      <c r="I107" s="129"/>
    </row>
    <row r="108" spans="2:10">
      <c r="B108" s="128">
        <f>-B13</f>
        <v>-1395</v>
      </c>
      <c r="D108" s="32" t="s">
        <v>95</v>
      </c>
      <c r="E108" s="33" t="s">
        <v>6</v>
      </c>
      <c r="F108" s="30"/>
      <c r="G108" s="32"/>
      <c r="H108" s="51" t="s">
        <v>89</v>
      </c>
      <c r="I108" s="129">
        <f>B92</f>
        <v>88738</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90788</v>
      </c>
      <c r="C113" s="46"/>
      <c r="D113" s="46" t="s">
        <v>26</v>
      </c>
      <c r="E113" s="34" t="s">
        <v>102</v>
      </c>
      <c r="F113" s="47"/>
      <c r="G113" s="72"/>
      <c r="H113" s="48"/>
      <c r="I113" s="129"/>
    </row>
    <row r="114" spans="2:10">
      <c r="B114" s="128"/>
      <c r="E114" s="32"/>
      <c r="F114" s="30"/>
      <c r="G114" s="72"/>
      <c r="H114" s="31"/>
      <c r="I114" s="129"/>
    </row>
    <row r="115" spans="2:10">
      <c r="B115" s="130">
        <f>B106+B108+B111+B113</f>
        <v>88738</v>
      </c>
      <c r="C115" s="26"/>
      <c r="D115" s="26" t="s">
        <v>46</v>
      </c>
      <c r="E115" s="52"/>
      <c r="F115" s="37"/>
      <c r="G115" s="26" t="s">
        <v>46</v>
      </c>
      <c r="H115" s="26"/>
      <c r="I115" s="131">
        <f>I108</f>
        <v>88738</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90788</v>
      </c>
      <c r="J122" s="75" t="str">
        <f>IF((B125=B126+B127),"","NO CUADRA")</f>
        <v/>
      </c>
    </row>
    <row r="123" spans="2:10" ht="15">
      <c r="B123" s="128">
        <f>B125+B128+B131+B134+B137+B142+B143+B144</f>
        <v>-483788</v>
      </c>
      <c r="C123" s="28"/>
      <c r="D123" s="23"/>
      <c r="E123" s="32" t="s">
        <v>105</v>
      </c>
      <c r="F123" s="23"/>
      <c r="G123" s="23"/>
      <c r="H123" s="23"/>
      <c r="I123" s="129">
        <f>I128+I131+I134+I137+I142+I143+I144</f>
        <v>-574576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301</v>
      </c>
      <c r="E128" s="32" t="s">
        <v>109</v>
      </c>
      <c r="I128" s="129">
        <f>I129+I130</f>
        <v>-27804</v>
      </c>
      <c r="J128" s="75" t="str">
        <f>IF((B138=B139+B140),"","NO CUADRA")</f>
        <v/>
      </c>
    </row>
    <row r="129" spans="2:10">
      <c r="B129" s="128">
        <v>301</v>
      </c>
      <c r="E129" s="32" t="s">
        <v>110</v>
      </c>
      <c r="I129" s="129">
        <v>0</v>
      </c>
      <c r="J129" s="75" t="str">
        <f>IF((B144=B145+B146),"","NO CUADRA")</f>
        <v/>
      </c>
    </row>
    <row r="130" spans="2:10">
      <c r="B130" s="128">
        <v>0</v>
      </c>
      <c r="E130" s="32" t="s">
        <v>111</v>
      </c>
      <c r="I130" s="129">
        <v>-27804</v>
      </c>
    </row>
    <row r="131" spans="2:10">
      <c r="B131" s="128">
        <f>B132+B133</f>
        <v>89322</v>
      </c>
      <c r="E131" s="32" t="s">
        <v>112</v>
      </c>
      <c r="I131" s="129">
        <f>I132+I133</f>
        <v>-215298</v>
      </c>
    </row>
    <row r="132" spans="2:10">
      <c r="B132" s="128">
        <v>0</v>
      </c>
      <c r="E132" s="32" t="s">
        <v>113</v>
      </c>
      <c r="I132" s="129">
        <v>0</v>
      </c>
      <c r="J132" s="75" t="str">
        <f>IF((I128=I129+I130),"","NO CUADRA")</f>
        <v/>
      </c>
    </row>
    <row r="133" spans="2:10">
      <c r="B133" s="128">
        <v>89322</v>
      </c>
      <c r="E133" s="32" t="s">
        <v>114</v>
      </c>
      <c r="I133" s="129">
        <v>-215298</v>
      </c>
      <c r="J133" s="75" t="str">
        <f>IF((I131=I132+I133),"","NO CUADRA")</f>
        <v/>
      </c>
    </row>
    <row r="134" spans="2:10">
      <c r="B134" s="128">
        <f>B135+B136</f>
        <v>-578298</v>
      </c>
      <c r="E134" s="32" t="s">
        <v>115</v>
      </c>
      <c r="I134" s="129">
        <f>I135+I136</f>
        <v>-346876</v>
      </c>
      <c r="J134" s="75" t="str">
        <f>IF((I134=I135+I136),"","NO CUADRA")</f>
        <v/>
      </c>
    </row>
    <row r="135" spans="2:10">
      <c r="B135" s="128">
        <v>0</v>
      </c>
      <c r="E135" s="32" t="s">
        <v>116</v>
      </c>
      <c r="I135" s="129">
        <v>0</v>
      </c>
      <c r="J135" s="75" t="str">
        <f>IF((I137=I138+I141),"","NO CUADRA")</f>
        <v/>
      </c>
    </row>
    <row r="136" spans="2:10">
      <c r="B136" s="128">
        <v>-578298</v>
      </c>
      <c r="E136" s="32" t="s">
        <v>117</v>
      </c>
      <c r="I136" s="129">
        <v>-346876</v>
      </c>
      <c r="J136" s="75" t="str">
        <f>IF((I144=I145+I146),"","NO CUADRA")</f>
        <v/>
      </c>
    </row>
    <row r="137" spans="2:10">
      <c r="B137" s="128">
        <f>B138+B141</f>
        <v>4898</v>
      </c>
      <c r="E137" s="55" t="s">
        <v>118</v>
      </c>
      <c r="I137" s="129">
        <f>I138+I141</f>
        <v>0</v>
      </c>
      <c r="J137" s="75" t="str">
        <f>IF((I122=B123-I128-I131-I134-I137-I142-I143-I144),"","NO CUADRA")</f>
        <v/>
      </c>
    </row>
    <row r="138" spans="2:10">
      <c r="B138" s="128">
        <f>B139+B140</f>
        <v>4898</v>
      </c>
      <c r="E138" s="55" t="s">
        <v>119</v>
      </c>
      <c r="I138" s="129">
        <f>I139+I140</f>
        <v>0</v>
      </c>
    </row>
    <row r="139" spans="2:10">
      <c r="B139" s="128">
        <v>4898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-12891</v>
      </c>
      <c r="C143" s="32" t="s">
        <v>124</v>
      </c>
      <c r="E143" s="32" t="s">
        <v>124</v>
      </c>
      <c r="I143" s="129">
        <v>-19678</v>
      </c>
    </row>
    <row r="144" spans="2:10">
      <c r="B144" s="128">
        <f>B145+B146</f>
        <v>12880</v>
      </c>
      <c r="C144" s="32" t="s">
        <v>125</v>
      </c>
      <c r="E144" s="32" t="s">
        <v>125</v>
      </c>
      <c r="I144" s="129">
        <f>I145+I146</f>
        <v>35080</v>
      </c>
      <c r="J144" s="75" t="str">
        <f>IF((I122=B113),"","NO CUADRA")</f>
        <v/>
      </c>
    </row>
    <row r="145" spans="2:9">
      <c r="B145" s="128">
        <v>0</v>
      </c>
      <c r="C145" s="32" t="s">
        <v>126</v>
      </c>
      <c r="E145" s="32" t="s">
        <v>126</v>
      </c>
      <c r="I145" s="129">
        <v>35316</v>
      </c>
    </row>
    <row r="146" spans="2:9">
      <c r="B146" s="130">
        <v>12880</v>
      </c>
      <c r="C146" s="56" t="s">
        <v>127</v>
      </c>
      <c r="D146" s="57"/>
      <c r="E146" s="56" t="s">
        <v>127</v>
      </c>
      <c r="F146" s="57"/>
      <c r="G146" s="57"/>
      <c r="H146" s="57"/>
      <c r="I146" s="131">
        <v>-236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15314</v>
      </c>
      <c r="D11" s="24" t="s">
        <v>4</v>
      </c>
      <c r="E11" s="32" t="s">
        <v>42</v>
      </c>
      <c r="F11" s="30"/>
      <c r="G11" s="31" t="s">
        <v>2</v>
      </c>
      <c r="H11" s="33" t="s">
        <v>3</v>
      </c>
      <c r="I11" s="129">
        <f>I12+I13</f>
        <v>60467</v>
      </c>
      <c r="J11" s="75" t="str">
        <f>IF((I11=I12+I13),"","NO CUADRA")</f>
        <v/>
      </c>
    </row>
    <row r="12" spans="2:14">
      <c r="B12" s="128">
        <f>I11-B11</f>
        <v>45153</v>
      </c>
      <c r="D12" s="32" t="s">
        <v>28</v>
      </c>
      <c r="E12" s="34" t="s">
        <v>5</v>
      </c>
      <c r="F12" s="30"/>
      <c r="G12" s="35" t="s">
        <v>43</v>
      </c>
      <c r="H12" s="31"/>
      <c r="I12" s="129">
        <v>59771</v>
      </c>
      <c r="J12" s="75" t="str">
        <f>IF((I11=I16),"","NO CUADRA")</f>
        <v/>
      </c>
    </row>
    <row r="13" spans="2:14">
      <c r="B13" s="128">
        <v>2928</v>
      </c>
      <c r="D13" s="24" t="s">
        <v>44</v>
      </c>
      <c r="E13" s="32" t="s">
        <v>6</v>
      </c>
      <c r="F13" s="30"/>
      <c r="G13" s="35" t="s">
        <v>45</v>
      </c>
      <c r="I13" s="129">
        <v>696</v>
      </c>
      <c r="J13" s="75" t="str">
        <f>IF((B16=B11+B12),"","NO CUADRA")</f>
        <v/>
      </c>
    </row>
    <row r="14" spans="2:14">
      <c r="B14" s="128">
        <f>B12-B13</f>
        <v>42225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60467</v>
      </c>
      <c r="C16" s="26"/>
      <c r="D16" s="36" t="s">
        <v>46</v>
      </c>
      <c r="E16" s="26"/>
      <c r="F16" s="37"/>
      <c r="G16" s="36" t="s">
        <v>46</v>
      </c>
      <c r="H16" s="26"/>
      <c r="I16" s="131">
        <f>I11</f>
        <v>60467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32583</v>
      </c>
      <c r="D26" s="24" t="s">
        <v>9</v>
      </c>
      <c r="E26" s="32" t="s">
        <v>10</v>
      </c>
      <c r="F26" s="30"/>
      <c r="G26" s="35" t="s">
        <v>28</v>
      </c>
      <c r="H26" s="39" t="s">
        <v>5</v>
      </c>
      <c r="I26" s="129">
        <f>+B12</f>
        <v>45153</v>
      </c>
      <c r="J26" s="75" t="str">
        <f>IF((B26=B27+B28),"","NO CUADRA")</f>
        <v/>
      </c>
    </row>
    <row r="27" spans="2:10">
      <c r="B27" s="128">
        <v>26937</v>
      </c>
      <c r="D27" s="32" t="s">
        <v>49</v>
      </c>
      <c r="F27" s="30"/>
      <c r="G27" s="31"/>
      <c r="H27" s="31"/>
      <c r="I27" s="129"/>
      <c r="J27" s="75" t="str">
        <f>IF((B28=B29+B30),"","NO CUADRA")</f>
        <v/>
      </c>
    </row>
    <row r="28" spans="2:10">
      <c r="B28" s="128">
        <f>B29+B30</f>
        <v>5646</v>
      </c>
      <c r="D28" s="32" t="s">
        <v>50</v>
      </c>
      <c r="F28" s="30"/>
      <c r="G28" s="31"/>
      <c r="H28" s="31"/>
      <c r="I28" s="129"/>
      <c r="J28" s="75" t="str">
        <f>IF((I26=I35),"","NO CUADRA")</f>
        <v/>
      </c>
    </row>
    <row r="29" spans="2:10">
      <c r="B29" s="128">
        <v>5646</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410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12160</v>
      </c>
      <c r="D33" s="32" t="s">
        <v>53</v>
      </c>
      <c r="E33" s="34" t="s">
        <v>54</v>
      </c>
      <c r="F33" s="30"/>
      <c r="G33" s="31"/>
      <c r="H33" s="31"/>
      <c r="I33" s="129"/>
    </row>
    <row r="34" spans="2:10">
      <c r="B34" s="128"/>
      <c r="F34" s="30"/>
      <c r="G34" s="31"/>
      <c r="H34" s="31"/>
      <c r="I34" s="129"/>
    </row>
    <row r="35" spans="2:10">
      <c r="B35" s="130">
        <f>B26+B31+B32+B33</f>
        <v>45153</v>
      </c>
      <c r="C35" s="26"/>
      <c r="D35" s="36" t="s">
        <v>46</v>
      </c>
      <c r="E35" s="26"/>
      <c r="F35" s="37"/>
      <c r="G35" s="36" t="s">
        <v>46</v>
      </c>
      <c r="H35" s="26"/>
      <c r="I35" s="131">
        <f>I26</f>
        <v>45153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19859</v>
      </c>
      <c r="D42" s="24" t="s">
        <v>15</v>
      </c>
      <c r="E42" s="35" t="s">
        <v>16</v>
      </c>
      <c r="F42" s="30"/>
      <c r="G42" s="32" t="s">
        <v>53</v>
      </c>
      <c r="H42" s="34" t="s">
        <v>54</v>
      </c>
      <c r="I42" s="129">
        <f>+B33</f>
        <v>12160</v>
      </c>
    </row>
    <row r="43" spans="2:10" ht="15">
      <c r="B43" s="128">
        <v>26</v>
      </c>
      <c r="C43" s="23"/>
      <c r="D43" s="40" t="s">
        <v>56</v>
      </c>
      <c r="F43" s="41"/>
      <c r="G43" s="28" t="s">
        <v>15</v>
      </c>
      <c r="H43" s="42" t="s">
        <v>16</v>
      </c>
      <c r="I43" s="129">
        <f>I44+I45+I47+I48+I49</f>
        <v>17405</v>
      </c>
      <c r="J43" s="75" t="str">
        <f>IF((I43=I44+I45+I47+I48+I49),"","NO CUADRA")</f>
        <v/>
      </c>
    </row>
    <row r="44" spans="2:10">
      <c r="B44" s="128">
        <v>19833</v>
      </c>
      <c r="D44" s="32" t="s">
        <v>57</v>
      </c>
      <c r="F44" s="30"/>
      <c r="G44" s="40" t="s">
        <v>56</v>
      </c>
      <c r="I44" s="129">
        <v>17360</v>
      </c>
      <c r="J44" s="75" t="str">
        <f>IF((I52=I42+I43+I50),"","NO CUADRA")</f>
        <v/>
      </c>
    </row>
    <row r="45" spans="2:10">
      <c r="B45" s="128">
        <v>0</v>
      </c>
      <c r="D45" s="32" t="s">
        <v>58</v>
      </c>
      <c r="E45" s="29"/>
      <c r="F45" s="30"/>
      <c r="G45" s="32" t="s">
        <v>57</v>
      </c>
      <c r="I45" s="129">
        <v>45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9706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29565</v>
      </c>
      <c r="C52" s="26"/>
      <c r="D52" s="26" t="s">
        <v>46</v>
      </c>
      <c r="E52" s="26"/>
      <c r="F52" s="37"/>
      <c r="G52" s="26" t="s">
        <v>46</v>
      </c>
      <c r="H52" s="26"/>
      <c r="I52" s="131">
        <f>I42+I43+I50</f>
        <v>29565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9706</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446</v>
      </c>
      <c r="D64" s="24" t="s">
        <v>19</v>
      </c>
      <c r="E64" s="24" t="s">
        <v>20</v>
      </c>
      <c r="F64" s="30"/>
      <c r="G64" s="32" t="s">
        <v>74</v>
      </c>
      <c r="I64" s="129">
        <v>0</v>
      </c>
      <c r="J64" s="75" t="str">
        <f>IF((B68=I70-B59-B62-B64),"","NO CUADRA")</f>
        <v/>
      </c>
    </row>
    <row r="65" spans="2:10">
      <c r="B65" s="128">
        <v>59</v>
      </c>
      <c r="D65" s="32" t="s">
        <v>74</v>
      </c>
      <c r="F65" s="30"/>
      <c r="G65" s="35" t="s">
        <v>75</v>
      </c>
      <c r="I65" s="129">
        <v>0</v>
      </c>
      <c r="J65" s="75" t="str">
        <f>IF((B70=B59+B62+B64+B68),"","NO CUADRA")</f>
        <v/>
      </c>
    </row>
    <row r="66" spans="2:10">
      <c r="B66" s="128">
        <v>0</v>
      </c>
      <c r="D66" s="32" t="s">
        <v>75</v>
      </c>
      <c r="F66" s="30"/>
      <c r="G66" s="35" t="s">
        <v>76</v>
      </c>
      <c r="I66" s="129">
        <v>0</v>
      </c>
    </row>
    <row r="67" spans="2:10">
      <c r="B67" s="128">
        <v>387</v>
      </c>
      <c r="D67" s="32" t="s">
        <v>76</v>
      </c>
      <c r="F67" s="30"/>
      <c r="G67" s="31"/>
      <c r="H67" s="31"/>
      <c r="I67" s="129"/>
    </row>
    <row r="68" spans="2:10">
      <c r="B68" s="128">
        <f>I70-B59-B62-B64</f>
        <v>9260</v>
      </c>
      <c r="D68" s="32" t="s">
        <v>77</v>
      </c>
      <c r="E68" s="32" t="s">
        <v>78</v>
      </c>
      <c r="F68" s="30"/>
      <c r="G68" s="31"/>
      <c r="H68" s="31"/>
      <c r="I68" s="129"/>
    </row>
    <row r="69" spans="2:10" ht="17.45" customHeight="1">
      <c r="B69" s="128"/>
      <c r="F69" s="30"/>
      <c r="G69" s="31"/>
      <c r="H69" s="31"/>
      <c r="I69" s="129"/>
    </row>
    <row r="70" spans="2:10" ht="17.45" customHeight="1">
      <c r="B70" s="130">
        <f>B59+B62+B64+B68</f>
        <v>9706</v>
      </c>
      <c r="C70" s="26"/>
      <c r="D70" s="26" t="s">
        <v>46</v>
      </c>
      <c r="E70" s="26"/>
      <c r="F70" s="37"/>
      <c r="G70" s="26" t="s">
        <v>46</v>
      </c>
      <c r="H70" s="26"/>
      <c r="I70" s="131">
        <f>I59+I60+I63</f>
        <v>9706</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9260</v>
      </c>
      <c r="J77" s="75" t="str">
        <f>IF((I77=I82),"","NO CUADRA")</f>
        <v/>
      </c>
    </row>
    <row r="78" spans="2:10">
      <c r="B78" s="128"/>
      <c r="E78" s="32" t="s">
        <v>81</v>
      </c>
      <c r="F78" s="30"/>
      <c r="G78" s="35"/>
      <c r="H78" s="32"/>
      <c r="I78" s="129"/>
    </row>
    <row r="79" spans="2:10">
      <c r="B79" s="128">
        <f>I82-B77</f>
        <v>9260</v>
      </c>
      <c r="D79" s="32" t="s">
        <v>82</v>
      </c>
      <c r="E79" s="39" t="s">
        <v>83</v>
      </c>
      <c r="F79" s="30"/>
      <c r="G79" s="31"/>
      <c r="H79" s="31"/>
      <c r="I79" s="129"/>
      <c r="J79" s="75" t="str">
        <f>IF((B79=I82-B77),"","NO CUADRA")</f>
        <v/>
      </c>
    </row>
    <row r="80" spans="2:10">
      <c r="B80" s="128">
        <f>B79-B13</f>
        <v>6332</v>
      </c>
      <c r="D80" s="32" t="s">
        <v>21</v>
      </c>
      <c r="E80" s="34" t="s">
        <v>22</v>
      </c>
      <c r="F80" s="30"/>
      <c r="G80" s="31"/>
      <c r="H80" s="31"/>
      <c r="I80" s="129"/>
    </row>
    <row r="81" spans="2:10">
      <c r="B81" s="128"/>
      <c r="F81" s="30"/>
      <c r="G81" s="31"/>
      <c r="H81" s="31"/>
      <c r="I81" s="129"/>
      <c r="J81" s="75" t="str">
        <f>IF((B82=B77+B79),"","NO CUADRA")</f>
        <v/>
      </c>
    </row>
    <row r="82" spans="2:10">
      <c r="B82" s="130">
        <f>B77+B79</f>
        <v>9260</v>
      </c>
      <c r="C82" s="26"/>
      <c r="D82" s="26" t="s">
        <v>46</v>
      </c>
      <c r="E82" s="26"/>
      <c r="F82" s="37"/>
      <c r="G82" s="26" t="s">
        <v>46</v>
      </c>
      <c r="H82" s="26"/>
      <c r="I82" s="131">
        <f>I77</f>
        <v>9260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41691</v>
      </c>
      <c r="D92" s="32" t="s">
        <v>87</v>
      </c>
      <c r="E92" s="34" t="s">
        <v>88</v>
      </c>
      <c r="F92" s="30"/>
      <c r="G92" s="32" t="s">
        <v>82</v>
      </c>
      <c r="H92" s="34" t="s">
        <v>22</v>
      </c>
      <c r="I92" s="129">
        <f>+B80</f>
        <v>6332</v>
      </c>
      <c r="J92" s="75" t="str">
        <f>IF((I93=I94+I95),"","NO CUADRA")</f>
        <v/>
      </c>
    </row>
    <row r="93" spans="2:10">
      <c r="B93" s="128"/>
      <c r="E93" s="39" t="s">
        <v>89</v>
      </c>
      <c r="F93" s="30"/>
      <c r="G93" s="35" t="s">
        <v>32</v>
      </c>
      <c r="H93" s="24" t="s">
        <v>24</v>
      </c>
      <c r="I93" s="129">
        <f>I94+I95</f>
        <v>43325</v>
      </c>
      <c r="J93" s="75" t="str">
        <f>IF((I96=I97),"","NO CUADRA")</f>
        <v/>
      </c>
    </row>
    <row r="94" spans="2:10">
      <c r="B94" s="128"/>
      <c r="E94" s="32"/>
      <c r="F94" s="30"/>
      <c r="G94" s="35" t="s">
        <v>90</v>
      </c>
      <c r="I94" s="129">
        <v>0</v>
      </c>
      <c r="J94" s="75" t="str">
        <f>IF((I99=I92+I93+I96),"","NO CUADRA")</f>
        <v/>
      </c>
    </row>
    <row r="95" spans="2:10">
      <c r="B95" s="128"/>
      <c r="E95" s="32"/>
      <c r="F95" s="30"/>
      <c r="G95" s="35" t="s">
        <v>91</v>
      </c>
      <c r="I95" s="129">
        <v>43325</v>
      </c>
    </row>
    <row r="96" spans="2:10">
      <c r="B96" s="128"/>
      <c r="D96" s="32"/>
      <c r="F96" s="30"/>
      <c r="G96" s="35" t="s">
        <v>33</v>
      </c>
      <c r="H96" s="24" t="s">
        <v>25</v>
      </c>
      <c r="I96" s="129">
        <f>I97</f>
        <v>-7966</v>
      </c>
    </row>
    <row r="97" spans="2:10">
      <c r="B97" s="132"/>
      <c r="C97" s="46"/>
      <c r="D97" s="46"/>
      <c r="E97" s="32"/>
      <c r="F97" s="47"/>
      <c r="G97" s="35" t="s">
        <v>92</v>
      </c>
      <c r="H97" s="48"/>
      <c r="I97" s="129">
        <v>-7966</v>
      </c>
    </row>
    <row r="98" spans="2:10">
      <c r="B98" s="128"/>
      <c r="F98" s="30"/>
      <c r="G98" s="31"/>
      <c r="H98" s="31"/>
      <c r="I98" s="129"/>
    </row>
    <row r="99" spans="2:10">
      <c r="B99" s="130">
        <f>B92</f>
        <v>41691</v>
      </c>
      <c r="C99" s="26"/>
      <c r="D99" s="26" t="s">
        <v>46</v>
      </c>
      <c r="E99" s="26"/>
      <c r="F99" s="37"/>
      <c r="G99" s="26" t="s">
        <v>46</v>
      </c>
      <c r="H99" s="26"/>
      <c r="I99" s="131">
        <f>I92+I93+I96</f>
        <v>41691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4104</v>
      </c>
      <c r="D106" s="32" t="s">
        <v>34</v>
      </c>
      <c r="E106" s="50" t="s">
        <v>35</v>
      </c>
      <c r="F106" s="30"/>
      <c r="G106" s="31"/>
      <c r="H106" s="31"/>
      <c r="I106" s="30"/>
    </row>
    <row r="107" spans="2:10">
      <c r="B107" s="128">
        <v>4104</v>
      </c>
      <c r="D107" s="32" t="s">
        <v>94</v>
      </c>
      <c r="E107" s="32"/>
      <c r="F107" s="30"/>
      <c r="G107" s="32" t="s">
        <v>87</v>
      </c>
      <c r="H107" s="39" t="s">
        <v>88</v>
      </c>
      <c r="I107" s="129"/>
    </row>
    <row r="108" spans="2:10">
      <c r="B108" s="128">
        <f>-B13</f>
        <v>-2928</v>
      </c>
      <c r="D108" s="32" t="s">
        <v>95</v>
      </c>
      <c r="E108" s="33" t="s">
        <v>6</v>
      </c>
      <c r="F108" s="30"/>
      <c r="G108" s="32"/>
      <c r="H108" s="51" t="s">
        <v>89</v>
      </c>
      <c r="I108" s="129">
        <f>B92</f>
        <v>41691</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-54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40569</v>
      </c>
      <c r="C113" s="46"/>
      <c r="D113" s="46" t="s">
        <v>26</v>
      </c>
      <c r="E113" s="34" t="s">
        <v>102</v>
      </c>
      <c r="F113" s="47"/>
      <c r="G113" s="72"/>
      <c r="H113" s="48"/>
      <c r="I113" s="129"/>
    </row>
    <row r="114" spans="2:10">
      <c r="B114" s="128"/>
      <c r="E114" s="32"/>
      <c r="F114" s="30"/>
      <c r="G114" s="72"/>
      <c r="H114" s="31"/>
      <c r="I114" s="129"/>
    </row>
    <row r="115" spans="2:10">
      <c r="B115" s="130">
        <f>B106+B108+B111+B113</f>
        <v>41691</v>
      </c>
      <c r="C115" s="26"/>
      <c r="D115" s="26" t="s">
        <v>46</v>
      </c>
      <c r="E115" s="52"/>
      <c r="F115" s="37"/>
      <c r="G115" s="26" t="s">
        <v>46</v>
      </c>
      <c r="H115" s="26"/>
      <c r="I115" s="131">
        <f>I108</f>
        <v>41691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40569</v>
      </c>
      <c r="J122" s="75" t="str">
        <f>IF((B125=B126+B127),"","NO CUADRA")</f>
        <v/>
      </c>
    </row>
    <row r="123" spans="2:10" ht="15">
      <c r="B123" s="128">
        <f>B125+B128+B131+B134+B137+B142+B143+B144</f>
        <v>36910</v>
      </c>
      <c r="C123" s="28"/>
      <c r="D123" s="23"/>
      <c r="E123" s="32" t="s">
        <v>105</v>
      </c>
      <c r="F123" s="23"/>
      <c r="G123" s="23"/>
      <c r="H123" s="23"/>
      <c r="I123" s="129">
        <f>I128+I131+I134+I137+I142+I143+I144</f>
        <v>-3659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-6708</v>
      </c>
      <c r="E128" s="32" t="s">
        <v>109</v>
      </c>
      <c r="I128" s="129">
        <f>I129+I130</f>
        <v>0</v>
      </c>
      <c r="J128" s="75" t="str">
        <f>IF((B138=B139+B140),"","NO CUADRA")</f>
        <v/>
      </c>
    </row>
    <row r="129" spans="2:10">
      <c r="B129" s="128">
        <v>15424</v>
      </c>
      <c r="E129" s="32" t="s">
        <v>110</v>
      </c>
      <c r="I129" s="129">
        <v>0</v>
      </c>
      <c r="J129" s="75" t="str">
        <f>IF((B144=B145+B146),"","NO CUADRA")</f>
        <v/>
      </c>
    </row>
    <row r="130" spans="2:10">
      <c r="B130" s="128">
        <v>-22132</v>
      </c>
      <c r="E130" s="32" t="s">
        <v>111</v>
      </c>
      <c r="I130" s="129">
        <v>0</v>
      </c>
    </row>
    <row r="131" spans="2:10">
      <c r="B131" s="128">
        <f>B132+B133</f>
        <v>38932</v>
      </c>
      <c r="E131" s="32" t="s">
        <v>112</v>
      </c>
      <c r="I131" s="129">
        <f>I132+I133</f>
        <v>0</v>
      </c>
    </row>
    <row r="132" spans="2:10">
      <c r="B132" s="128">
        <v>-81091</v>
      </c>
      <c r="E132" s="32" t="s">
        <v>113</v>
      </c>
      <c r="I132" s="129">
        <v>0</v>
      </c>
      <c r="J132" s="75" t="str">
        <f>IF((I128=I129+I130),"","NO CUADRA")</f>
        <v/>
      </c>
    </row>
    <row r="133" spans="2:10">
      <c r="B133" s="128">
        <v>120023</v>
      </c>
      <c r="E133" s="32" t="s">
        <v>114</v>
      </c>
      <c r="I133" s="129">
        <v>0</v>
      </c>
      <c r="J133" s="75" t="str">
        <f>IF((I131=I132+I133),"","NO CUADRA")</f>
        <v/>
      </c>
    </row>
    <row r="134" spans="2:10">
      <c r="B134" s="128">
        <f>B135+B136</f>
        <v>-3200</v>
      </c>
      <c r="E134" s="32" t="s">
        <v>115</v>
      </c>
      <c r="I134" s="129">
        <f>I135+I136</f>
        <v>30</v>
      </c>
      <c r="J134" s="75" t="str">
        <f>IF((I134=I135+I136),"","NO CUADRA")</f>
        <v/>
      </c>
    </row>
    <row r="135" spans="2:10">
      <c r="B135" s="128">
        <v>-2624</v>
      </c>
      <c r="E135" s="32" t="s">
        <v>116</v>
      </c>
      <c r="I135" s="129">
        <v>30</v>
      </c>
      <c r="J135" s="75" t="str">
        <f>IF((I137=I138+I141),"","NO CUADRA")</f>
        <v/>
      </c>
    </row>
    <row r="136" spans="2:10">
      <c r="B136" s="128">
        <v>-576</v>
      </c>
      <c r="E136" s="32" t="s">
        <v>117</v>
      </c>
      <c r="I136" s="129">
        <v>0</v>
      </c>
      <c r="J136" s="75" t="str">
        <f>IF((I144=I145+I146),"","NO CUADRA")</f>
        <v/>
      </c>
    </row>
    <row r="137" spans="2:10">
      <c r="B137" s="128">
        <f>B138+B141</f>
        <v>-3246</v>
      </c>
      <c r="E137" s="55" t="s">
        <v>118</v>
      </c>
      <c r="I137" s="129">
        <f>I138+I141</f>
        <v>-78</v>
      </c>
      <c r="J137" s="75" t="str">
        <f>IF((I122=B123-I128-I131-I134-I137-I142-I143-I144),"","NO CUADRA")</f>
        <v/>
      </c>
    </row>
    <row r="138" spans="2:10">
      <c r="B138" s="128">
        <f>B139+B140</f>
        <v>-3246</v>
      </c>
      <c r="E138" s="55" t="s">
        <v>119</v>
      </c>
      <c r="I138" s="129">
        <f>I139+I140</f>
        <v>-78</v>
      </c>
    </row>
    <row r="139" spans="2:10">
      <c r="B139" s="128">
        <v>-3246</v>
      </c>
      <c r="E139" s="55" t="s">
        <v>120</v>
      </c>
      <c r="I139" s="129">
        <v>-78</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-180</v>
      </c>
    </row>
    <row r="144" spans="2:10">
      <c r="B144" s="128">
        <f>B145+B146</f>
        <v>11132</v>
      </c>
      <c r="C144" s="32" t="s">
        <v>125</v>
      </c>
      <c r="E144" s="32" t="s">
        <v>125</v>
      </c>
      <c r="I144" s="129">
        <f>I145+I146</f>
        <v>-3431</v>
      </c>
      <c r="J144" s="75" t="str">
        <f>IF((I122=B113),"","NO CUADRA")</f>
        <v/>
      </c>
    </row>
    <row r="145" spans="2:9">
      <c r="B145" s="128">
        <v>33867</v>
      </c>
      <c r="C145" s="32" t="s">
        <v>126</v>
      </c>
      <c r="E145" s="32" t="s">
        <v>126</v>
      </c>
      <c r="I145" s="129">
        <v>-5568</v>
      </c>
    </row>
    <row r="146" spans="2:9">
      <c r="B146" s="130">
        <v>-22735</v>
      </c>
      <c r="C146" s="56" t="s">
        <v>127</v>
      </c>
      <c r="D146" s="57"/>
      <c r="E146" s="56" t="s">
        <v>127</v>
      </c>
      <c r="F146" s="57"/>
      <c r="G146" s="57"/>
      <c r="H146" s="57"/>
      <c r="I146" s="131">
        <v>2137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290655</v>
      </c>
      <c r="D11" s="24" t="s">
        <v>4</v>
      </c>
      <c r="E11" s="32" t="s">
        <v>42</v>
      </c>
      <c r="F11" s="30"/>
      <c r="G11" s="31" t="s">
        <v>2</v>
      </c>
      <c r="H11" s="33" t="s">
        <v>3</v>
      </c>
      <c r="I11" s="129">
        <f>I12+I13</f>
        <v>520784</v>
      </c>
      <c r="J11" s="75" t="str">
        <f>IF((I11=I12+I13),"","NO CUADRA")</f>
        <v/>
      </c>
    </row>
    <row r="12" spans="2:14">
      <c r="B12" s="128">
        <f>I11-B11</f>
        <v>230129</v>
      </c>
      <c r="D12" s="32" t="s">
        <v>28</v>
      </c>
      <c r="E12" s="34" t="s">
        <v>5</v>
      </c>
      <c r="F12" s="30"/>
      <c r="G12" s="35" t="s">
        <v>43</v>
      </c>
      <c r="H12" s="31"/>
      <c r="I12" s="129">
        <v>520784</v>
      </c>
      <c r="J12" s="75" t="str">
        <f>IF((I11=I16),"","NO CUADRA")</f>
        <v/>
      </c>
    </row>
    <row r="13" spans="2:14">
      <c r="B13" s="128">
        <v>11197</v>
      </c>
      <c r="D13" s="24" t="s">
        <v>44</v>
      </c>
      <c r="E13" s="32" t="s">
        <v>6</v>
      </c>
      <c r="F13" s="30"/>
      <c r="G13" s="35" t="s">
        <v>45</v>
      </c>
      <c r="I13" s="129">
        <v>0</v>
      </c>
      <c r="J13" s="75" t="str">
        <f>IF((B16=B11+B12),"","NO CUADRA")</f>
        <v/>
      </c>
    </row>
    <row r="14" spans="2:14">
      <c r="B14" s="128">
        <f>B12-B13</f>
        <v>218932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520784</v>
      </c>
      <c r="C16" s="26"/>
      <c r="D16" s="36" t="s">
        <v>46</v>
      </c>
      <c r="E16" s="26"/>
      <c r="F16" s="37"/>
      <c r="G16" s="36" t="s">
        <v>46</v>
      </c>
      <c r="H16" s="26"/>
      <c r="I16" s="131">
        <f>I11</f>
        <v>520784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57813</v>
      </c>
      <c r="D26" s="24" t="s">
        <v>9</v>
      </c>
      <c r="E26" s="32" t="s">
        <v>10</v>
      </c>
      <c r="F26" s="30"/>
      <c r="G26" s="35" t="s">
        <v>28</v>
      </c>
      <c r="H26" s="39" t="s">
        <v>5</v>
      </c>
      <c r="I26" s="129">
        <f>+B12</f>
        <v>230129</v>
      </c>
      <c r="J26" s="75" t="str">
        <f>IF((B26=B27+B28),"","NO CUADRA")</f>
        <v/>
      </c>
    </row>
    <row r="27" spans="2:10">
      <c r="B27" s="128">
        <v>48364</v>
      </c>
      <c r="D27" s="32" t="s">
        <v>49</v>
      </c>
      <c r="F27" s="30"/>
      <c r="G27" s="31"/>
      <c r="H27" s="31"/>
      <c r="I27" s="129"/>
      <c r="J27" s="75" t="str">
        <f>IF((B28=B29+B30),"","NO CUADRA")</f>
        <v/>
      </c>
    </row>
    <row r="28" spans="2:10">
      <c r="B28" s="128">
        <f>B29+B30</f>
        <v>9449</v>
      </c>
      <c r="D28" s="32" t="s">
        <v>50</v>
      </c>
      <c r="F28" s="30"/>
      <c r="G28" s="31"/>
      <c r="H28" s="31"/>
      <c r="I28" s="129"/>
      <c r="J28" s="75" t="str">
        <f>IF((I26=I35),"","NO CUADRA")</f>
        <v/>
      </c>
    </row>
    <row r="29" spans="2:10">
      <c r="B29" s="128">
        <v>9439</v>
      </c>
      <c r="D29" s="32" t="s">
        <v>51</v>
      </c>
      <c r="F29" s="30"/>
      <c r="G29" s="31"/>
      <c r="H29" s="31"/>
      <c r="I29" s="129"/>
      <c r="J29" s="75" t="str">
        <f>IF((B33=I35-B26-B31-B32),"","NO CUADRA")</f>
        <v/>
      </c>
    </row>
    <row r="30" spans="2:10">
      <c r="B30" s="128">
        <v>10</v>
      </c>
      <c r="D30" s="32" t="s">
        <v>52</v>
      </c>
      <c r="F30" s="30"/>
      <c r="G30" s="31"/>
      <c r="H30" s="31"/>
      <c r="I30" s="129"/>
      <c r="J30" s="75" t="str">
        <f>IF((B35=B26+B31+B32+B33),"","NO CUADRA")</f>
        <v/>
      </c>
    </row>
    <row r="31" spans="2:10" ht="12.75" customHeight="1">
      <c r="B31" s="128">
        <v>4900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167416</v>
      </c>
      <c r="D33" s="32" t="s">
        <v>53</v>
      </c>
      <c r="E33" s="34" t="s">
        <v>54</v>
      </c>
      <c r="F33" s="30"/>
      <c r="G33" s="31"/>
      <c r="H33" s="31"/>
      <c r="I33" s="129"/>
    </row>
    <row r="34" spans="2:10">
      <c r="B34" s="128"/>
      <c r="F34" s="30"/>
      <c r="G34" s="31"/>
      <c r="H34" s="31"/>
      <c r="I34" s="129"/>
    </row>
    <row r="35" spans="2:10">
      <c r="B35" s="130">
        <f>B26+B31+B32+B33</f>
        <v>230129</v>
      </c>
      <c r="C35" s="26"/>
      <c r="D35" s="36" t="s">
        <v>46</v>
      </c>
      <c r="E35" s="26"/>
      <c r="F35" s="37"/>
      <c r="G35" s="36" t="s">
        <v>46</v>
      </c>
      <c r="H35" s="26"/>
      <c r="I35" s="131">
        <f>I26</f>
        <v>230129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287370</v>
      </c>
      <c r="D42" s="24" t="s">
        <v>15</v>
      </c>
      <c r="E42" s="35" t="s">
        <v>16</v>
      </c>
      <c r="F42" s="30"/>
      <c r="G42" s="32" t="s">
        <v>53</v>
      </c>
      <c r="H42" s="34" t="s">
        <v>54</v>
      </c>
      <c r="I42" s="129">
        <f>+B33</f>
        <v>167416</v>
      </c>
    </row>
    <row r="43" spans="2:10" ht="15">
      <c r="B43" s="128">
        <v>8144</v>
      </c>
      <c r="C43" s="23"/>
      <c r="D43" s="40" t="s">
        <v>56</v>
      </c>
      <c r="F43" s="41"/>
      <c r="G43" s="28" t="s">
        <v>15</v>
      </c>
      <c r="H43" s="42" t="s">
        <v>16</v>
      </c>
      <c r="I43" s="129">
        <f>I44+I45+I47+I48+I49</f>
        <v>338337</v>
      </c>
      <c r="J43" s="75" t="str">
        <f>IF((I43=I44+I45+I47+I48+I49),"","NO CUADRA")</f>
        <v/>
      </c>
    </row>
    <row r="44" spans="2:10">
      <c r="B44" s="128">
        <v>27234</v>
      </c>
      <c r="D44" s="32" t="s">
        <v>57</v>
      </c>
      <c r="F44" s="30"/>
      <c r="G44" s="40" t="s">
        <v>56</v>
      </c>
      <c r="I44" s="129">
        <v>317067</v>
      </c>
      <c r="J44" s="75" t="str">
        <f>IF((I52=I42+I43+I50),"","NO CUADRA")</f>
        <v/>
      </c>
    </row>
    <row r="45" spans="2:10">
      <c r="B45" s="128">
        <v>0</v>
      </c>
      <c r="D45" s="32" t="s">
        <v>58</v>
      </c>
      <c r="E45" s="29"/>
      <c r="F45" s="30"/>
      <c r="G45" s="32" t="s">
        <v>57</v>
      </c>
      <c r="I45" s="129">
        <v>21270</v>
      </c>
      <c r="J45" s="75" t="str">
        <f>IF((B42=B43+B44+B45+B47+B48),"","NO CUADRA")</f>
        <v/>
      </c>
    </row>
    <row r="46" spans="2:10">
      <c r="B46" s="128"/>
      <c r="E46" s="43" t="s">
        <v>59</v>
      </c>
      <c r="F46" s="30"/>
      <c r="G46" s="32" t="s">
        <v>58</v>
      </c>
      <c r="H46" s="29"/>
      <c r="I46" s="129"/>
      <c r="J46" s="75" t="str">
        <f>IF((B49=I52-B42),"","NO CUADRA")</f>
        <v/>
      </c>
    </row>
    <row r="47" spans="2:10">
      <c r="B47" s="128">
        <v>251992</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218383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505753</v>
      </c>
      <c r="C52" s="26"/>
      <c r="D52" s="26" t="s">
        <v>46</v>
      </c>
      <c r="E52" s="26"/>
      <c r="F52" s="37"/>
      <c r="G52" s="26" t="s">
        <v>46</v>
      </c>
      <c r="H52" s="26"/>
      <c r="I52" s="131">
        <f>I42+I43+I50</f>
        <v>505753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143765</v>
      </c>
      <c r="D59" s="24" t="s">
        <v>17</v>
      </c>
      <c r="E59" s="33" t="s">
        <v>66</v>
      </c>
      <c r="F59" s="30"/>
      <c r="G59" s="35" t="s">
        <v>62</v>
      </c>
      <c r="H59" s="34" t="s">
        <v>63</v>
      </c>
      <c r="I59" s="129">
        <f>+B49</f>
        <v>218383</v>
      </c>
      <c r="J59" s="75" t="str">
        <f>IF((B59=B60+B61),"","NO CUADRA")</f>
        <v/>
      </c>
    </row>
    <row r="60" spans="2:10">
      <c r="B60" s="128">
        <v>143765</v>
      </c>
      <c r="D60" s="32" t="s">
        <v>67</v>
      </c>
      <c r="F60" s="30"/>
      <c r="G60" s="35" t="s">
        <v>68</v>
      </c>
      <c r="H60" s="32"/>
      <c r="I60" s="129">
        <f>I61+I62</f>
        <v>10</v>
      </c>
      <c r="J60" s="75" t="str">
        <f>IF((B64=B65+B66+B67),"","NO CUADRA")</f>
        <v/>
      </c>
    </row>
    <row r="61" spans="2:10">
      <c r="B61" s="128">
        <v>0</v>
      </c>
      <c r="D61" s="32" t="s">
        <v>69</v>
      </c>
      <c r="F61" s="30"/>
      <c r="G61" s="35" t="s">
        <v>70</v>
      </c>
      <c r="I61" s="129">
        <v>0</v>
      </c>
      <c r="J61" s="75" t="str">
        <f>IF((I60=I61+I62),"","NO CUADRA")</f>
        <v/>
      </c>
    </row>
    <row r="62" spans="2:10">
      <c r="B62" s="128">
        <v>10</v>
      </c>
      <c r="D62" s="24" t="s">
        <v>18</v>
      </c>
      <c r="E62" s="32" t="s">
        <v>71</v>
      </c>
      <c r="F62" s="30"/>
      <c r="G62" s="35" t="s">
        <v>72</v>
      </c>
      <c r="I62" s="129">
        <v>10</v>
      </c>
      <c r="J62" s="75" t="str">
        <f>IF((I63=I64+I65+I66),"","NO CUADRA")</f>
        <v/>
      </c>
    </row>
    <row r="63" spans="2:10">
      <c r="B63" s="128"/>
      <c r="E63" s="32" t="s">
        <v>73</v>
      </c>
      <c r="F63" s="30"/>
      <c r="G63" s="31" t="s">
        <v>19</v>
      </c>
      <c r="H63" s="24" t="s">
        <v>20</v>
      </c>
      <c r="I63" s="129">
        <f>I64+I65+I66</f>
        <v>1002242</v>
      </c>
      <c r="J63" s="75" t="str">
        <f>IF((I70=I59+I60+I63),"","NO CUADRA")</f>
        <v/>
      </c>
    </row>
    <row r="64" spans="2:10">
      <c r="B64" s="128">
        <f>B65+B66+B67</f>
        <v>1002242</v>
      </c>
      <c r="D64" s="24" t="s">
        <v>19</v>
      </c>
      <c r="E64" s="24" t="s">
        <v>20</v>
      </c>
      <c r="F64" s="30"/>
      <c r="G64" s="32" t="s">
        <v>74</v>
      </c>
      <c r="I64" s="129">
        <v>1002242</v>
      </c>
      <c r="J64" s="75" t="str">
        <f>IF((B68=I70-B59-B62-B64),"","NO CUADRA")</f>
        <v/>
      </c>
    </row>
    <row r="65" spans="2:10">
      <c r="B65" s="128">
        <v>0</v>
      </c>
      <c r="D65" s="32" t="s">
        <v>74</v>
      </c>
      <c r="F65" s="30"/>
      <c r="G65" s="35" t="s">
        <v>75</v>
      </c>
      <c r="I65" s="129">
        <v>0</v>
      </c>
      <c r="J65" s="75" t="str">
        <f>IF((B70=B59+B62+B64+B68),"","NO CUADRA")</f>
        <v/>
      </c>
    </row>
    <row r="66" spans="2:10">
      <c r="B66" s="128">
        <v>1002242</v>
      </c>
      <c r="D66" s="32" t="s">
        <v>75</v>
      </c>
      <c r="F66" s="30"/>
      <c r="G66" s="35" t="s">
        <v>76</v>
      </c>
      <c r="I66" s="129">
        <v>0</v>
      </c>
    </row>
    <row r="67" spans="2:10">
      <c r="B67" s="128">
        <v>0</v>
      </c>
      <c r="D67" s="32" t="s">
        <v>76</v>
      </c>
      <c r="F67" s="30"/>
      <c r="G67" s="31"/>
      <c r="H67" s="31"/>
      <c r="I67" s="129"/>
    </row>
    <row r="68" spans="2:10">
      <c r="B68" s="128">
        <f>I70-B59-B62-B64</f>
        <v>74618</v>
      </c>
      <c r="D68" s="32" t="s">
        <v>77</v>
      </c>
      <c r="E68" s="32" t="s">
        <v>78</v>
      </c>
      <c r="F68" s="30"/>
      <c r="G68" s="31"/>
      <c r="H68" s="31"/>
      <c r="I68" s="129"/>
    </row>
    <row r="69" spans="2:10" ht="17.45" customHeight="1">
      <c r="B69" s="128"/>
      <c r="F69" s="30"/>
      <c r="G69" s="31"/>
      <c r="H69" s="31"/>
      <c r="I69" s="129"/>
    </row>
    <row r="70" spans="2:10" ht="17.45" customHeight="1">
      <c r="B70" s="130">
        <f>B59+B62+B64+B68</f>
        <v>1220635</v>
      </c>
      <c r="C70" s="26"/>
      <c r="D70" s="26" t="s">
        <v>46</v>
      </c>
      <c r="E70" s="26"/>
      <c r="F70" s="37"/>
      <c r="G70" s="26" t="s">
        <v>46</v>
      </c>
      <c r="H70" s="26"/>
      <c r="I70" s="131">
        <f>I59+I60+I63</f>
        <v>1220635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74618</v>
      </c>
      <c r="J77" s="75" t="str">
        <f>IF((I77=I82),"","NO CUADRA")</f>
        <v/>
      </c>
    </row>
    <row r="78" spans="2:10">
      <c r="B78" s="128"/>
      <c r="E78" s="32" t="s">
        <v>81</v>
      </c>
      <c r="F78" s="30"/>
      <c r="G78" s="35"/>
      <c r="H78" s="32"/>
      <c r="I78" s="129"/>
    </row>
    <row r="79" spans="2:10">
      <c r="B79" s="128">
        <f>I82-B77</f>
        <v>74618</v>
      </c>
      <c r="D79" s="32" t="s">
        <v>82</v>
      </c>
      <c r="E79" s="39" t="s">
        <v>83</v>
      </c>
      <c r="F79" s="30"/>
      <c r="G79" s="31"/>
      <c r="H79" s="31"/>
      <c r="I79" s="129"/>
      <c r="J79" s="75" t="str">
        <f>IF((B79=I82-B77),"","NO CUADRA")</f>
        <v/>
      </c>
    </row>
    <row r="80" spans="2:10">
      <c r="B80" s="128">
        <f>B79-B13</f>
        <v>63421</v>
      </c>
      <c r="D80" s="32" t="s">
        <v>21</v>
      </c>
      <c r="E80" s="34" t="s">
        <v>22</v>
      </c>
      <c r="F80" s="30"/>
      <c r="G80" s="31"/>
      <c r="H80" s="31"/>
      <c r="I80" s="129"/>
    </row>
    <row r="81" spans="2:10">
      <c r="B81" s="128"/>
      <c r="F81" s="30"/>
      <c r="G81" s="31"/>
      <c r="H81" s="31"/>
      <c r="I81" s="129"/>
      <c r="J81" s="75" t="str">
        <f>IF((B82=B77+B79),"","NO CUADRA")</f>
        <v/>
      </c>
    </row>
    <row r="82" spans="2:10">
      <c r="B82" s="130">
        <f>B77+B79</f>
        <v>74618</v>
      </c>
      <c r="C82" s="26"/>
      <c r="D82" s="26" t="s">
        <v>46</v>
      </c>
      <c r="E82" s="26"/>
      <c r="F82" s="37"/>
      <c r="G82" s="26" t="s">
        <v>46</v>
      </c>
      <c r="H82" s="26"/>
      <c r="I82" s="131">
        <f>I77</f>
        <v>74618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63421</v>
      </c>
      <c r="D92" s="32" t="s">
        <v>87</v>
      </c>
      <c r="E92" s="34" t="s">
        <v>88</v>
      </c>
      <c r="F92" s="30"/>
      <c r="G92" s="32" t="s">
        <v>82</v>
      </c>
      <c r="H92" s="34" t="s">
        <v>22</v>
      </c>
      <c r="I92" s="129">
        <f>+B80</f>
        <v>63421</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63421</v>
      </c>
      <c r="C99" s="26"/>
      <c r="D99" s="26" t="s">
        <v>46</v>
      </c>
      <c r="E99" s="26"/>
      <c r="F99" s="37"/>
      <c r="G99" s="26" t="s">
        <v>46</v>
      </c>
      <c r="H99" s="26"/>
      <c r="I99" s="131">
        <f>I92+I93+I96</f>
        <v>63421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9630</v>
      </c>
      <c r="D106" s="32" t="s">
        <v>34</v>
      </c>
      <c r="E106" s="50" t="s">
        <v>35</v>
      </c>
      <c r="F106" s="30"/>
      <c r="G106" s="31"/>
      <c r="H106" s="31"/>
      <c r="I106" s="30"/>
    </row>
    <row r="107" spans="2:10">
      <c r="B107" s="128">
        <v>9630</v>
      </c>
      <c r="D107" s="32" t="s">
        <v>94</v>
      </c>
      <c r="E107" s="32"/>
      <c r="F107" s="30"/>
      <c r="G107" s="32" t="s">
        <v>87</v>
      </c>
      <c r="H107" s="39" t="s">
        <v>88</v>
      </c>
      <c r="I107" s="129"/>
    </row>
    <row r="108" spans="2:10">
      <c r="B108" s="128">
        <f>-B13</f>
        <v>-11197</v>
      </c>
      <c r="D108" s="32" t="s">
        <v>95</v>
      </c>
      <c r="E108" s="33" t="s">
        <v>6</v>
      </c>
      <c r="F108" s="30"/>
      <c r="G108" s="32"/>
      <c r="H108" s="51" t="s">
        <v>89</v>
      </c>
      <c r="I108" s="129">
        <f>B92</f>
        <v>63421</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64988</v>
      </c>
      <c r="C113" s="46"/>
      <c r="D113" s="46" t="s">
        <v>26</v>
      </c>
      <c r="E113" s="34" t="s">
        <v>102</v>
      </c>
      <c r="F113" s="47"/>
      <c r="G113" s="72"/>
      <c r="H113" s="48"/>
      <c r="I113" s="129"/>
    </row>
    <row r="114" spans="2:10">
      <c r="B114" s="128"/>
      <c r="E114" s="32"/>
      <c r="F114" s="30"/>
      <c r="G114" s="72"/>
      <c r="H114" s="31"/>
      <c r="I114" s="129"/>
    </row>
    <row r="115" spans="2:10">
      <c r="B115" s="130">
        <f>B106+B108+B111+B113</f>
        <v>63421</v>
      </c>
      <c r="C115" s="26"/>
      <c r="D115" s="26" t="s">
        <v>46</v>
      </c>
      <c r="E115" s="52"/>
      <c r="F115" s="37"/>
      <c r="G115" s="26" t="s">
        <v>46</v>
      </c>
      <c r="H115" s="26"/>
      <c r="I115" s="131">
        <f>I108</f>
        <v>63421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64988</v>
      </c>
      <c r="J122" s="75" t="str">
        <f>IF((B125=B126+B127),"","NO CUADRA")</f>
        <v/>
      </c>
    </row>
    <row r="123" spans="2:10" ht="15">
      <c r="B123" s="128">
        <f>B125+B128+B131+B134+B137+B142+B143+B144</f>
        <v>294128</v>
      </c>
      <c r="C123" s="28"/>
      <c r="D123" s="23"/>
      <c r="E123" s="32" t="s">
        <v>105</v>
      </c>
      <c r="F123" s="23"/>
      <c r="G123" s="23"/>
      <c r="H123" s="23"/>
      <c r="I123" s="129">
        <f>I128+I131+I134+I137+I142+I143+I144</f>
        <v>229140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-81391</v>
      </c>
      <c r="E128" s="32" t="s">
        <v>109</v>
      </c>
      <c r="I128" s="129">
        <f>I129+I130</f>
        <v>-577</v>
      </c>
      <c r="J128" s="75" t="str">
        <f>IF((B138=B139+B140),"","NO CUADRA")</f>
        <v/>
      </c>
    </row>
    <row r="129" spans="2:10">
      <c r="B129" s="128">
        <v>77178</v>
      </c>
      <c r="E129" s="32" t="s">
        <v>110</v>
      </c>
      <c r="I129" s="129">
        <v>0</v>
      </c>
      <c r="J129" s="75" t="str">
        <f>IF((B144=B145+B146),"","NO CUADRA")</f>
        <v/>
      </c>
    </row>
    <row r="130" spans="2:10">
      <c r="B130" s="128">
        <v>-158569</v>
      </c>
      <c r="E130" s="32" t="s">
        <v>111</v>
      </c>
      <c r="I130" s="129">
        <v>-577</v>
      </c>
    </row>
    <row r="131" spans="2:10">
      <c r="B131" s="128">
        <f>B132+B133</f>
        <v>199557</v>
      </c>
      <c r="E131" s="32" t="s">
        <v>112</v>
      </c>
      <c r="I131" s="129">
        <f>I132+I133</f>
        <v>0</v>
      </c>
    </row>
    <row r="132" spans="2:10">
      <c r="B132" s="128">
        <v>0</v>
      </c>
      <c r="E132" s="32" t="s">
        <v>113</v>
      </c>
      <c r="I132" s="129">
        <v>0</v>
      </c>
      <c r="J132" s="75" t="str">
        <f>IF((I128=I129+I130),"","NO CUADRA")</f>
        <v/>
      </c>
    </row>
    <row r="133" spans="2:10">
      <c r="B133" s="128">
        <v>199557</v>
      </c>
      <c r="E133" s="32" t="s">
        <v>114</v>
      </c>
      <c r="I133" s="129">
        <v>0</v>
      </c>
      <c r="J133" s="75" t="str">
        <f>IF((I131=I132+I133),"","NO CUADRA")</f>
        <v/>
      </c>
    </row>
    <row r="134" spans="2:10">
      <c r="B134" s="128">
        <f>B135+B136</f>
        <v>-5399</v>
      </c>
      <c r="E134" s="32" t="s">
        <v>115</v>
      </c>
      <c r="I134" s="129">
        <f>I135+I136</f>
        <v>0</v>
      </c>
      <c r="J134" s="75" t="str">
        <f>IF((I134=I135+I136),"","NO CUADRA")</f>
        <v/>
      </c>
    </row>
    <row r="135" spans="2:10">
      <c r="B135" s="128">
        <v>0</v>
      </c>
      <c r="E135" s="32" t="s">
        <v>116</v>
      </c>
      <c r="I135" s="129">
        <v>0</v>
      </c>
      <c r="J135" s="75" t="str">
        <f>IF((I137=I138+I141),"","NO CUADRA")</f>
        <v/>
      </c>
    </row>
    <row r="136" spans="2:10">
      <c r="B136" s="128">
        <v>-5399</v>
      </c>
      <c r="E136" s="32" t="s">
        <v>117</v>
      </c>
      <c r="I136" s="129">
        <v>0</v>
      </c>
      <c r="J136" s="75" t="str">
        <f>IF((I144=I145+I146),"","NO CUADRA")</f>
        <v/>
      </c>
    </row>
    <row r="137" spans="2:10">
      <c r="B137" s="128">
        <f>B138+B141</f>
        <v>151385</v>
      </c>
      <c r="E137" s="55" t="s">
        <v>118</v>
      </c>
      <c r="I137" s="129">
        <f>I138+I141</f>
        <v>0</v>
      </c>
      <c r="J137" s="75" t="str">
        <f>IF((I122=B123-I128-I131-I134-I137-I142-I143-I144),"","NO CUADRA")</f>
        <v/>
      </c>
    </row>
    <row r="138" spans="2:10">
      <c r="B138" s="128">
        <f>B139+B140</f>
        <v>-263380</v>
      </c>
      <c r="E138" s="55" t="s">
        <v>119</v>
      </c>
      <c r="I138" s="129">
        <f>I139+I140</f>
        <v>0</v>
      </c>
    </row>
    <row r="139" spans="2:10">
      <c r="B139" s="128">
        <v>-263380</v>
      </c>
      <c r="E139" s="55" t="s">
        <v>120</v>
      </c>
      <c r="I139" s="129">
        <v>0</v>
      </c>
    </row>
    <row r="140" spans="2:10">
      <c r="B140" s="128">
        <v>0</v>
      </c>
      <c r="E140" s="55" t="s">
        <v>121</v>
      </c>
      <c r="I140" s="129">
        <v>0</v>
      </c>
    </row>
    <row r="141" spans="2:10">
      <c r="B141" s="128">
        <v>414765</v>
      </c>
      <c r="E141" s="55" t="s">
        <v>122</v>
      </c>
      <c r="I141" s="129">
        <v>0</v>
      </c>
    </row>
    <row r="142" spans="2:10">
      <c r="B142" s="128">
        <v>-6624</v>
      </c>
      <c r="E142" s="32" t="s">
        <v>123</v>
      </c>
      <c r="I142" s="129">
        <v>314750</v>
      </c>
    </row>
    <row r="143" spans="2:10">
      <c r="B143" s="128">
        <v>-1877</v>
      </c>
      <c r="C143" s="32" t="s">
        <v>124</v>
      </c>
      <c r="E143" s="32" t="s">
        <v>124</v>
      </c>
      <c r="I143" s="129">
        <v>0</v>
      </c>
    </row>
    <row r="144" spans="2:10">
      <c r="B144" s="128">
        <f>B145+B146</f>
        <v>38477</v>
      </c>
      <c r="C144" s="32" t="s">
        <v>125</v>
      </c>
      <c r="E144" s="32" t="s">
        <v>125</v>
      </c>
      <c r="I144" s="129">
        <f>I145+I146</f>
        <v>-85033</v>
      </c>
      <c r="J144" s="75" t="str">
        <f>IF((I122=B113),"","NO CUADRA")</f>
        <v/>
      </c>
    </row>
    <row r="145" spans="2:9">
      <c r="B145" s="128">
        <v>-1373</v>
      </c>
      <c r="C145" s="32" t="s">
        <v>126</v>
      </c>
      <c r="E145" s="32" t="s">
        <v>126</v>
      </c>
      <c r="I145" s="129">
        <v>1309</v>
      </c>
    </row>
    <row r="146" spans="2:9">
      <c r="B146" s="130">
        <v>39850</v>
      </c>
      <c r="C146" s="56" t="s">
        <v>127</v>
      </c>
      <c r="D146" s="57"/>
      <c r="E146" s="56" t="s">
        <v>127</v>
      </c>
      <c r="F146" s="57"/>
      <c r="G146" s="57"/>
      <c r="H146" s="57"/>
      <c r="I146" s="131">
        <v>-86342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6692913385826772" header="0.39370078740157483" footer="0.39370078740157483"/>
  <pageSetup paperSize="9" scale="78" fitToHeight="4" orientation="portrait" r:id="rId1"/>
  <headerFooter alignWithMargins="0"/>
  <rowBreaks count="2" manualBreakCount="2">
    <brk id="72" min="1" max="8" man="1"/>
    <brk id="146" min="1"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347</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21927</v>
      </c>
      <c r="D11" s="24" t="s">
        <v>4</v>
      </c>
      <c r="E11" s="32" t="s">
        <v>42</v>
      </c>
      <c r="F11" s="30"/>
      <c r="G11" s="31" t="s">
        <v>2</v>
      </c>
      <c r="H11" s="33" t="s">
        <v>3</v>
      </c>
      <c r="I11" s="129">
        <f>I12+I13</f>
        <v>35923</v>
      </c>
      <c r="J11" s="75" t="str">
        <f>IF((I11=I12+I13),"","NO CUADRA")</f>
        <v/>
      </c>
    </row>
    <row r="12" spans="2:14">
      <c r="B12" s="128">
        <f>I11-B11</f>
        <v>13996</v>
      </c>
      <c r="D12" s="32" t="s">
        <v>28</v>
      </c>
      <c r="E12" s="34" t="s">
        <v>5</v>
      </c>
      <c r="F12" s="30"/>
      <c r="G12" s="35" t="s">
        <v>43</v>
      </c>
      <c r="H12" s="31"/>
      <c r="I12" s="129">
        <v>35339</v>
      </c>
      <c r="J12" s="75" t="str">
        <f>IF((I11=I16),"","NO CUADRA")</f>
        <v/>
      </c>
    </row>
    <row r="13" spans="2:14">
      <c r="B13" s="128">
        <v>2844</v>
      </c>
      <c r="D13" s="24" t="s">
        <v>44</v>
      </c>
      <c r="E13" s="32" t="s">
        <v>6</v>
      </c>
      <c r="F13" s="30"/>
      <c r="G13" s="35" t="s">
        <v>45</v>
      </c>
      <c r="I13" s="129">
        <v>584</v>
      </c>
      <c r="J13" s="75" t="str">
        <f>IF((B16=B11+B12),"","NO CUADRA")</f>
        <v/>
      </c>
    </row>
    <row r="14" spans="2:14">
      <c r="B14" s="128">
        <f>B12-B13</f>
        <v>11152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35923</v>
      </c>
      <c r="C16" s="26"/>
      <c r="D16" s="36" t="s">
        <v>46</v>
      </c>
      <c r="E16" s="26"/>
      <c r="F16" s="37"/>
      <c r="G16" s="36" t="s">
        <v>46</v>
      </c>
      <c r="H16" s="26"/>
      <c r="I16" s="131">
        <f>I11</f>
        <v>35923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9863</v>
      </c>
      <c r="D26" s="24" t="s">
        <v>9</v>
      </c>
      <c r="E26" s="32" t="s">
        <v>10</v>
      </c>
      <c r="F26" s="30"/>
      <c r="G26" s="35" t="s">
        <v>28</v>
      </c>
      <c r="H26" s="39" t="s">
        <v>5</v>
      </c>
      <c r="I26" s="129">
        <f>+B12</f>
        <v>13996</v>
      </c>
      <c r="J26" s="75" t="str">
        <f>IF((B26=B27+B28),"","NO CUADRA")</f>
        <v/>
      </c>
    </row>
    <row r="27" spans="2:10">
      <c r="B27" s="128">
        <v>7065</v>
      </c>
      <c r="D27" s="32" t="s">
        <v>49</v>
      </c>
      <c r="F27" s="30"/>
      <c r="G27" s="31"/>
      <c r="H27" s="31"/>
      <c r="I27" s="129"/>
      <c r="J27" s="75" t="str">
        <f>IF((B28=B29+B30),"","NO CUADRA")</f>
        <v/>
      </c>
    </row>
    <row r="28" spans="2:10">
      <c r="B28" s="128">
        <f>B29+B30</f>
        <v>2798</v>
      </c>
      <c r="D28" s="32" t="s">
        <v>50</v>
      </c>
      <c r="F28" s="30"/>
      <c r="G28" s="31"/>
      <c r="H28" s="31"/>
      <c r="I28" s="129"/>
      <c r="J28" s="75" t="str">
        <f>IF((I26=I35),"","NO CUADRA")</f>
        <v/>
      </c>
    </row>
    <row r="29" spans="2:10">
      <c r="B29" s="128">
        <v>2409</v>
      </c>
      <c r="D29" s="32" t="s">
        <v>51</v>
      </c>
      <c r="F29" s="30"/>
      <c r="G29" s="31"/>
      <c r="H29" s="31"/>
      <c r="I29" s="129"/>
      <c r="J29" s="75" t="str">
        <f>IF((B33=I35-B26-B31-B32),"","NO CUADRA")</f>
        <v/>
      </c>
    </row>
    <row r="30" spans="2:10">
      <c r="B30" s="128">
        <v>389</v>
      </c>
      <c r="D30" s="32" t="s">
        <v>52</v>
      </c>
      <c r="F30" s="30"/>
      <c r="G30" s="31"/>
      <c r="H30" s="31"/>
      <c r="I30" s="129"/>
      <c r="J30" s="75" t="str">
        <f>IF((B35=B26+B31+B32+B33),"","NO CUADRA")</f>
        <v/>
      </c>
    </row>
    <row r="31" spans="2:10" ht="12.75" customHeight="1">
      <c r="B31" s="128">
        <v>412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3721</v>
      </c>
      <c r="D33" s="32" t="s">
        <v>53</v>
      </c>
      <c r="E33" s="34" t="s">
        <v>54</v>
      </c>
      <c r="F33" s="30"/>
      <c r="G33" s="31"/>
      <c r="H33" s="31"/>
      <c r="I33" s="129"/>
    </row>
    <row r="34" spans="2:10">
      <c r="B34" s="128"/>
      <c r="F34" s="30"/>
      <c r="G34" s="31"/>
      <c r="H34" s="31"/>
      <c r="I34" s="129"/>
    </row>
    <row r="35" spans="2:10">
      <c r="B35" s="130">
        <f>B26+B31+B32+B33</f>
        <v>13996</v>
      </c>
      <c r="C35" s="26"/>
      <c r="D35" s="36" t="s">
        <v>46</v>
      </c>
      <c r="E35" s="26"/>
      <c r="F35" s="37"/>
      <c r="G35" s="36" t="s">
        <v>46</v>
      </c>
      <c r="H35" s="26"/>
      <c r="I35" s="131">
        <f>I26</f>
        <v>13996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3495</v>
      </c>
      <c r="D42" s="24" t="s">
        <v>15</v>
      </c>
      <c r="E42" s="35" t="s">
        <v>16</v>
      </c>
      <c r="F42" s="30"/>
      <c r="G42" s="32" t="s">
        <v>53</v>
      </c>
      <c r="H42" s="34" t="s">
        <v>54</v>
      </c>
      <c r="I42" s="129">
        <f>+B33</f>
        <v>3721</v>
      </c>
    </row>
    <row r="43" spans="2:10" ht="15">
      <c r="B43" s="128">
        <v>3495</v>
      </c>
      <c r="C43" s="23"/>
      <c r="D43" s="40" t="s">
        <v>56</v>
      </c>
      <c r="F43" s="41"/>
      <c r="G43" s="28" t="s">
        <v>15</v>
      </c>
      <c r="H43" s="42" t="s">
        <v>16</v>
      </c>
      <c r="I43" s="129">
        <f>I44+I45+I47+I48+I49</f>
        <v>2551</v>
      </c>
      <c r="J43" s="75" t="str">
        <f>IF((I43=I44+I45+I47+I48+I49),"","NO CUADRA")</f>
        <v/>
      </c>
    </row>
    <row r="44" spans="2:10">
      <c r="B44" s="128">
        <v>0</v>
      </c>
      <c r="D44" s="32" t="s">
        <v>57</v>
      </c>
      <c r="F44" s="30"/>
      <c r="G44" s="40" t="s">
        <v>56</v>
      </c>
      <c r="I44" s="129">
        <v>2551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2777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6272</v>
      </c>
      <c r="C52" s="26"/>
      <c r="D52" s="26" t="s">
        <v>46</v>
      </c>
      <c r="E52" s="26"/>
      <c r="F52" s="37"/>
      <c r="G52" s="26" t="s">
        <v>46</v>
      </c>
      <c r="H52" s="26"/>
      <c r="I52" s="131">
        <f>I42+I43+I50</f>
        <v>6272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2012</v>
      </c>
      <c r="D59" s="24" t="s">
        <v>17</v>
      </c>
      <c r="E59" s="33" t="s">
        <v>66</v>
      </c>
      <c r="F59" s="30"/>
      <c r="G59" s="35" t="s">
        <v>62</v>
      </c>
      <c r="H59" s="34" t="s">
        <v>63</v>
      </c>
      <c r="I59" s="129">
        <f>+B49</f>
        <v>2777</v>
      </c>
      <c r="J59" s="75" t="str">
        <f>IF((B59=B60+B61),"","NO CUADRA")</f>
        <v/>
      </c>
    </row>
    <row r="60" spans="2:10">
      <c r="B60" s="128">
        <v>2012</v>
      </c>
      <c r="D60" s="32" t="s">
        <v>67</v>
      </c>
      <c r="F60" s="30"/>
      <c r="G60" s="35" t="s">
        <v>68</v>
      </c>
      <c r="H60" s="32"/>
      <c r="I60" s="129">
        <f>I61+I62</f>
        <v>389</v>
      </c>
      <c r="J60" s="75" t="str">
        <f>IF((B64=B65+B66+B67),"","NO CUADRA")</f>
        <v/>
      </c>
    </row>
    <row r="61" spans="2:10">
      <c r="B61" s="128">
        <v>0</v>
      </c>
      <c r="D61" s="32" t="s">
        <v>69</v>
      </c>
      <c r="F61" s="30"/>
      <c r="G61" s="35" t="s">
        <v>70</v>
      </c>
      <c r="I61" s="129">
        <v>0</v>
      </c>
      <c r="J61" s="75" t="str">
        <f>IF((I60=I61+I62),"","NO CUADRA")</f>
        <v/>
      </c>
    </row>
    <row r="62" spans="2:10">
      <c r="B62" s="128">
        <v>389</v>
      </c>
      <c r="D62" s="24" t="s">
        <v>18</v>
      </c>
      <c r="E62" s="32" t="s">
        <v>71</v>
      </c>
      <c r="F62" s="30"/>
      <c r="G62" s="35" t="s">
        <v>72</v>
      </c>
      <c r="I62" s="129">
        <v>389</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25</v>
      </c>
      <c r="D64" s="24" t="s">
        <v>19</v>
      </c>
      <c r="E64" s="24" t="s">
        <v>20</v>
      </c>
      <c r="F64" s="30"/>
      <c r="G64" s="32" t="s">
        <v>74</v>
      </c>
      <c r="I64" s="129">
        <v>0</v>
      </c>
      <c r="J64" s="75" t="str">
        <f>IF((B68=I70-B59-B62-B64),"","NO CUADRA")</f>
        <v/>
      </c>
    </row>
    <row r="65" spans="2:10">
      <c r="B65" s="128">
        <v>25</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740</v>
      </c>
      <c r="D68" s="32" t="s">
        <v>77</v>
      </c>
      <c r="E68" s="32" t="s">
        <v>78</v>
      </c>
      <c r="F68" s="30"/>
      <c r="G68" s="31"/>
      <c r="H68" s="31"/>
      <c r="I68" s="129"/>
    </row>
    <row r="69" spans="2:10" ht="17.45" customHeight="1">
      <c r="B69" s="128"/>
      <c r="F69" s="30"/>
      <c r="G69" s="31"/>
      <c r="H69" s="31"/>
      <c r="I69" s="129"/>
    </row>
    <row r="70" spans="2:10" ht="17.45" customHeight="1">
      <c r="B70" s="130">
        <f>B59+B62+B64+B68</f>
        <v>3166</v>
      </c>
      <c r="C70" s="26"/>
      <c r="D70" s="26" t="s">
        <v>46</v>
      </c>
      <c r="E70" s="26"/>
      <c r="F70" s="37"/>
      <c r="G70" s="26" t="s">
        <v>46</v>
      </c>
      <c r="H70" s="26"/>
      <c r="I70" s="131">
        <f>I59+I60+I63</f>
        <v>3166</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740</v>
      </c>
      <c r="J77" s="75" t="str">
        <f>IF((I77=I82),"","NO CUADRA")</f>
        <v/>
      </c>
    </row>
    <row r="78" spans="2:10">
      <c r="B78" s="128"/>
      <c r="E78" s="32" t="s">
        <v>81</v>
      </c>
      <c r="F78" s="30"/>
      <c r="G78" s="35"/>
      <c r="H78" s="32"/>
      <c r="I78" s="129"/>
    </row>
    <row r="79" spans="2:10">
      <c r="B79" s="128">
        <f>I82-B77</f>
        <v>740</v>
      </c>
      <c r="D79" s="32" t="s">
        <v>82</v>
      </c>
      <c r="E79" s="39" t="s">
        <v>83</v>
      </c>
      <c r="F79" s="30"/>
      <c r="G79" s="31"/>
      <c r="H79" s="31"/>
      <c r="I79" s="129"/>
      <c r="J79" s="75" t="str">
        <f>IF((B79=I82-B77),"","NO CUADRA")</f>
        <v/>
      </c>
    </row>
    <row r="80" spans="2:10">
      <c r="B80" s="128">
        <f>B79-B13</f>
        <v>-2104</v>
      </c>
      <c r="D80" s="32" t="s">
        <v>21</v>
      </c>
      <c r="E80" s="34" t="s">
        <v>22</v>
      </c>
      <c r="F80" s="30"/>
      <c r="G80" s="31"/>
      <c r="H80" s="31"/>
      <c r="I80" s="129"/>
    </row>
    <row r="81" spans="2:10">
      <c r="B81" s="128"/>
      <c r="F81" s="30"/>
      <c r="G81" s="31"/>
      <c r="H81" s="31"/>
      <c r="I81" s="129"/>
      <c r="J81" s="75" t="str">
        <f>IF((B82=B77+B79),"","NO CUADRA")</f>
        <v/>
      </c>
    </row>
    <row r="82" spans="2:10">
      <c r="B82" s="130">
        <f>B77+B79</f>
        <v>740</v>
      </c>
      <c r="C82" s="26"/>
      <c r="D82" s="26" t="s">
        <v>46</v>
      </c>
      <c r="E82" s="26"/>
      <c r="F82" s="37"/>
      <c r="G82" s="26" t="s">
        <v>46</v>
      </c>
      <c r="H82" s="26"/>
      <c r="I82" s="131">
        <f>I77</f>
        <v>740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7269</v>
      </c>
      <c r="D92" s="32" t="s">
        <v>87</v>
      </c>
      <c r="E92" s="34" t="s">
        <v>88</v>
      </c>
      <c r="F92" s="30"/>
      <c r="G92" s="32" t="s">
        <v>82</v>
      </c>
      <c r="H92" s="34" t="s">
        <v>22</v>
      </c>
      <c r="I92" s="129">
        <f>+B80</f>
        <v>-2104</v>
      </c>
      <c r="J92" s="75" t="str">
        <f>IF((I93=I94+I95),"","NO CUADRA")</f>
        <v/>
      </c>
    </row>
    <row r="93" spans="2:10">
      <c r="B93" s="128"/>
      <c r="E93" s="39" t="s">
        <v>89</v>
      </c>
      <c r="F93" s="30"/>
      <c r="G93" s="35" t="s">
        <v>32</v>
      </c>
      <c r="H93" s="24" t="s">
        <v>24</v>
      </c>
      <c r="I93" s="129">
        <f>I94+I95</f>
        <v>9373</v>
      </c>
      <c r="J93" s="75" t="str">
        <f>IF((I96=I97),"","NO CUADRA")</f>
        <v/>
      </c>
    </row>
    <row r="94" spans="2:10">
      <c r="B94" s="128"/>
      <c r="E94" s="32"/>
      <c r="F94" s="30"/>
      <c r="G94" s="35" t="s">
        <v>90</v>
      </c>
      <c r="I94" s="129">
        <v>9373</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7269</v>
      </c>
      <c r="C99" s="26"/>
      <c r="D99" s="26" t="s">
        <v>46</v>
      </c>
      <c r="E99" s="26"/>
      <c r="F99" s="37"/>
      <c r="G99" s="26" t="s">
        <v>46</v>
      </c>
      <c r="H99" s="26"/>
      <c r="I99" s="131">
        <f>I92+I93+I96</f>
        <v>7269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24977</v>
      </c>
      <c r="D106" s="32" t="s">
        <v>34</v>
      </c>
      <c r="E106" s="50" t="s">
        <v>35</v>
      </c>
      <c r="F106" s="30"/>
      <c r="G106" s="31"/>
      <c r="H106" s="31"/>
      <c r="I106" s="30"/>
    </row>
    <row r="107" spans="2:10">
      <c r="B107" s="128">
        <v>19919</v>
      </c>
      <c r="D107" s="32" t="s">
        <v>94</v>
      </c>
      <c r="E107" s="32"/>
      <c r="F107" s="30"/>
      <c r="G107" s="32" t="s">
        <v>87</v>
      </c>
      <c r="H107" s="39" t="s">
        <v>88</v>
      </c>
      <c r="I107" s="129"/>
    </row>
    <row r="108" spans="2:10">
      <c r="B108" s="128">
        <f>-B13</f>
        <v>-2844</v>
      </c>
      <c r="D108" s="32" t="s">
        <v>95</v>
      </c>
      <c r="E108" s="33" t="s">
        <v>6</v>
      </c>
      <c r="F108" s="30"/>
      <c r="G108" s="32"/>
      <c r="H108" s="51" t="s">
        <v>89</v>
      </c>
      <c r="I108" s="129">
        <f>B92</f>
        <v>7269</v>
      </c>
    </row>
    <row r="109" spans="2:10">
      <c r="B109" s="128">
        <v>5058</v>
      </c>
      <c r="D109" s="40" t="s">
        <v>96</v>
      </c>
      <c r="E109" s="32" t="s">
        <v>97</v>
      </c>
      <c r="F109" s="30"/>
      <c r="H109" s="74"/>
      <c r="I109" s="133"/>
    </row>
    <row r="110" spans="2:10">
      <c r="B110" s="128">
        <v>0</v>
      </c>
      <c r="D110" s="32" t="s">
        <v>98</v>
      </c>
      <c r="E110" s="32" t="s">
        <v>99</v>
      </c>
      <c r="F110" s="30"/>
      <c r="G110" s="72"/>
      <c r="I110" s="129"/>
    </row>
    <row r="111" spans="2:10">
      <c r="B111" s="128">
        <v>1679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-16543</v>
      </c>
      <c r="C113" s="46"/>
      <c r="D113" s="46" t="s">
        <v>26</v>
      </c>
      <c r="E113" s="34" t="s">
        <v>102</v>
      </c>
      <c r="F113" s="47"/>
      <c r="G113" s="72"/>
      <c r="H113" s="48"/>
      <c r="I113" s="129"/>
    </row>
    <row r="114" spans="2:10">
      <c r="B114" s="128"/>
      <c r="E114" s="32"/>
      <c r="F114" s="30"/>
      <c r="G114" s="72"/>
      <c r="H114" s="31"/>
      <c r="I114" s="129"/>
    </row>
    <row r="115" spans="2:10">
      <c r="B115" s="130">
        <f>B106+B108+B111+B113</f>
        <v>7269</v>
      </c>
      <c r="C115" s="26"/>
      <c r="D115" s="26" t="s">
        <v>46</v>
      </c>
      <c r="E115" s="52"/>
      <c r="F115" s="37"/>
      <c r="G115" s="26" t="s">
        <v>46</v>
      </c>
      <c r="H115" s="26"/>
      <c r="I115" s="131">
        <f>I108</f>
        <v>7269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-16543</v>
      </c>
      <c r="J122" s="75" t="str">
        <f>IF((B125=B126+B127),"","NO CUADRA")</f>
        <v/>
      </c>
    </row>
    <row r="123" spans="2:10" ht="15">
      <c r="B123" s="128">
        <f>B125+B128+B131+B134+B137+B142+B143+B144</f>
        <v>24034</v>
      </c>
      <c r="C123" s="28"/>
      <c r="D123" s="23"/>
      <c r="E123" s="32" t="s">
        <v>105</v>
      </c>
      <c r="F123" s="23"/>
      <c r="G123" s="23"/>
      <c r="H123" s="23"/>
      <c r="I123" s="129">
        <f>I128+I131+I134+I137+I142+I143+I144</f>
        <v>40577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-2061</v>
      </c>
      <c r="E128" s="32" t="s">
        <v>109</v>
      </c>
      <c r="I128" s="129">
        <f>I129+I130</f>
        <v>3924</v>
      </c>
      <c r="J128" s="75" t="str">
        <f>IF((B138=B139+B140),"","NO CUADRA")</f>
        <v/>
      </c>
    </row>
    <row r="129" spans="2:10">
      <c r="B129" s="128">
        <v>-1863</v>
      </c>
      <c r="E129" s="32" t="s">
        <v>110</v>
      </c>
      <c r="I129" s="129">
        <v>0</v>
      </c>
      <c r="J129" s="75" t="str">
        <f>IF((B144=B145+B146),"","NO CUADRA")</f>
        <v/>
      </c>
    </row>
    <row r="130" spans="2:10">
      <c r="B130" s="128">
        <v>-198</v>
      </c>
      <c r="E130" s="32" t="s">
        <v>111</v>
      </c>
      <c r="I130" s="129">
        <v>3924</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14481</v>
      </c>
      <c r="E134" s="32" t="s">
        <v>115</v>
      </c>
      <c r="I134" s="129">
        <f>I135+I136</f>
        <v>39145</v>
      </c>
      <c r="J134" s="75" t="str">
        <f>IF((I134=I135+I136),"","NO CUADRA")</f>
        <v/>
      </c>
    </row>
    <row r="135" spans="2:10">
      <c r="B135" s="128">
        <v>647</v>
      </c>
      <c r="E135" s="32" t="s">
        <v>116</v>
      </c>
      <c r="I135" s="129">
        <v>-26451</v>
      </c>
      <c r="J135" s="75" t="str">
        <f>IF((I137=I138+I141),"","NO CUADRA")</f>
        <v/>
      </c>
    </row>
    <row r="136" spans="2:10">
      <c r="B136" s="128">
        <v>13834</v>
      </c>
      <c r="E136" s="32" t="s">
        <v>117</v>
      </c>
      <c r="I136" s="129">
        <v>65596</v>
      </c>
      <c r="J136" s="75" t="str">
        <f>IF((I144=I145+I146),"","NO CUADRA")</f>
        <v/>
      </c>
    </row>
    <row r="137" spans="2:10">
      <c r="B137" s="128">
        <f>B138+B141</f>
        <v>1670</v>
      </c>
      <c r="E137" s="55" t="s">
        <v>118</v>
      </c>
      <c r="I137" s="129">
        <f>I138+I141</f>
        <v>0</v>
      </c>
      <c r="J137" s="75" t="str">
        <f>IF((I122=B123-I128-I131-I134-I137-I142-I143-I144),"","NO CUADRA")</f>
        <v/>
      </c>
    </row>
    <row r="138" spans="2:10">
      <c r="B138" s="128">
        <f>B139+B140</f>
        <v>1670</v>
      </c>
      <c r="E138" s="55" t="s">
        <v>119</v>
      </c>
      <c r="I138" s="129">
        <f>I139+I140</f>
        <v>0</v>
      </c>
    </row>
    <row r="139" spans="2:10">
      <c r="B139" s="128">
        <v>1670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-20</v>
      </c>
    </row>
    <row r="144" spans="2:10">
      <c r="B144" s="128">
        <f>B145+B146</f>
        <v>9944</v>
      </c>
      <c r="C144" s="32" t="s">
        <v>125</v>
      </c>
      <c r="E144" s="32" t="s">
        <v>125</v>
      </c>
      <c r="I144" s="129">
        <f>I145+I146</f>
        <v>-2472</v>
      </c>
      <c r="J144" s="75" t="str">
        <f>IF((I122=B113),"","NO CUADRA")</f>
        <v/>
      </c>
    </row>
    <row r="145" spans="2:9">
      <c r="B145" s="128">
        <v>5526</v>
      </c>
      <c r="C145" s="32" t="s">
        <v>126</v>
      </c>
      <c r="E145" s="32" t="s">
        <v>126</v>
      </c>
      <c r="I145" s="129">
        <v>-299</v>
      </c>
    </row>
    <row r="146" spans="2:9">
      <c r="B146" s="130">
        <v>4418</v>
      </c>
      <c r="C146" s="56" t="s">
        <v>127</v>
      </c>
      <c r="D146" s="57"/>
      <c r="E146" s="56" t="s">
        <v>127</v>
      </c>
      <c r="F146" s="57"/>
      <c r="G146" s="57"/>
      <c r="H146" s="57"/>
      <c r="I146" s="131">
        <v>-2173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5" orientation="portrait" r:id="rId1"/>
  <headerFooter alignWithMargins="0"/>
  <rowBreaks count="1" manualBreakCount="1">
    <brk id="72"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357</v>
      </c>
      <c r="D3" s="20"/>
      <c r="E3" s="77"/>
      <c r="F3" s="20"/>
      <c r="G3" s="20"/>
      <c r="H3" s="20"/>
      <c r="I3" s="20"/>
      <c r="J3" s="20"/>
      <c r="K3" s="20"/>
      <c r="L3" s="20"/>
      <c r="M3" s="20"/>
      <c r="N3" s="120"/>
    </row>
    <row r="4" spans="2:14" s="21" customFormat="1" ht="15" customHeight="1">
      <c r="B4" s="127" t="s">
        <v>358</v>
      </c>
      <c r="D4" s="20"/>
      <c r="E4" s="77"/>
      <c r="F4" s="20"/>
      <c r="G4" s="20"/>
      <c r="H4" s="20"/>
      <c r="I4" s="20"/>
      <c r="J4" s="20"/>
      <c r="K4" s="20"/>
      <c r="L4" s="20"/>
      <c r="M4" s="20"/>
      <c r="N4" s="120"/>
    </row>
    <row r="5" spans="2:14" s="22" customFormat="1" ht="15" customHeight="1">
      <c r="B5" s="127" t="s">
        <v>348</v>
      </c>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3200000</v>
      </c>
      <c r="D11" s="24" t="s">
        <v>4</v>
      </c>
      <c r="E11" s="32" t="s">
        <v>42</v>
      </c>
      <c r="F11" s="30"/>
      <c r="G11" s="31" t="s">
        <v>2</v>
      </c>
      <c r="H11" s="33" t="s">
        <v>3</v>
      </c>
      <c r="I11" s="129">
        <f>I12+I13</f>
        <v>5643141</v>
      </c>
      <c r="J11" s="75" t="str">
        <f>IF((I11=I12+I13),"","NO CUADRA")</f>
        <v/>
      </c>
    </row>
    <row r="12" spans="2:14">
      <c r="B12" s="128">
        <f>I11-B11</f>
        <v>2443141</v>
      </c>
      <c r="D12" s="32" t="s">
        <v>28</v>
      </c>
      <c r="E12" s="34" t="s">
        <v>5</v>
      </c>
      <c r="F12" s="30"/>
      <c r="G12" s="35" t="s">
        <v>43</v>
      </c>
      <c r="H12" s="31"/>
      <c r="I12" s="129">
        <v>5614716</v>
      </c>
      <c r="J12" s="75" t="str">
        <f>IF((I11=I16),"","NO CUADRA")</f>
        <v/>
      </c>
    </row>
    <row r="13" spans="2:14">
      <c r="B13" s="128">
        <v>646710</v>
      </c>
      <c r="D13" s="24" t="s">
        <v>44</v>
      </c>
      <c r="E13" s="32" t="s">
        <v>6</v>
      </c>
      <c r="F13" s="30"/>
      <c r="G13" s="35" t="s">
        <v>45</v>
      </c>
      <c r="I13" s="129">
        <v>28425</v>
      </c>
      <c r="J13" s="75" t="str">
        <f>IF((B16=B11+B12),"","NO CUADRA")</f>
        <v/>
      </c>
    </row>
    <row r="14" spans="2:14">
      <c r="B14" s="128">
        <f>B12-B13</f>
        <v>1796431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5643141</v>
      </c>
      <c r="C16" s="26"/>
      <c r="D16" s="36" t="s">
        <v>46</v>
      </c>
      <c r="E16" s="26"/>
      <c r="F16" s="37"/>
      <c r="G16" s="36" t="s">
        <v>46</v>
      </c>
      <c r="H16" s="26"/>
      <c r="I16" s="131">
        <f>I11</f>
        <v>5643141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1578812</v>
      </c>
      <c r="D26" s="24" t="s">
        <v>9</v>
      </c>
      <c r="E26" s="32" t="s">
        <v>10</v>
      </c>
      <c r="F26" s="30"/>
      <c r="G26" s="35" t="s">
        <v>28</v>
      </c>
      <c r="H26" s="39" t="s">
        <v>5</v>
      </c>
      <c r="I26" s="129">
        <f>+B12</f>
        <v>2443141</v>
      </c>
      <c r="J26" s="75" t="str">
        <f>IF((B26=B27+B28),"","NO CUADRA")</f>
        <v/>
      </c>
    </row>
    <row r="27" spans="2:10">
      <c r="B27" s="128">
        <v>1112424</v>
      </c>
      <c r="D27" s="32" t="s">
        <v>49</v>
      </c>
      <c r="F27" s="30"/>
      <c r="G27" s="31"/>
      <c r="H27" s="31"/>
      <c r="I27" s="129"/>
      <c r="J27" s="75" t="str">
        <f>IF((B28=B29+B30),"","NO CUADRA")</f>
        <v/>
      </c>
    </row>
    <row r="28" spans="2:10">
      <c r="B28" s="128">
        <f>B29+B30</f>
        <v>466388</v>
      </c>
      <c r="D28" s="32" t="s">
        <v>50</v>
      </c>
      <c r="F28" s="30"/>
      <c r="G28" s="31"/>
      <c r="H28" s="31"/>
      <c r="I28" s="129"/>
      <c r="J28" s="75" t="str">
        <f>IF((I26=I35),"","NO CUADRA")</f>
        <v/>
      </c>
    </row>
    <row r="29" spans="2:10">
      <c r="B29" s="128">
        <v>316692</v>
      </c>
      <c r="D29" s="32" t="s">
        <v>51</v>
      </c>
      <c r="F29" s="30"/>
      <c r="G29" s="31"/>
      <c r="H29" s="31"/>
      <c r="I29" s="129"/>
      <c r="J29" s="75" t="str">
        <f>IF((B33=I35-B26-B31-B32),"","NO CUADRA")</f>
        <v/>
      </c>
    </row>
    <row r="30" spans="2:10">
      <c r="B30" s="128">
        <v>149696</v>
      </c>
      <c r="D30" s="32" t="s">
        <v>52</v>
      </c>
      <c r="F30" s="30"/>
      <c r="G30" s="31"/>
      <c r="H30" s="31"/>
      <c r="I30" s="129"/>
      <c r="J30" s="75" t="str">
        <f>IF((B35=B26+B31+B32+B33),"","NO CUADRA")</f>
        <v/>
      </c>
    </row>
    <row r="31" spans="2:10" ht="12.75" customHeight="1">
      <c r="B31" s="128">
        <v>84031</v>
      </c>
      <c r="D31" s="24" t="s">
        <v>11</v>
      </c>
      <c r="E31" s="24" t="s">
        <v>12</v>
      </c>
      <c r="F31" s="30"/>
      <c r="G31" s="31"/>
      <c r="H31" s="31"/>
      <c r="I31" s="129"/>
    </row>
    <row r="32" spans="2:10" ht="12.75" customHeight="1">
      <c r="B32" s="128">
        <v>-54078</v>
      </c>
      <c r="D32" s="24" t="s">
        <v>13</v>
      </c>
      <c r="E32" s="24" t="s">
        <v>14</v>
      </c>
      <c r="F32" s="30"/>
      <c r="G32" s="31"/>
      <c r="H32" s="31"/>
      <c r="I32" s="129"/>
    </row>
    <row r="33" spans="2:10">
      <c r="B33" s="128">
        <f>I35-B26-B31-B32</f>
        <v>834376</v>
      </c>
      <c r="D33" s="32" t="s">
        <v>53</v>
      </c>
      <c r="E33" s="34" t="s">
        <v>54</v>
      </c>
      <c r="F33" s="30"/>
      <c r="G33" s="31"/>
      <c r="H33" s="31"/>
      <c r="I33" s="129"/>
    </row>
    <row r="34" spans="2:10">
      <c r="B34" s="128"/>
      <c r="F34" s="30"/>
      <c r="G34" s="31"/>
      <c r="H34" s="31"/>
      <c r="I34" s="129"/>
    </row>
    <row r="35" spans="2:10">
      <c r="B35" s="130">
        <f>B26+B31+B32+B33</f>
        <v>2443141</v>
      </c>
      <c r="C35" s="26"/>
      <c r="D35" s="36" t="s">
        <v>46</v>
      </c>
      <c r="E35" s="26"/>
      <c r="F35" s="37"/>
      <c r="G35" s="36" t="s">
        <v>46</v>
      </c>
      <c r="H35" s="26"/>
      <c r="I35" s="131">
        <f>I26</f>
        <v>2443141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696037</v>
      </c>
      <c r="D42" s="24" t="s">
        <v>15</v>
      </c>
      <c r="E42" s="35" t="s">
        <v>16</v>
      </c>
      <c r="F42" s="30"/>
      <c r="G42" s="32" t="s">
        <v>53</v>
      </c>
      <c r="H42" s="34" t="s">
        <v>54</v>
      </c>
      <c r="I42" s="129">
        <f>+B33</f>
        <v>834376</v>
      </c>
    </row>
    <row r="43" spans="2:10" ht="15">
      <c r="B43" s="128">
        <v>301714</v>
      </c>
      <c r="C43" s="23"/>
      <c r="D43" s="40" t="s">
        <v>56</v>
      </c>
      <c r="F43" s="41"/>
      <c r="G43" s="28" t="s">
        <v>15</v>
      </c>
      <c r="H43" s="42" t="s">
        <v>16</v>
      </c>
      <c r="I43" s="129">
        <f>I44+I45+I47+I48+I49</f>
        <v>494695</v>
      </c>
      <c r="J43" s="75" t="str">
        <f>IF((I43=I44+I45+I47+I48+I49),"","NO CUADRA")</f>
        <v/>
      </c>
    </row>
    <row r="44" spans="2:10">
      <c r="B44" s="128">
        <v>394323</v>
      </c>
      <c r="D44" s="32" t="s">
        <v>57</v>
      </c>
      <c r="F44" s="30"/>
      <c r="G44" s="40" t="s">
        <v>56</v>
      </c>
      <c r="I44" s="129">
        <v>316538</v>
      </c>
      <c r="J44" s="75" t="str">
        <f>IF((I52=I42+I43+I50),"","NO CUADRA")</f>
        <v/>
      </c>
    </row>
    <row r="45" spans="2:10">
      <c r="B45" s="128">
        <v>0</v>
      </c>
      <c r="D45" s="32" t="s">
        <v>58</v>
      </c>
      <c r="E45" s="29"/>
      <c r="F45" s="30"/>
      <c r="G45" s="32" t="s">
        <v>57</v>
      </c>
      <c r="I45" s="129">
        <v>178157</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633034</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1329071</v>
      </c>
      <c r="C52" s="26"/>
      <c r="D52" s="26" t="s">
        <v>46</v>
      </c>
      <c r="E52" s="26"/>
      <c r="F52" s="37"/>
      <c r="G52" s="26" t="s">
        <v>46</v>
      </c>
      <c r="H52" s="26"/>
      <c r="I52" s="131">
        <f>I42+I43+I50</f>
        <v>1329071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14480</v>
      </c>
      <c r="D59" s="24" t="s">
        <v>17</v>
      </c>
      <c r="E59" s="33" t="s">
        <v>66</v>
      </c>
      <c r="F59" s="30"/>
      <c r="G59" s="35" t="s">
        <v>62</v>
      </c>
      <c r="H59" s="34" t="s">
        <v>63</v>
      </c>
      <c r="I59" s="129">
        <f>+B49</f>
        <v>633034</v>
      </c>
      <c r="J59" s="75" t="str">
        <f>IF((B59=B60+B61),"","NO CUADRA")</f>
        <v/>
      </c>
    </row>
    <row r="60" spans="2:10">
      <c r="B60" s="128">
        <v>14480</v>
      </c>
      <c r="D60" s="32" t="s">
        <v>67</v>
      </c>
      <c r="F60" s="30"/>
      <c r="G60" s="35" t="s">
        <v>68</v>
      </c>
      <c r="H60" s="32"/>
      <c r="I60" s="129">
        <f>I61+I62</f>
        <v>149696</v>
      </c>
      <c r="J60" s="75" t="str">
        <f>IF((B64=B65+B66+B67),"","NO CUADRA")</f>
        <v/>
      </c>
    </row>
    <row r="61" spans="2:10">
      <c r="B61" s="128">
        <v>0</v>
      </c>
      <c r="D61" s="32" t="s">
        <v>69</v>
      </c>
      <c r="F61" s="30"/>
      <c r="G61" s="35" t="s">
        <v>70</v>
      </c>
      <c r="I61" s="129">
        <v>0</v>
      </c>
      <c r="J61" s="75" t="str">
        <f>IF((I60=I61+I62),"","NO CUADRA")</f>
        <v/>
      </c>
    </row>
    <row r="62" spans="2:10">
      <c r="B62" s="128">
        <v>149696</v>
      </c>
      <c r="D62" s="24" t="s">
        <v>18</v>
      </c>
      <c r="E62" s="32" t="s">
        <v>71</v>
      </c>
      <c r="F62" s="30"/>
      <c r="G62" s="35" t="s">
        <v>72</v>
      </c>
      <c r="I62" s="129">
        <v>149696</v>
      </c>
      <c r="J62" s="75" t="str">
        <f>IF((I63=I64+I65+I66),"","NO CUADRA")</f>
        <v/>
      </c>
    </row>
    <row r="63" spans="2:10">
      <c r="B63" s="128"/>
      <c r="E63" s="32" t="s">
        <v>73</v>
      </c>
      <c r="F63" s="30"/>
      <c r="G63" s="31" t="s">
        <v>19</v>
      </c>
      <c r="H63" s="24" t="s">
        <v>20</v>
      </c>
      <c r="I63" s="129">
        <f>I64+I65+I66</f>
        <v>11652</v>
      </c>
      <c r="J63" s="75" t="str">
        <f>IF((I70=I59+I60+I63),"","NO CUADRA")</f>
        <v/>
      </c>
    </row>
    <row r="64" spans="2:10">
      <c r="B64" s="128">
        <f>B65+B66+B67</f>
        <v>20647</v>
      </c>
      <c r="D64" s="24" t="s">
        <v>19</v>
      </c>
      <c r="E64" s="24" t="s">
        <v>20</v>
      </c>
      <c r="F64" s="30"/>
      <c r="G64" s="32" t="s">
        <v>74</v>
      </c>
      <c r="I64" s="129">
        <v>0</v>
      </c>
      <c r="J64" s="75" t="str">
        <f>IF((B68=I70-B59-B62-B64),"","NO CUADRA")</f>
        <v/>
      </c>
    </row>
    <row r="65" spans="2:10">
      <c r="B65" s="128">
        <v>15415</v>
      </c>
      <c r="D65" s="32" t="s">
        <v>74</v>
      </c>
      <c r="F65" s="30"/>
      <c r="G65" s="35" t="s">
        <v>75</v>
      </c>
      <c r="I65" s="129">
        <v>818</v>
      </c>
      <c r="J65" s="75" t="str">
        <f>IF((B70=B59+B62+B64+B68),"","NO CUADRA")</f>
        <v/>
      </c>
    </row>
    <row r="66" spans="2:10">
      <c r="B66" s="128">
        <v>0</v>
      </c>
      <c r="D66" s="32" t="s">
        <v>75</v>
      </c>
      <c r="F66" s="30"/>
      <c r="G66" s="35" t="s">
        <v>76</v>
      </c>
      <c r="I66" s="129">
        <v>10834</v>
      </c>
    </row>
    <row r="67" spans="2:10">
      <c r="B67" s="128">
        <v>5232</v>
      </c>
      <c r="D67" s="32" t="s">
        <v>76</v>
      </c>
      <c r="F67" s="30"/>
      <c r="G67" s="31"/>
      <c r="H67" s="31"/>
      <c r="I67" s="129"/>
    </row>
    <row r="68" spans="2:10">
      <c r="B68" s="128">
        <f>I70-B59-B62-B64</f>
        <v>609559</v>
      </c>
      <c r="D68" s="32" t="s">
        <v>77</v>
      </c>
      <c r="E68" s="32" t="s">
        <v>78</v>
      </c>
      <c r="F68" s="30"/>
      <c r="G68" s="31"/>
      <c r="H68" s="31"/>
      <c r="I68" s="129"/>
    </row>
    <row r="69" spans="2:10" ht="17.45" customHeight="1">
      <c r="B69" s="128"/>
      <c r="F69" s="30"/>
      <c r="G69" s="31"/>
      <c r="H69" s="31"/>
      <c r="I69" s="129"/>
    </row>
    <row r="70" spans="2:10" ht="17.45" customHeight="1">
      <c r="B70" s="130">
        <f>B59+B62+B64+B68</f>
        <v>794382</v>
      </c>
      <c r="C70" s="26"/>
      <c r="D70" s="26" t="s">
        <v>46</v>
      </c>
      <c r="E70" s="26"/>
      <c r="F70" s="37"/>
      <c r="G70" s="26" t="s">
        <v>46</v>
      </c>
      <c r="H70" s="26"/>
      <c r="I70" s="131">
        <f>I59+I60+I63</f>
        <v>794382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609559</v>
      </c>
      <c r="J77" s="75" t="str">
        <f>IF((I77=I82),"","NO CUADRA")</f>
        <v/>
      </c>
    </row>
    <row r="78" spans="2:10">
      <c r="B78" s="128"/>
      <c r="E78" s="32" t="s">
        <v>81</v>
      </c>
      <c r="F78" s="30"/>
      <c r="G78" s="35"/>
      <c r="H78" s="32"/>
      <c r="I78" s="129"/>
    </row>
    <row r="79" spans="2:10">
      <c r="B79" s="128">
        <f>I82-B77</f>
        <v>609559</v>
      </c>
      <c r="D79" s="32" t="s">
        <v>82</v>
      </c>
      <c r="E79" s="39" t="s">
        <v>83</v>
      </c>
      <c r="F79" s="30"/>
      <c r="G79" s="31"/>
      <c r="H79" s="31"/>
      <c r="I79" s="129"/>
      <c r="J79" s="75" t="str">
        <f>IF((B79=I82-B77),"","NO CUADRA")</f>
        <v/>
      </c>
    </row>
    <row r="80" spans="2:10">
      <c r="B80" s="128">
        <f>B79-B13</f>
        <v>-37151</v>
      </c>
      <c r="D80" s="32" t="s">
        <v>21</v>
      </c>
      <c r="E80" s="34" t="s">
        <v>22</v>
      </c>
      <c r="F80" s="30"/>
      <c r="G80" s="31"/>
      <c r="H80" s="31"/>
      <c r="I80" s="129"/>
    </row>
    <row r="81" spans="2:10">
      <c r="B81" s="128"/>
      <c r="F81" s="30"/>
      <c r="G81" s="31"/>
      <c r="H81" s="31"/>
      <c r="I81" s="129"/>
      <c r="J81" s="75" t="str">
        <f>IF((B82=B77+B79),"","NO CUADRA")</f>
        <v/>
      </c>
    </row>
    <row r="82" spans="2:10">
      <c r="B82" s="130">
        <f>B77+B79</f>
        <v>609559</v>
      </c>
      <c r="C82" s="26"/>
      <c r="D82" s="26" t="s">
        <v>46</v>
      </c>
      <c r="E82" s="26"/>
      <c r="F82" s="37"/>
      <c r="G82" s="26" t="s">
        <v>46</v>
      </c>
      <c r="H82" s="26"/>
      <c r="I82" s="131">
        <f>I77</f>
        <v>609559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524746</v>
      </c>
      <c r="D92" s="32" t="s">
        <v>87</v>
      </c>
      <c r="E92" s="34" t="s">
        <v>88</v>
      </c>
      <c r="F92" s="30"/>
      <c r="G92" s="32" t="s">
        <v>82</v>
      </c>
      <c r="H92" s="34" t="s">
        <v>22</v>
      </c>
      <c r="I92" s="129">
        <f>+B80</f>
        <v>-37151</v>
      </c>
      <c r="J92" s="75" t="str">
        <f>IF((I93=I94+I95),"","NO CUADRA")</f>
        <v/>
      </c>
    </row>
    <row r="93" spans="2:10">
      <c r="B93" s="128"/>
      <c r="E93" s="39" t="s">
        <v>89</v>
      </c>
      <c r="F93" s="30"/>
      <c r="G93" s="35" t="s">
        <v>32</v>
      </c>
      <c r="H93" s="24" t="s">
        <v>24</v>
      </c>
      <c r="I93" s="129">
        <f>I94+I95</f>
        <v>596372</v>
      </c>
      <c r="J93" s="75" t="str">
        <f>IF((I96=I97),"","NO CUADRA")</f>
        <v/>
      </c>
    </row>
    <row r="94" spans="2:10">
      <c r="B94" s="128"/>
      <c r="E94" s="32"/>
      <c r="F94" s="30"/>
      <c r="G94" s="35" t="s">
        <v>90</v>
      </c>
      <c r="I94" s="129">
        <v>287671</v>
      </c>
      <c r="J94" s="75" t="str">
        <f>IF((I99=I92+I93+I96),"","NO CUADRA")</f>
        <v/>
      </c>
    </row>
    <row r="95" spans="2:10">
      <c r="B95" s="128"/>
      <c r="E95" s="32"/>
      <c r="F95" s="30"/>
      <c r="G95" s="35" t="s">
        <v>91</v>
      </c>
      <c r="I95" s="129">
        <v>308701</v>
      </c>
    </row>
    <row r="96" spans="2:10">
      <c r="B96" s="128"/>
      <c r="D96" s="32"/>
      <c r="F96" s="30"/>
      <c r="G96" s="35" t="s">
        <v>33</v>
      </c>
      <c r="H96" s="24" t="s">
        <v>25</v>
      </c>
      <c r="I96" s="129">
        <f>I97</f>
        <v>-34475</v>
      </c>
    </row>
    <row r="97" spans="2:10">
      <c r="B97" s="132"/>
      <c r="C97" s="46"/>
      <c r="D97" s="46"/>
      <c r="E97" s="32"/>
      <c r="F97" s="47"/>
      <c r="G97" s="35" t="s">
        <v>92</v>
      </c>
      <c r="H97" s="48"/>
      <c r="I97" s="129">
        <v>-34475</v>
      </c>
    </row>
    <row r="98" spans="2:10">
      <c r="B98" s="128"/>
      <c r="F98" s="30"/>
      <c r="G98" s="31"/>
      <c r="H98" s="31"/>
      <c r="I98" s="129"/>
    </row>
    <row r="99" spans="2:10">
      <c r="B99" s="130">
        <f>B92</f>
        <v>524746</v>
      </c>
      <c r="C99" s="26"/>
      <c r="D99" s="26" t="s">
        <v>46</v>
      </c>
      <c r="E99" s="26"/>
      <c r="F99" s="37"/>
      <c r="G99" s="26" t="s">
        <v>46</v>
      </c>
      <c r="H99" s="26"/>
      <c r="I99" s="131">
        <f>I92+I93+I96</f>
        <v>524746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428983</v>
      </c>
      <c r="D106" s="32" t="s">
        <v>34</v>
      </c>
      <c r="E106" s="50" t="s">
        <v>35</v>
      </c>
      <c r="F106" s="30"/>
      <c r="G106" s="31"/>
      <c r="H106" s="31"/>
      <c r="I106" s="30"/>
    </row>
    <row r="107" spans="2:10">
      <c r="B107" s="128">
        <v>561717</v>
      </c>
      <c r="D107" s="32" t="s">
        <v>94</v>
      </c>
      <c r="E107" s="32"/>
      <c r="F107" s="30"/>
      <c r="G107" s="32" t="s">
        <v>87</v>
      </c>
      <c r="H107" s="39" t="s">
        <v>88</v>
      </c>
      <c r="I107" s="129"/>
    </row>
    <row r="108" spans="2:10">
      <c r="B108" s="128">
        <f>-B13</f>
        <v>-646710</v>
      </c>
      <c r="D108" s="32" t="s">
        <v>95</v>
      </c>
      <c r="E108" s="33" t="s">
        <v>6</v>
      </c>
      <c r="F108" s="30"/>
      <c r="G108" s="32"/>
      <c r="H108" s="51" t="s">
        <v>89</v>
      </c>
      <c r="I108" s="129">
        <f>B92</f>
        <v>524746</v>
      </c>
    </row>
    <row r="109" spans="2:10">
      <c r="B109" s="128">
        <v>-132734</v>
      </c>
      <c r="D109" s="40" t="s">
        <v>96</v>
      </c>
      <c r="E109" s="32" t="s">
        <v>97</v>
      </c>
      <c r="F109" s="30"/>
      <c r="H109" s="74"/>
      <c r="I109" s="133"/>
    </row>
    <row r="110" spans="2:10">
      <c r="B110" s="128">
        <v>0</v>
      </c>
      <c r="D110" s="32" t="s">
        <v>98</v>
      </c>
      <c r="E110" s="32" t="s">
        <v>99</v>
      </c>
      <c r="F110" s="30"/>
      <c r="G110" s="72"/>
      <c r="I110" s="129"/>
    </row>
    <row r="111" spans="2:10">
      <c r="B111" s="128">
        <v>18833</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723640</v>
      </c>
      <c r="C113" s="46"/>
      <c r="D113" s="46" t="s">
        <v>26</v>
      </c>
      <c r="E113" s="34" t="s">
        <v>102</v>
      </c>
      <c r="F113" s="47"/>
      <c r="G113" s="72"/>
      <c r="H113" s="48"/>
      <c r="I113" s="129"/>
    </row>
    <row r="114" spans="2:10">
      <c r="B114" s="128"/>
      <c r="E114" s="32"/>
      <c r="F114" s="30"/>
      <c r="G114" s="72"/>
      <c r="H114" s="31"/>
      <c r="I114" s="129"/>
    </row>
    <row r="115" spans="2:10">
      <c r="B115" s="130">
        <f>B106+B108+B111+B113</f>
        <v>524746</v>
      </c>
      <c r="C115" s="26"/>
      <c r="D115" s="26" t="s">
        <v>46</v>
      </c>
      <c r="E115" s="52"/>
      <c r="F115" s="37"/>
      <c r="G115" s="26" t="s">
        <v>46</v>
      </c>
      <c r="H115" s="26"/>
      <c r="I115" s="131">
        <f>I108</f>
        <v>524746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723640</v>
      </c>
      <c r="J122" s="75" t="str">
        <f>IF((B125=B126+B127),"","NO CUADRA")</f>
        <v/>
      </c>
    </row>
    <row r="123" spans="2:10" ht="15">
      <c r="B123" s="128">
        <f>B125+B128+B131+B134+B137+B142+B143+B144</f>
        <v>-219343</v>
      </c>
      <c r="C123" s="28"/>
      <c r="D123" s="23"/>
      <c r="E123" s="32" t="s">
        <v>105</v>
      </c>
      <c r="F123" s="23"/>
      <c r="G123" s="23"/>
      <c r="H123" s="23"/>
      <c r="I123" s="129">
        <f>I128+I131+I134+I137+I142+I143+I144</f>
        <v>-942983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-306403</v>
      </c>
      <c r="E128" s="32" t="s">
        <v>109</v>
      </c>
      <c r="I128" s="129">
        <f>I129+I130</f>
        <v>41872</v>
      </c>
      <c r="J128" s="75" t="str">
        <f>IF((B138=B139+B140),"","NO CUADRA")</f>
        <v/>
      </c>
    </row>
    <row r="129" spans="2:10">
      <c r="B129" s="128">
        <v>-60779</v>
      </c>
      <c r="E129" s="32" t="s">
        <v>110</v>
      </c>
      <c r="I129" s="129">
        <v>0</v>
      </c>
      <c r="J129" s="75" t="str">
        <f>IF((B144=B145+B146),"","NO CUADRA")</f>
        <v/>
      </c>
    </row>
    <row r="130" spans="2:10">
      <c r="B130" s="128">
        <v>-245624</v>
      </c>
      <c r="E130" s="32" t="s">
        <v>111</v>
      </c>
      <c r="I130" s="129">
        <v>41872</v>
      </c>
    </row>
    <row r="131" spans="2:10">
      <c r="B131" s="128">
        <f>B132+B133</f>
        <v>65832</v>
      </c>
      <c r="E131" s="32" t="s">
        <v>112</v>
      </c>
      <c r="I131" s="129">
        <f>I132+I133</f>
        <v>0</v>
      </c>
    </row>
    <row r="132" spans="2:10">
      <c r="B132" s="128">
        <v>2182</v>
      </c>
      <c r="E132" s="32" t="s">
        <v>113</v>
      </c>
      <c r="I132" s="129">
        <v>0</v>
      </c>
      <c r="J132" s="75" t="str">
        <f>IF((I128=I129+I130),"","NO CUADRA")</f>
        <v/>
      </c>
    </row>
    <row r="133" spans="2:10">
      <c r="B133" s="128">
        <v>63650</v>
      </c>
      <c r="E133" s="32" t="s">
        <v>114</v>
      </c>
      <c r="I133" s="129">
        <v>0</v>
      </c>
      <c r="J133" s="75" t="str">
        <f>IF((I131=I132+I133),"","NO CUADRA")</f>
        <v/>
      </c>
    </row>
    <row r="134" spans="2:10">
      <c r="B134" s="128">
        <f>B135+B136</f>
        <v>80743</v>
      </c>
      <c r="E134" s="32" t="s">
        <v>115</v>
      </c>
      <c r="I134" s="129">
        <f>I135+I136</f>
        <v>-232422</v>
      </c>
      <c r="J134" s="75" t="str">
        <f>IF((I134=I135+I136),"","NO CUADRA")</f>
        <v/>
      </c>
    </row>
    <row r="135" spans="2:10">
      <c r="B135" s="128">
        <v>195484</v>
      </c>
      <c r="E135" s="32" t="s">
        <v>116</v>
      </c>
      <c r="I135" s="129">
        <v>-86713</v>
      </c>
      <c r="J135" s="75" t="str">
        <f>IF((I137=I138+I141),"","NO CUADRA")</f>
        <v/>
      </c>
    </row>
    <row r="136" spans="2:10">
      <c r="B136" s="128">
        <v>-114741</v>
      </c>
      <c r="E136" s="32" t="s">
        <v>117</v>
      </c>
      <c r="I136" s="129">
        <v>-145709</v>
      </c>
      <c r="J136" s="75" t="str">
        <f>IF((I144=I145+I146),"","NO CUADRA")</f>
        <v/>
      </c>
    </row>
    <row r="137" spans="2:10">
      <c r="B137" s="128">
        <f>B138+B141</f>
        <v>196800</v>
      </c>
      <c r="E137" s="55" t="s">
        <v>118</v>
      </c>
      <c r="I137" s="129">
        <f>I138+I141</f>
        <v>-1529</v>
      </c>
      <c r="J137" s="75" t="str">
        <f>IF((I122=B123-I128-I131-I134-I137-I142-I143-I144),"","NO CUADRA")</f>
        <v/>
      </c>
    </row>
    <row r="138" spans="2:10">
      <c r="B138" s="128">
        <f>B139+B140</f>
        <v>196208</v>
      </c>
      <c r="E138" s="55" t="s">
        <v>119</v>
      </c>
      <c r="I138" s="129">
        <f>I139+I140</f>
        <v>-1529</v>
      </c>
    </row>
    <row r="139" spans="2:10">
      <c r="B139" s="128">
        <v>196208</v>
      </c>
      <c r="E139" s="55" t="s">
        <v>120</v>
      </c>
      <c r="I139" s="129">
        <v>-1529</v>
      </c>
    </row>
    <row r="140" spans="2:10">
      <c r="B140" s="128">
        <v>0</v>
      </c>
      <c r="E140" s="55" t="s">
        <v>121</v>
      </c>
      <c r="I140" s="129">
        <v>0</v>
      </c>
    </row>
    <row r="141" spans="2:10">
      <c r="B141" s="128">
        <v>592</v>
      </c>
      <c r="E141" s="55" t="s">
        <v>122</v>
      </c>
      <c r="I141" s="129">
        <v>0</v>
      </c>
    </row>
    <row r="142" spans="2:10">
      <c r="B142" s="128">
        <v>0</v>
      </c>
      <c r="E142" s="32" t="s">
        <v>123</v>
      </c>
      <c r="I142" s="129">
        <v>0</v>
      </c>
    </row>
    <row r="143" spans="2:10">
      <c r="B143" s="128">
        <v>-1620</v>
      </c>
      <c r="C143" s="32" t="s">
        <v>124</v>
      </c>
      <c r="E143" s="32" t="s">
        <v>124</v>
      </c>
      <c r="I143" s="129">
        <v>-2546</v>
      </c>
    </row>
    <row r="144" spans="2:10">
      <c r="B144" s="128">
        <f>B145+B146</f>
        <v>-254695</v>
      </c>
      <c r="C144" s="32" t="s">
        <v>125</v>
      </c>
      <c r="E144" s="32" t="s">
        <v>125</v>
      </c>
      <c r="I144" s="129">
        <f>I145+I146</f>
        <v>-748358</v>
      </c>
      <c r="J144" s="75" t="str">
        <f>IF((I122=B113),"","NO CUADRA")</f>
        <v/>
      </c>
    </row>
    <row r="145" spans="2:9">
      <c r="B145" s="128">
        <v>-296909</v>
      </c>
      <c r="C145" s="32" t="s">
        <v>126</v>
      </c>
      <c r="E145" s="32" t="s">
        <v>126</v>
      </c>
      <c r="I145" s="129">
        <v>-216017</v>
      </c>
    </row>
    <row r="146" spans="2:9">
      <c r="B146" s="130">
        <v>42214</v>
      </c>
      <c r="C146" s="56" t="s">
        <v>127</v>
      </c>
      <c r="D146" s="57"/>
      <c r="E146" s="56" t="s">
        <v>127</v>
      </c>
      <c r="F146" s="57"/>
      <c r="G146" s="57"/>
      <c r="H146" s="57"/>
      <c r="I146" s="131">
        <v>-532341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349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160320</v>
      </c>
      <c r="D11" s="24" t="s">
        <v>4</v>
      </c>
      <c r="E11" s="32" t="s">
        <v>42</v>
      </c>
      <c r="F11" s="30"/>
      <c r="G11" s="31" t="s">
        <v>2</v>
      </c>
      <c r="H11" s="33" t="s">
        <v>3</v>
      </c>
      <c r="I11" s="129">
        <f>I12+I13</f>
        <v>251271</v>
      </c>
      <c r="J11" s="75" t="str">
        <f>IF((I11=I12+I13),"","NO CUADRA")</f>
        <v/>
      </c>
    </row>
    <row r="12" spans="2:14">
      <c r="B12" s="128">
        <f>I11-B11</f>
        <v>90951</v>
      </c>
      <c r="D12" s="32" t="s">
        <v>28</v>
      </c>
      <c r="E12" s="34" t="s">
        <v>5</v>
      </c>
      <c r="F12" s="30"/>
      <c r="G12" s="35" t="s">
        <v>43</v>
      </c>
      <c r="H12" s="31"/>
      <c r="I12" s="129">
        <v>244966</v>
      </c>
      <c r="J12" s="75" t="str">
        <f>IF((I11=I16),"","NO CUADRA")</f>
        <v/>
      </c>
    </row>
    <row r="13" spans="2:14">
      <c r="B13" s="128">
        <v>66736</v>
      </c>
      <c r="D13" s="24" t="s">
        <v>44</v>
      </c>
      <c r="E13" s="32" t="s">
        <v>6</v>
      </c>
      <c r="F13" s="30"/>
      <c r="G13" s="35" t="s">
        <v>45</v>
      </c>
      <c r="I13" s="129">
        <v>6305</v>
      </c>
      <c r="J13" s="75" t="str">
        <f>IF((B16=B11+B12),"","NO CUADRA")</f>
        <v/>
      </c>
    </row>
    <row r="14" spans="2:14">
      <c r="B14" s="128">
        <f>B12-B13</f>
        <v>24215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251271</v>
      </c>
      <c r="C16" s="26"/>
      <c r="D16" s="36" t="s">
        <v>46</v>
      </c>
      <c r="E16" s="26"/>
      <c r="F16" s="37"/>
      <c r="G16" s="36" t="s">
        <v>46</v>
      </c>
      <c r="H16" s="26"/>
      <c r="I16" s="131">
        <f>I11</f>
        <v>251271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92876</v>
      </c>
      <c r="D26" s="24" t="s">
        <v>9</v>
      </c>
      <c r="E26" s="32" t="s">
        <v>10</v>
      </c>
      <c r="F26" s="30"/>
      <c r="G26" s="35" t="s">
        <v>28</v>
      </c>
      <c r="H26" s="39" t="s">
        <v>5</v>
      </c>
      <c r="I26" s="129">
        <f>+B12</f>
        <v>90951</v>
      </c>
      <c r="J26" s="75" t="str">
        <f>IF((B26=B27+B28),"","NO CUADRA")</f>
        <v/>
      </c>
    </row>
    <row r="27" spans="2:10">
      <c r="B27" s="128">
        <v>72081</v>
      </c>
      <c r="D27" s="32" t="s">
        <v>49</v>
      </c>
      <c r="F27" s="30"/>
      <c r="G27" s="31"/>
      <c r="H27" s="31"/>
      <c r="I27" s="129"/>
      <c r="J27" s="75" t="str">
        <f>IF((B28=B29+B30),"","NO CUADRA")</f>
        <v/>
      </c>
    </row>
    <row r="28" spans="2:10">
      <c r="B28" s="128">
        <f>B29+B30</f>
        <v>20795</v>
      </c>
      <c r="D28" s="32" t="s">
        <v>50</v>
      </c>
      <c r="F28" s="30"/>
      <c r="G28" s="31"/>
      <c r="H28" s="31"/>
      <c r="I28" s="129"/>
      <c r="J28" s="75" t="str">
        <f>IF((I26=I35),"","NO CUADRA")</f>
        <v/>
      </c>
    </row>
    <row r="29" spans="2:10">
      <c r="B29" s="128">
        <v>20291</v>
      </c>
      <c r="D29" s="32" t="s">
        <v>51</v>
      </c>
      <c r="F29" s="30"/>
      <c r="G29" s="31"/>
      <c r="H29" s="31"/>
      <c r="I29" s="129"/>
      <c r="J29" s="75" t="str">
        <f>IF((B33=I35-B26-B31-B32),"","NO CUADRA")</f>
        <v/>
      </c>
    </row>
    <row r="30" spans="2:10">
      <c r="B30" s="128">
        <v>504</v>
      </c>
      <c r="D30" s="32" t="s">
        <v>52</v>
      </c>
      <c r="F30" s="30"/>
      <c r="G30" s="31"/>
      <c r="H30" s="31"/>
      <c r="I30" s="129"/>
      <c r="J30" s="75" t="str">
        <f>IF((B35=B26+B31+B32+B33),"","NO CUADRA")</f>
        <v/>
      </c>
    </row>
    <row r="31" spans="2:10" ht="12.75" customHeight="1">
      <c r="B31" s="128">
        <v>10731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-12656</v>
      </c>
      <c r="D33" s="32" t="s">
        <v>53</v>
      </c>
      <c r="E33" s="34" t="s">
        <v>54</v>
      </c>
      <c r="F33" s="30"/>
      <c r="G33" s="31"/>
      <c r="H33" s="31"/>
      <c r="I33" s="129"/>
    </row>
    <row r="34" spans="2:10">
      <c r="B34" s="128"/>
      <c r="F34" s="30"/>
      <c r="G34" s="31"/>
      <c r="H34" s="31"/>
      <c r="I34" s="129"/>
    </row>
    <row r="35" spans="2:10">
      <c r="B35" s="130">
        <f>B26+B31+B32+B33</f>
        <v>90951</v>
      </c>
      <c r="C35" s="26"/>
      <c r="D35" s="36" t="s">
        <v>46</v>
      </c>
      <c r="E35" s="26"/>
      <c r="F35" s="37"/>
      <c r="G35" s="36" t="s">
        <v>46</v>
      </c>
      <c r="H35" s="26"/>
      <c r="I35" s="131">
        <f>I26</f>
        <v>90951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60494</v>
      </c>
      <c r="D42" s="24" t="s">
        <v>15</v>
      </c>
      <c r="E42" s="35" t="s">
        <v>16</v>
      </c>
      <c r="F42" s="30"/>
      <c r="G42" s="32" t="s">
        <v>53</v>
      </c>
      <c r="H42" s="34" t="s">
        <v>54</v>
      </c>
      <c r="I42" s="129">
        <f>+B33</f>
        <v>-12656</v>
      </c>
    </row>
    <row r="43" spans="2:10" ht="15">
      <c r="B43" s="128">
        <v>55984</v>
      </c>
      <c r="C43" s="23"/>
      <c r="D43" s="40" t="s">
        <v>56</v>
      </c>
      <c r="F43" s="41"/>
      <c r="G43" s="28" t="s">
        <v>15</v>
      </c>
      <c r="H43" s="42" t="s">
        <v>16</v>
      </c>
      <c r="I43" s="129">
        <f>I44+I45+I47+I48+I49</f>
        <v>48019</v>
      </c>
      <c r="J43" s="75" t="str">
        <f>IF((I43=I44+I45+I47+I48+I49),"","NO CUADRA")</f>
        <v/>
      </c>
    </row>
    <row r="44" spans="2:10">
      <c r="B44" s="128">
        <v>4510</v>
      </c>
      <c r="D44" s="32" t="s">
        <v>57</v>
      </c>
      <c r="F44" s="30"/>
      <c r="G44" s="40" t="s">
        <v>56</v>
      </c>
      <c r="I44" s="129">
        <v>42334</v>
      </c>
      <c r="J44" s="75" t="str">
        <f>IF((I52=I42+I43+I50),"","NO CUADRA")</f>
        <v/>
      </c>
    </row>
    <row r="45" spans="2:10">
      <c r="B45" s="128">
        <v>0</v>
      </c>
      <c r="D45" s="32" t="s">
        <v>58</v>
      </c>
      <c r="E45" s="29"/>
      <c r="F45" s="30"/>
      <c r="G45" s="32" t="s">
        <v>57</v>
      </c>
      <c r="I45" s="129">
        <v>5685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-25131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35363</v>
      </c>
      <c r="C52" s="26"/>
      <c r="D52" s="26" t="s">
        <v>46</v>
      </c>
      <c r="E52" s="26"/>
      <c r="F52" s="37"/>
      <c r="G52" s="26" t="s">
        <v>46</v>
      </c>
      <c r="H52" s="26"/>
      <c r="I52" s="131">
        <f>I42+I43+I50</f>
        <v>35363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4829</v>
      </c>
      <c r="D59" s="24" t="s">
        <v>17</v>
      </c>
      <c r="E59" s="33" t="s">
        <v>66</v>
      </c>
      <c r="F59" s="30"/>
      <c r="G59" s="35" t="s">
        <v>62</v>
      </c>
      <c r="H59" s="34" t="s">
        <v>63</v>
      </c>
      <c r="I59" s="129">
        <f>+B49</f>
        <v>-25131</v>
      </c>
      <c r="J59" s="75" t="str">
        <f>IF((B59=B60+B61),"","NO CUADRA")</f>
        <v/>
      </c>
    </row>
    <row r="60" spans="2:10">
      <c r="B60" s="128">
        <v>4829</v>
      </c>
      <c r="D60" s="32" t="s">
        <v>67</v>
      </c>
      <c r="F60" s="30"/>
      <c r="G60" s="35" t="s">
        <v>68</v>
      </c>
      <c r="H60" s="32"/>
      <c r="I60" s="129">
        <f>I61+I62</f>
        <v>504</v>
      </c>
      <c r="J60" s="75" t="str">
        <f>IF((B64=B65+B66+B67),"","NO CUADRA")</f>
        <v/>
      </c>
    </row>
    <row r="61" spans="2:10">
      <c r="B61" s="128">
        <v>0</v>
      </c>
      <c r="D61" s="32" t="s">
        <v>69</v>
      </c>
      <c r="F61" s="30"/>
      <c r="G61" s="35" t="s">
        <v>70</v>
      </c>
      <c r="I61" s="129">
        <v>0</v>
      </c>
      <c r="J61" s="75" t="str">
        <f>IF((I60=I61+I62),"","NO CUADRA")</f>
        <v/>
      </c>
    </row>
    <row r="62" spans="2:10">
      <c r="B62" s="128">
        <v>504</v>
      </c>
      <c r="D62" s="24" t="s">
        <v>18</v>
      </c>
      <c r="E62" s="32" t="s">
        <v>71</v>
      </c>
      <c r="F62" s="30"/>
      <c r="G62" s="35" t="s">
        <v>72</v>
      </c>
      <c r="I62" s="129">
        <v>504</v>
      </c>
      <c r="J62" s="75" t="str">
        <f>IF((I63=I64+I65+I66),"","NO CUADRA")</f>
        <v/>
      </c>
    </row>
    <row r="63" spans="2:10">
      <c r="B63" s="128"/>
      <c r="E63" s="32" t="s">
        <v>73</v>
      </c>
      <c r="F63" s="30"/>
      <c r="G63" s="31" t="s">
        <v>19</v>
      </c>
      <c r="H63" s="24" t="s">
        <v>20</v>
      </c>
      <c r="I63" s="129">
        <f>I64+I65+I66</f>
        <v>503</v>
      </c>
      <c r="J63" s="75" t="str">
        <f>IF((I70=I59+I60+I63),"","NO CUADRA")</f>
        <v/>
      </c>
    </row>
    <row r="64" spans="2:10">
      <c r="B64" s="128">
        <f>B65+B66+B67</f>
        <v>11079</v>
      </c>
      <c r="D64" s="24" t="s">
        <v>19</v>
      </c>
      <c r="E64" s="24" t="s">
        <v>20</v>
      </c>
      <c r="F64" s="30"/>
      <c r="G64" s="32" t="s">
        <v>74</v>
      </c>
      <c r="I64" s="129">
        <v>0</v>
      </c>
      <c r="J64" s="75" t="str">
        <f>IF((B68=I70-B59-B62-B64),"","NO CUADRA")</f>
        <v/>
      </c>
    </row>
    <row r="65" spans="2:10">
      <c r="B65" s="128">
        <v>571</v>
      </c>
      <c r="D65" s="32" t="s">
        <v>74</v>
      </c>
      <c r="F65" s="30"/>
      <c r="G65" s="35" t="s">
        <v>75</v>
      </c>
      <c r="I65" s="129">
        <v>266</v>
      </c>
      <c r="J65" s="75" t="str">
        <f>IF((B70=B59+B62+B64+B68),"","NO CUADRA")</f>
        <v/>
      </c>
    </row>
    <row r="66" spans="2:10">
      <c r="B66" s="128">
        <v>0</v>
      </c>
      <c r="D66" s="32" t="s">
        <v>75</v>
      </c>
      <c r="F66" s="30"/>
      <c r="G66" s="35" t="s">
        <v>76</v>
      </c>
      <c r="I66" s="129">
        <v>237</v>
      </c>
    </row>
    <row r="67" spans="2:10">
      <c r="B67" s="128">
        <v>10508</v>
      </c>
      <c r="D67" s="32" t="s">
        <v>76</v>
      </c>
      <c r="F67" s="30"/>
      <c r="G67" s="31"/>
      <c r="H67" s="31"/>
      <c r="I67" s="129"/>
    </row>
    <row r="68" spans="2:10">
      <c r="B68" s="128">
        <f>I70-B59-B62-B64</f>
        <v>-40536</v>
      </c>
      <c r="D68" s="32" t="s">
        <v>77</v>
      </c>
      <c r="E68" s="32" t="s">
        <v>78</v>
      </c>
      <c r="F68" s="30"/>
      <c r="G68" s="31"/>
      <c r="H68" s="31"/>
      <c r="I68" s="129"/>
    </row>
    <row r="69" spans="2:10" ht="17.45" customHeight="1">
      <c r="B69" s="128"/>
      <c r="F69" s="30"/>
      <c r="G69" s="31"/>
      <c r="H69" s="31"/>
      <c r="I69" s="129"/>
    </row>
    <row r="70" spans="2:10" ht="17.45" customHeight="1">
      <c r="B70" s="130">
        <f>B59+B62+B64+B68</f>
        <v>-24124</v>
      </c>
      <c r="C70" s="26"/>
      <c r="D70" s="26" t="s">
        <v>46</v>
      </c>
      <c r="E70" s="26"/>
      <c r="F70" s="37"/>
      <c r="G70" s="26" t="s">
        <v>46</v>
      </c>
      <c r="H70" s="26"/>
      <c r="I70" s="131">
        <f>I59+I60+I63</f>
        <v>-24124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-40536</v>
      </c>
      <c r="J77" s="75" t="str">
        <f>IF((I77=I82),"","NO CUADRA")</f>
        <v/>
      </c>
    </row>
    <row r="78" spans="2:10">
      <c r="B78" s="128"/>
      <c r="E78" s="32" t="s">
        <v>81</v>
      </c>
      <c r="F78" s="30"/>
      <c r="G78" s="35"/>
      <c r="H78" s="32"/>
      <c r="I78" s="129"/>
    </row>
    <row r="79" spans="2:10">
      <c r="B79" s="128">
        <f>I82-B77</f>
        <v>-40536</v>
      </c>
      <c r="D79" s="32" t="s">
        <v>82</v>
      </c>
      <c r="E79" s="39" t="s">
        <v>83</v>
      </c>
      <c r="F79" s="30"/>
      <c r="G79" s="31"/>
      <c r="H79" s="31"/>
      <c r="I79" s="129"/>
      <c r="J79" s="75" t="str">
        <f>IF((B79=I82-B77),"","NO CUADRA")</f>
        <v/>
      </c>
    </row>
    <row r="80" spans="2:10">
      <c r="B80" s="128">
        <f>B79-B13</f>
        <v>-107272</v>
      </c>
      <c r="D80" s="32" t="s">
        <v>21</v>
      </c>
      <c r="E80" s="34" t="s">
        <v>22</v>
      </c>
      <c r="F80" s="30"/>
      <c r="G80" s="31"/>
      <c r="H80" s="31"/>
      <c r="I80" s="129"/>
    </row>
    <row r="81" spans="2:10">
      <c r="B81" s="128"/>
      <c r="F81" s="30"/>
      <c r="G81" s="31"/>
      <c r="H81" s="31"/>
      <c r="I81" s="129"/>
      <c r="J81" s="75" t="str">
        <f>IF((B82=B77+B79),"","NO CUADRA")</f>
        <v/>
      </c>
    </row>
    <row r="82" spans="2:10">
      <c r="B82" s="130">
        <f>B77+B79</f>
        <v>-40536</v>
      </c>
      <c r="C82" s="26"/>
      <c r="D82" s="26" t="s">
        <v>46</v>
      </c>
      <c r="E82" s="26"/>
      <c r="F82" s="37"/>
      <c r="G82" s="26" t="s">
        <v>46</v>
      </c>
      <c r="H82" s="26"/>
      <c r="I82" s="131">
        <f>I77</f>
        <v>-40536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-14334</v>
      </c>
      <c r="D92" s="32" t="s">
        <v>87</v>
      </c>
      <c r="E92" s="34" t="s">
        <v>88</v>
      </c>
      <c r="F92" s="30"/>
      <c r="G92" s="32" t="s">
        <v>82</v>
      </c>
      <c r="H92" s="34" t="s">
        <v>22</v>
      </c>
      <c r="I92" s="129">
        <f>+B80</f>
        <v>-107272</v>
      </c>
      <c r="J92" s="75" t="str">
        <f>IF((I93=I94+I95),"","NO CUADRA")</f>
        <v/>
      </c>
    </row>
    <row r="93" spans="2:10">
      <c r="B93" s="128"/>
      <c r="E93" s="39" t="s">
        <v>89</v>
      </c>
      <c r="F93" s="30"/>
      <c r="G93" s="35" t="s">
        <v>32</v>
      </c>
      <c r="H93" s="24" t="s">
        <v>24</v>
      </c>
      <c r="I93" s="129">
        <f>I94+I95</f>
        <v>96421</v>
      </c>
      <c r="J93" s="75" t="str">
        <f>IF((I96=I97),"","NO CUADRA")</f>
        <v/>
      </c>
    </row>
    <row r="94" spans="2:10">
      <c r="B94" s="128"/>
      <c r="E94" s="32"/>
      <c r="F94" s="30"/>
      <c r="G94" s="35" t="s">
        <v>90</v>
      </c>
      <c r="I94" s="129">
        <v>93157</v>
      </c>
      <c r="J94" s="75" t="str">
        <f>IF((I99=I92+I93+I96),"","NO CUADRA")</f>
        <v/>
      </c>
    </row>
    <row r="95" spans="2:10">
      <c r="B95" s="128"/>
      <c r="E95" s="32"/>
      <c r="F95" s="30"/>
      <c r="G95" s="35" t="s">
        <v>91</v>
      </c>
      <c r="I95" s="129">
        <v>3264</v>
      </c>
    </row>
    <row r="96" spans="2:10">
      <c r="B96" s="128"/>
      <c r="D96" s="32"/>
      <c r="F96" s="30"/>
      <c r="G96" s="35" t="s">
        <v>33</v>
      </c>
      <c r="H96" s="24" t="s">
        <v>25</v>
      </c>
      <c r="I96" s="129">
        <f>I97</f>
        <v>-3483</v>
      </c>
    </row>
    <row r="97" spans="2:10">
      <c r="B97" s="132"/>
      <c r="C97" s="46"/>
      <c r="D97" s="46"/>
      <c r="E97" s="32"/>
      <c r="F97" s="47"/>
      <c r="G97" s="35" t="s">
        <v>92</v>
      </c>
      <c r="H97" s="48"/>
      <c r="I97" s="129">
        <v>-3483</v>
      </c>
    </row>
    <row r="98" spans="2:10">
      <c r="B98" s="128"/>
      <c r="F98" s="30"/>
      <c r="G98" s="31"/>
      <c r="H98" s="31"/>
      <c r="I98" s="129"/>
    </row>
    <row r="99" spans="2:10">
      <c r="B99" s="130">
        <f>B92</f>
        <v>-14334</v>
      </c>
      <c r="C99" s="26"/>
      <c r="D99" s="26" t="s">
        <v>46</v>
      </c>
      <c r="E99" s="26"/>
      <c r="F99" s="37"/>
      <c r="G99" s="26" t="s">
        <v>46</v>
      </c>
      <c r="H99" s="26"/>
      <c r="I99" s="131">
        <f>I92+I93+I96</f>
        <v>-14334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158475</v>
      </c>
      <c r="D106" s="32" t="s">
        <v>34</v>
      </c>
      <c r="E106" s="50" t="s">
        <v>35</v>
      </c>
      <c r="F106" s="30"/>
      <c r="G106" s="31"/>
      <c r="H106" s="31"/>
      <c r="I106" s="30"/>
    </row>
    <row r="107" spans="2:10">
      <c r="B107" s="128">
        <v>229112</v>
      </c>
      <c r="D107" s="32" t="s">
        <v>94</v>
      </c>
      <c r="E107" s="32"/>
      <c r="F107" s="30"/>
      <c r="G107" s="32" t="s">
        <v>87</v>
      </c>
      <c r="H107" s="39" t="s">
        <v>88</v>
      </c>
      <c r="I107" s="129"/>
    </row>
    <row r="108" spans="2:10">
      <c r="B108" s="128">
        <f>-B13</f>
        <v>-66736</v>
      </c>
      <c r="D108" s="32" t="s">
        <v>95</v>
      </c>
      <c r="E108" s="33" t="s">
        <v>6</v>
      </c>
      <c r="F108" s="30"/>
      <c r="G108" s="32"/>
      <c r="H108" s="51" t="s">
        <v>89</v>
      </c>
      <c r="I108" s="129">
        <f>B92</f>
        <v>-14334</v>
      </c>
    </row>
    <row r="109" spans="2:10">
      <c r="B109" s="128">
        <v>-70637</v>
      </c>
      <c r="D109" s="40" t="s">
        <v>96</v>
      </c>
      <c r="E109" s="32" t="s">
        <v>97</v>
      </c>
      <c r="F109" s="30"/>
      <c r="H109" s="74"/>
      <c r="I109" s="133"/>
    </row>
    <row r="110" spans="2:10">
      <c r="B110" s="128">
        <v>0</v>
      </c>
      <c r="D110" s="32" t="s">
        <v>98</v>
      </c>
      <c r="E110" s="32" t="s">
        <v>99</v>
      </c>
      <c r="F110" s="30"/>
      <c r="G110" s="72"/>
      <c r="I110" s="129"/>
    </row>
    <row r="111" spans="2:10">
      <c r="B111" s="128">
        <v>24245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-130318</v>
      </c>
      <c r="C113" s="46"/>
      <c r="D113" s="46" t="s">
        <v>26</v>
      </c>
      <c r="E113" s="34" t="s">
        <v>102</v>
      </c>
      <c r="F113" s="47"/>
      <c r="G113" s="72"/>
      <c r="H113" s="48"/>
      <c r="I113" s="129"/>
    </row>
    <row r="114" spans="2:10">
      <c r="B114" s="128"/>
      <c r="E114" s="32"/>
      <c r="F114" s="30"/>
      <c r="G114" s="72"/>
      <c r="H114" s="31"/>
      <c r="I114" s="129"/>
    </row>
    <row r="115" spans="2:10">
      <c r="B115" s="130">
        <f>B106+B108+B111+B113</f>
        <v>-14334</v>
      </c>
      <c r="C115" s="26"/>
      <c r="D115" s="26" t="s">
        <v>46</v>
      </c>
      <c r="E115" s="52"/>
      <c r="F115" s="37"/>
      <c r="G115" s="26" t="s">
        <v>46</v>
      </c>
      <c r="H115" s="26"/>
      <c r="I115" s="131">
        <f>I108</f>
        <v>-14334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-130318</v>
      </c>
      <c r="J122" s="75" t="str">
        <f>IF((B125=B126+B127),"","NO CUADRA")</f>
        <v/>
      </c>
    </row>
    <row r="123" spans="2:10" ht="15">
      <c r="B123" s="128">
        <f>B125+B128+B131+B134+B137+B142+B143+B144</f>
        <v>-248768</v>
      </c>
      <c r="C123" s="28"/>
      <c r="D123" s="23"/>
      <c r="E123" s="32" t="s">
        <v>105</v>
      </c>
      <c r="F123" s="23"/>
      <c r="G123" s="23"/>
      <c r="H123" s="23"/>
      <c r="I123" s="129">
        <f>I128+I131+I134+I137+I142+I143+I144</f>
        <v>-118450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-76139</v>
      </c>
      <c r="E128" s="32" t="s">
        <v>109</v>
      </c>
      <c r="I128" s="129">
        <f>I129+I130</f>
        <v>-6092</v>
      </c>
      <c r="J128" s="75" t="str">
        <f>IF((B138=B139+B140),"","NO CUADRA")</f>
        <v/>
      </c>
    </row>
    <row r="129" spans="2:10">
      <c r="B129" s="128">
        <v>-79132</v>
      </c>
      <c r="E129" s="32" t="s">
        <v>110</v>
      </c>
      <c r="I129" s="129">
        <v>0</v>
      </c>
      <c r="J129" s="75" t="str">
        <f>IF((B144=B145+B146),"","NO CUADRA")</f>
        <v/>
      </c>
    </row>
    <row r="130" spans="2:10">
      <c r="B130" s="128">
        <v>2993</v>
      </c>
      <c r="E130" s="32" t="s">
        <v>111</v>
      </c>
      <c r="I130" s="129">
        <v>-6092</v>
      </c>
    </row>
    <row r="131" spans="2:10">
      <c r="B131" s="128">
        <f>B132+B133</f>
        <v>128856</v>
      </c>
      <c r="E131" s="32" t="s">
        <v>112</v>
      </c>
      <c r="I131" s="129">
        <f>I132+I133</f>
        <v>0</v>
      </c>
    </row>
    <row r="132" spans="2:10">
      <c r="B132" s="128">
        <v>-109090</v>
      </c>
      <c r="E132" s="32" t="s">
        <v>113</v>
      </c>
      <c r="I132" s="129">
        <v>0</v>
      </c>
      <c r="J132" s="75" t="str">
        <f>IF((I128=I129+I130),"","NO CUADRA")</f>
        <v/>
      </c>
    </row>
    <row r="133" spans="2:10">
      <c r="B133" s="128">
        <v>237946</v>
      </c>
      <c r="E133" s="32" t="s">
        <v>114</v>
      </c>
      <c r="I133" s="129">
        <v>0</v>
      </c>
      <c r="J133" s="75" t="str">
        <f>IF((I131=I132+I133),"","NO CUADRA")</f>
        <v/>
      </c>
    </row>
    <row r="134" spans="2:10">
      <c r="B134" s="128">
        <f>B135+B136</f>
        <v>-29113</v>
      </c>
      <c r="E134" s="32" t="s">
        <v>115</v>
      </c>
      <c r="I134" s="129">
        <f>I135+I136</f>
        <v>-306</v>
      </c>
      <c r="J134" s="75" t="str">
        <f>IF((I134=I135+I136),"","NO CUADRA")</f>
        <v/>
      </c>
    </row>
    <row r="135" spans="2:10">
      <c r="B135" s="128">
        <v>-32362</v>
      </c>
      <c r="E135" s="32" t="s">
        <v>116</v>
      </c>
      <c r="I135" s="129">
        <v>-259577</v>
      </c>
      <c r="J135" s="75" t="str">
        <f>IF((I137=I138+I141),"","NO CUADRA")</f>
        <v/>
      </c>
    </row>
    <row r="136" spans="2:10">
      <c r="B136" s="128">
        <v>3249</v>
      </c>
      <c r="E136" s="32" t="s">
        <v>117</v>
      </c>
      <c r="I136" s="129">
        <v>259271</v>
      </c>
      <c r="J136" s="75" t="str">
        <f>IF((I144=I145+I146),"","NO CUADRA")</f>
        <v/>
      </c>
    </row>
    <row r="137" spans="2:10">
      <c r="B137" s="128">
        <f>B138+B141</f>
        <v>23443</v>
      </c>
      <c r="E137" s="55" t="s">
        <v>118</v>
      </c>
      <c r="I137" s="129">
        <f>I138+I141</f>
        <v>-2283</v>
      </c>
      <c r="J137" s="75" t="str">
        <f>IF((I122=B123-I128-I131-I134-I137-I142-I143-I144),"","NO CUADRA")</f>
        <v/>
      </c>
    </row>
    <row r="138" spans="2:10">
      <c r="B138" s="128">
        <f>B139+B140</f>
        <v>23443</v>
      </c>
      <c r="E138" s="55" t="s">
        <v>119</v>
      </c>
      <c r="I138" s="129">
        <f>I139+I140</f>
        <v>-2283</v>
      </c>
    </row>
    <row r="139" spans="2:10">
      <c r="B139" s="128">
        <v>23443</v>
      </c>
      <c r="E139" s="55" t="s">
        <v>120</v>
      </c>
      <c r="I139" s="129">
        <v>-2283</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1864</v>
      </c>
      <c r="C143" s="32" t="s">
        <v>124</v>
      </c>
      <c r="E143" s="32" t="s">
        <v>124</v>
      </c>
      <c r="I143" s="129">
        <v>-309</v>
      </c>
    </row>
    <row r="144" spans="2:10">
      <c r="B144" s="128">
        <f>B145+B146</f>
        <v>-297679</v>
      </c>
      <c r="C144" s="32" t="s">
        <v>125</v>
      </c>
      <c r="E144" s="32" t="s">
        <v>125</v>
      </c>
      <c r="I144" s="129">
        <f>I145+I146</f>
        <v>-109460</v>
      </c>
      <c r="J144" s="75" t="str">
        <f>IF((I122=B113),"","NO CUADRA")</f>
        <v/>
      </c>
    </row>
    <row r="145" spans="2:9">
      <c r="B145" s="128">
        <v>-47605</v>
      </c>
      <c r="C145" s="32" t="s">
        <v>126</v>
      </c>
      <c r="E145" s="32" t="s">
        <v>126</v>
      </c>
      <c r="I145" s="129">
        <v>-50177</v>
      </c>
    </row>
    <row r="146" spans="2:9">
      <c r="B146" s="130">
        <v>-250074</v>
      </c>
      <c r="C146" s="56" t="s">
        <v>127</v>
      </c>
      <c r="D146" s="57"/>
      <c r="E146" s="56" t="s">
        <v>127</v>
      </c>
      <c r="F146" s="57"/>
      <c r="G146" s="57"/>
      <c r="H146" s="57"/>
      <c r="I146" s="131">
        <v>-59283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359</v>
      </c>
      <c r="D3" s="20"/>
      <c r="E3" s="77"/>
      <c r="F3" s="20"/>
      <c r="G3" s="20"/>
      <c r="H3" s="20"/>
      <c r="I3" s="20"/>
      <c r="J3" s="20"/>
      <c r="K3" s="20"/>
      <c r="L3" s="20"/>
      <c r="M3" s="20"/>
      <c r="N3" s="120"/>
    </row>
    <row r="4" spans="2:14" s="21" customFormat="1" ht="15" customHeight="1">
      <c r="B4" s="127" t="s">
        <v>360</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5720005</v>
      </c>
      <c r="D11" s="24" t="s">
        <v>4</v>
      </c>
      <c r="E11" s="32" t="s">
        <v>42</v>
      </c>
      <c r="F11" s="30"/>
      <c r="G11" s="31" t="s">
        <v>2</v>
      </c>
      <c r="H11" s="33" t="s">
        <v>3</v>
      </c>
      <c r="I11" s="129">
        <f>I12+I13</f>
        <v>13623983</v>
      </c>
      <c r="J11" s="75" t="str">
        <f>IF((I11=I12+I13),"","NO CUADRA")</f>
        <v/>
      </c>
    </row>
    <row r="12" spans="2:14">
      <c r="B12" s="128">
        <f>I11-B11</f>
        <v>7903978</v>
      </c>
      <c r="D12" s="32" t="s">
        <v>28</v>
      </c>
      <c r="E12" s="34" t="s">
        <v>5</v>
      </c>
      <c r="F12" s="30"/>
      <c r="G12" s="35" t="s">
        <v>43</v>
      </c>
      <c r="H12" s="31"/>
      <c r="I12" s="129">
        <v>13606299</v>
      </c>
      <c r="J12" s="75" t="str">
        <f>IF((I11=I16),"","NO CUADRA")</f>
        <v/>
      </c>
    </row>
    <row r="13" spans="2:14">
      <c r="B13" s="128">
        <v>2348144</v>
      </c>
      <c r="D13" s="24" t="s">
        <v>44</v>
      </c>
      <c r="E13" s="32" t="s">
        <v>6</v>
      </c>
      <c r="F13" s="30"/>
      <c r="G13" s="35" t="s">
        <v>45</v>
      </c>
      <c r="I13" s="129">
        <v>17684</v>
      </c>
      <c r="J13" s="75" t="str">
        <f>IF((B16=B11+B12),"","NO CUADRA")</f>
        <v/>
      </c>
    </row>
    <row r="14" spans="2:14">
      <c r="B14" s="128">
        <f>B12-B13</f>
        <v>5555834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13623983</v>
      </c>
      <c r="C16" s="26"/>
      <c r="D16" s="36" t="s">
        <v>46</v>
      </c>
      <c r="E16" s="26"/>
      <c r="F16" s="37"/>
      <c r="G16" s="36" t="s">
        <v>46</v>
      </c>
      <c r="H16" s="26"/>
      <c r="I16" s="131">
        <f>I11</f>
        <v>13623983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4838720</v>
      </c>
      <c r="D26" s="24" t="s">
        <v>9</v>
      </c>
      <c r="E26" s="32" t="s">
        <v>10</v>
      </c>
      <c r="F26" s="30"/>
      <c r="G26" s="35" t="s">
        <v>28</v>
      </c>
      <c r="H26" s="39" t="s">
        <v>5</v>
      </c>
      <c r="I26" s="129">
        <f>+B12</f>
        <v>7903978</v>
      </c>
      <c r="J26" s="75" t="str">
        <f>IF((B26=B27+B28),"","NO CUADRA")</f>
        <v/>
      </c>
    </row>
    <row r="27" spans="2:10">
      <c r="B27" s="128">
        <v>3782332</v>
      </c>
      <c r="D27" s="32" t="s">
        <v>49</v>
      </c>
      <c r="F27" s="30"/>
      <c r="G27" s="31"/>
      <c r="H27" s="31"/>
      <c r="I27" s="129"/>
      <c r="J27" s="75" t="str">
        <f>IF((B28=B29+B30),"","NO CUADRA")</f>
        <v/>
      </c>
    </row>
    <row r="28" spans="2:10">
      <c r="B28" s="128">
        <f>B29+B30</f>
        <v>1056388</v>
      </c>
      <c r="D28" s="32" t="s">
        <v>50</v>
      </c>
      <c r="F28" s="30"/>
      <c r="G28" s="31"/>
      <c r="H28" s="31"/>
      <c r="I28" s="129"/>
      <c r="J28" s="75" t="str">
        <f>IF((I26=I35),"","NO CUADRA")</f>
        <v/>
      </c>
    </row>
    <row r="29" spans="2:10">
      <c r="B29" s="128">
        <v>920169</v>
      </c>
      <c r="D29" s="32" t="s">
        <v>51</v>
      </c>
      <c r="F29" s="30"/>
      <c r="G29" s="31"/>
      <c r="H29" s="31"/>
      <c r="I29" s="129"/>
      <c r="J29" s="75" t="str">
        <f>IF((B33=I35-B26-B31-B32),"","NO CUADRA")</f>
        <v/>
      </c>
    </row>
    <row r="30" spans="2:10">
      <c r="B30" s="128">
        <v>136219</v>
      </c>
      <c r="D30" s="32" t="s">
        <v>52</v>
      </c>
      <c r="F30" s="30"/>
      <c r="G30" s="31"/>
      <c r="H30" s="31"/>
      <c r="I30" s="129"/>
      <c r="J30" s="75" t="str">
        <f>IF((B35=B26+B31+B32+B33),"","NO CUADRA")</f>
        <v/>
      </c>
    </row>
    <row r="31" spans="2:10" ht="12.75" customHeight="1">
      <c r="B31" s="128">
        <v>205973</v>
      </c>
      <c r="D31" s="24" t="s">
        <v>11</v>
      </c>
      <c r="E31" s="24" t="s">
        <v>12</v>
      </c>
      <c r="F31" s="30"/>
      <c r="G31" s="31"/>
      <c r="H31" s="31"/>
      <c r="I31" s="129"/>
    </row>
    <row r="32" spans="2:10" ht="12.75" customHeight="1">
      <c r="B32" s="128">
        <v>-117892</v>
      </c>
      <c r="D32" s="24" t="s">
        <v>13</v>
      </c>
      <c r="E32" s="24" t="s">
        <v>14</v>
      </c>
      <c r="F32" s="30"/>
      <c r="G32" s="31"/>
      <c r="H32" s="31"/>
      <c r="I32" s="129"/>
    </row>
    <row r="33" spans="2:10">
      <c r="B33" s="128">
        <f>I35-B26-B31-B32</f>
        <v>2977177</v>
      </c>
      <c r="D33" s="32" t="s">
        <v>53</v>
      </c>
      <c r="E33" s="34" t="s">
        <v>54</v>
      </c>
      <c r="F33" s="30"/>
      <c r="G33" s="31"/>
      <c r="H33" s="31"/>
      <c r="I33" s="129"/>
    </row>
    <row r="34" spans="2:10">
      <c r="B34" s="128"/>
      <c r="F34" s="30"/>
      <c r="G34" s="31"/>
      <c r="H34" s="31"/>
      <c r="I34" s="129"/>
    </row>
    <row r="35" spans="2:10">
      <c r="B35" s="130">
        <f>B26+B31+B32+B33</f>
        <v>7903978</v>
      </c>
      <c r="C35" s="26"/>
      <c r="D35" s="36" t="s">
        <v>46</v>
      </c>
      <c r="E35" s="26"/>
      <c r="F35" s="37"/>
      <c r="G35" s="36" t="s">
        <v>46</v>
      </c>
      <c r="H35" s="26"/>
      <c r="I35" s="131">
        <f>I26</f>
        <v>7903978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942132</v>
      </c>
      <c r="D42" s="24" t="s">
        <v>15</v>
      </c>
      <c r="E42" s="35" t="s">
        <v>16</v>
      </c>
      <c r="F42" s="30"/>
      <c r="G42" s="32" t="s">
        <v>53</v>
      </c>
      <c r="H42" s="34" t="s">
        <v>54</v>
      </c>
      <c r="I42" s="129">
        <f>+B33</f>
        <v>2977177</v>
      </c>
    </row>
    <row r="43" spans="2:10" ht="15">
      <c r="B43" s="128">
        <v>935903</v>
      </c>
      <c r="C43" s="23"/>
      <c r="D43" s="40" t="s">
        <v>56</v>
      </c>
      <c r="F43" s="41"/>
      <c r="G43" s="28" t="s">
        <v>15</v>
      </c>
      <c r="H43" s="42" t="s">
        <v>16</v>
      </c>
      <c r="I43" s="129">
        <f>I44+I45+I47+I48+I49</f>
        <v>138580</v>
      </c>
      <c r="J43" s="75" t="str">
        <f>IF((I43=I44+I45+I47+I48+I49),"","NO CUADRA")</f>
        <v/>
      </c>
    </row>
    <row r="44" spans="2:10">
      <c r="B44" s="128">
        <v>6229</v>
      </c>
      <c r="D44" s="32" t="s">
        <v>57</v>
      </c>
      <c r="F44" s="30"/>
      <c r="G44" s="40" t="s">
        <v>56</v>
      </c>
      <c r="I44" s="129">
        <v>128771</v>
      </c>
      <c r="J44" s="75" t="str">
        <f>IF((I52=I42+I43+I50),"","NO CUADRA")</f>
        <v/>
      </c>
    </row>
    <row r="45" spans="2:10">
      <c r="B45" s="128">
        <v>0</v>
      </c>
      <c r="D45" s="32" t="s">
        <v>58</v>
      </c>
      <c r="E45" s="29"/>
      <c r="F45" s="30"/>
      <c r="G45" s="32" t="s">
        <v>57</v>
      </c>
      <c r="I45" s="129">
        <v>9809</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2173625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3115757</v>
      </c>
      <c r="C52" s="26"/>
      <c r="D52" s="26" t="s">
        <v>46</v>
      </c>
      <c r="E52" s="26"/>
      <c r="F52" s="37"/>
      <c r="G52" s="26" t="s">
        <v>46</v>
      </c>
      <c r="H52" s="26"/>
      <c r="I52" s="131">
        <f>I42+I43+I50</f>
        <v>3115757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8469</v>
      </c>
      <c r="D59" s="24" t="s">
        <v>17</v>
      </c>
      <c r="E59" s="33" t="s">
        <v>66</v>
      </c>
      <c r="F59" s="30"/>
      <c r="G59" s="35" t="s">
        <v>62</v>
      </c>
      <c r="H59" s="34" t="s">
        <v>63</v>
      </c>
      <c r="I59" s="129">
        <f>+B49</f>
        <v>2173625</v>
      </c>
      <c r="J59" s="75" t="str">
        <f>IF((B59=B60+B61),"","NO CUADRA")</f>
        <v/>
      </c>
    </row>
    <row r="60" spans="2:10">
      <c r="B60" s="128">
        <v>8469</v>
      </c>
      <c r="D60" s="32" t="s">
        <v>67</v>
      </c>
      <c r="F60" s="30"/>
      <c r="G60" s="35" t="s">
        <v>68</v>
      </c>
      <c r="H60" s="32"/>
      <c r="I60" s="129">
        <f>I61+I62</f>
        <v>136219</v>
      </c>
      <c r="J60" s="75" t="str">
        <f>IF((B64=B65+B66+B67),"","NO CUADRA")</f>
        <v/>
      </c>
    </row>
    <row r="61" spans="2:10">
      <c r="B61" s="128">
        <v>0</v>
      </c>
      <c r="D61" s="32" t="s">
        <v>69</v>
      </c>
      <c r="F61" s="30"/>
      <c r="G61" s="35" t="s">
        <v>70</v>
      </c>
      <c r="I61" s="129">
        <v>0</v>
      </c>
      <c r="J61" s="75" t="str">
        <f>IF((I60=I61+I62),"","NO CUADRA")</f>
        <v/>
      </c>
    </row>
    <row r="62" spans="2:10">
      <c r="B62" s="128">
        <v>136219</v>
      </c>
      <c r="D62" s="24" t="s">
        <v>18</v>
      </c>
      <c r="E62" s="32" t="s">
        <v>71</v>
      </c>
      <c r="F62" s="30"/>
      <c r="G62" s="35" t="s">
        <v>72</v>
      </c>
      <c r="I62" s="129">
        <v>136219</v>
      </c>
      <c r="J62" s="75" t="str">
        <f>IF((I63=I64+I65+I66),"","NO CUADRA")</f>
        <v/>
      </c>
    </row>
    <row r="63" spans="2:10">
      <c r="B63" s="128"/>
      <c r="E63" s="32" t="s">
        <v>73</v>
      </c>
      <c r="F63" s="30"/>
      <c r="G63" s="31" t="s">
        <v>19</v>
      </c>
      <c r="H63" s="24" t="s">
        <v>20</v>
      </c>
      <c r="I63" s="129">
        <f>I64+I65+I66</f>
        <v>43279</v>
      </c>
      <c r="J63" s="75" t="str">
        <f>IF((I70=I59+I60+I63),"","NO CUADRA")</f>
        <v/>
      </c>
    </row>
    <row r="64" spans="2:10">
      <c r="B64" s="128">
        <f>B65+B66+B67</f>
        <v>48668</v>
      </c>
      <c r="D64" s="24" t="s">
        <v>19</v>
      </c>
      <c r="E64" s="24" t="s">
        <v>20</v>
      </c>
      <c r="F64" s="30"/>
      <c r="G64" s="32" t="s">
        <v>74</v>
      </c>
      <c r="I64" s="129">
        <v>0</v>
      </c>
      <c r="J64" s="75" t="str">
        <f>IF((B68=I70-B59-B62-B64),"","NO CUADRA")</f>
        <v/>
      </c>
    </row>
    <row r="65" spans="2:10">
      <c r="B65" s="128">
        <v>26192</v>
      </c>
      <c r="D65" s="32" t="s">
        <v>74</v>
      </c>
      <c r="F65" s="30"/>
      <c r="G65" s="35" t="s">
        <v>75</v>
      </c>
      <c r="I65" s="129">
        <v>12661</v>
      </c>
      <c r="J65" s="75" t="str">
        <f>IF((B70=B59+B62+B64+B68),"","NO CUADRA")</f>
        <v/>
      </c>
    </row>
    <row r="66" spans="2:10">
      <c r="B66" s="128">
        <v>0</v>
      </c>
      <c r="D66" s="32" t="s">
        <v>75</v>
      </c>
      <c r="F66" s="30"/>
      <c r="G66" s="35" t="s">
        <v>76</v>
      </c>
      <c r="I66" s="129">
        <v>30618</v>
      </c>
    </row>
    <row r="67" spans="2:10">
      <c r="B67" s="128">
        <v>22476</v>
      </c>
      <c r="D67" s="32" t="s">
        <v>76</v>
      </c>
      <c r="F67" s="30"/>
      <c r="G67" s="31"/>
      <c r="H67" s="31"/>
      <c r="I67" s="129"/>
    </row>
    <row r="68" spans="2:10">
      <c r="B68" s="128">
        <f>I70-B59-B62-B64</f>
        <v>2159767</v>
      </c>
      <c r="D68" s="32" t="s">
        <v>77</v>
      </c>
      <c r="E68" s="32" t="s">
        <v>78</v>
      </c>
      <c r="F68" s="30"/>
      <c r="G68" s="31"/>
      <c r="H68" s="31"/>
      <c r="I68" s="129"/>
    </row>
    <row r="69" spans="2:10" ht="17.45" customHeight="1">
      <c r="B69" s="128"/>
      <c r="F69" s="30"/>
      <c r="G69" s="31"/>
      <c r="H69" s="31"/>
      <c r="I69" s="129"/>
    </row>
    <row r="70" spans="2:10" ht="17.45" customHeight="1">
      <c r="B70" s="130">
        <f>B59+B62+B64+B68</f>
        <v>2353123</v>
      </c>
      <c r="C70" s="26"/>
      <c r="D70" s="26" t="s">
        <v>46</v>
      </c>
      <c r="E70" s="26"/>
      <c r="F70" s="37"/>
      <c r="G70" s="26" t="s">
        <v>46</v>
      </c>
      <c r="H70" s="26"/>
      <c r="I70" s="131">
        <f>I59+I60+I63</f>
        <v>2353123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2159767</v>
      </c>
      <c r="J77" s="75" t="str">
        <f>IF((I77=I82),"","NO CUADRA")</f>
        <v/>
      </c>
    </row>
    <row r="78" spans="2:10">
      <c r="B78" s="128"/>
      <c r="E78" s="32" t="s">
        <v>81</v>
      </c>
      <c r="F78" s="30"/>
      <c r="G78" s="35"/>
      <c r="H78" s="32"/>
      <c r="I78" s="129"/>
    </row>
    <row r="79" spans="2:10">
      <c r="B79" s="128">
        <f>I82-B77</f>
        <v>2159767</v>
      </c>
      <c r="D79" s="32" t="s">
        <v>82</v>
      </c>
      <c r="E79" s="39" t="s">
        <v>83</v>
      </c>
      <c r="F79" s="30"/>
      <c r="G79" s="31"/>
      <c r="H79" s="31"/>
      <c r="I79" s="129"/>
      <c r="J79" s="75" t="str">
        <f>IF((B79=I82-B77),"","NO CUADRA")</f>
        <v/>
      </c>
    </row>
    <row r="80" spans="2:10">
      <c r="B80" s="128">
        <f>B79-B13</f>
        <v>-188377</v>
      </c>
      <c r="D80" s="32" t="s">
        <v>21</v>
      </c>
      <c r="E80" s="34" t="s">
        <v>22</v>
      </c>
      <c r="F80" s="30"/>
      <c r="G80" s="31"/>
      <c r="H80" s="31"/>
      <c r="I80" s="129"/>
    </row>
    <row r="81" spans="2:10">
      <c r="B81" s="128"/>
      <c r="F81" s="30"/>
      <c r="G81" s="31"/>
      <c r="H81" s="31"/>
      <c r="I81" s="129"/>
      <c r="J81" s="75" t="str">
        <f>IF((B82=B77+B79),"","NO CUADRA")</f>
        <v/>
      </c>
    </row>
    <row r="82" spans="2:10">
      <c r="B82" s="130">
        <f>B77+B79</f>
        <v>2159767</v>
      </c>
      <c r="C82" s="26"/>
      <c r="D82" s="26" t="s">
        <v>46</v>
      </c>
      <c r="E82" s="26"/>
      <c r="F82" s="37"/>
      <c r="G82" s="26" t="s">
        <v>46</v>
      </c>
      <c r="H82" s="26"/>
      <c r="I82" s="131">
        <f>I77</f>
        <v>2159767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655799</v>
      </c>
      <c r="D92" s="32" t="s">
        <v>87</v>
      </c>
      <c r="E92" s="34" t="s">
        <v>88</v>
      </c>
      <c r="F92" s="30"/>
      <c r="G92" s="32" t="s">
        <v>82</v>
      </c>
      <c r="H92" s="34" t="s">
        <v>22</v>
      </c>
      <c r="I92" s="129">
        <f>+B80</f>
        <v>-188377</v>
      </c>
      <c r="J92" s="75" t="str">
        <f>IF((I93=I94+I95),"","NO CUADRA")</f>
        <v/>
      </c>
    </row>
    <row r="93" spans="2:10">
      <c r="B93" s="128"/>
      <c r="E93" s="39" t="s">
        <v>89</v>
      </c>
      <c r="F93" s="30"/>
      <c r="G93" s="35" t="s">
        <v>32</v>
      </c>
      <c r="H93" s="24" t="s">
        <v>24</v>
      </c>
      <c r="I93" s="129">
        <f>I94+I95</f>
        <v>872242</v>
      </c>
      <c r="J93" s="75" t="str">
        <f>IF((I96=I97),"","NO CUADRA")</f>
        <v/>
      </c>
    </row>
    <row r="94" spans="2:10">
      <c r="B94" s="128"/>
      <c r="E94" s="32"/>
      <c r="F94" s="30"/>
      <c r="G94" s="35" t="s">
        <v>90</v>
      </c>
      <c r="I94" s="129">
        <v>856115</v>
      </c>
      <c r="J94" s="75" t="str">
        <f>IF((I99=I92+I93+I96),"","NO CUADRA")</f>
        <v/>
      </c>
    </row>
    <row r="95" spans="2:10">
      <c r="B95" s="128"/>
      <c r="E95" s="32"/>
      <c r="F95" s="30"/>
      <c r="G95" s="35" t="s">
        <v>91</v>
      </c>
      <c r="I95" s="129">
        <v>16127</v>
      </c>
    </row>
    <row r="96" spans="2:10">
      <c r="B96" s="128"/>
      <c r="D96" s="32"/>
      <c r="F96" s="30"/>
      <c r="G96" s="35" t="s">
        <v>33</v>
      </c>
      <c r="H96" s="24" t="s">
        <v>25</v>
      </c>
      <c r="I96" s="129">
        <f>I97</f>
        <v>-28066</v>
      </c>
    </row>
    <row r="97" spans="2:10">
      <c r="B97" s="132"/>
      <c r="C97" s="46"/>
      <c r="D97" s="46"/>
      <c r="E97" s="32"/>
      <c r="F97" s="47"/>
      <c r="G97" s="35" t="s">
        <v>92</v>
      </c>
      <c r="H97" s="48"/>
      <c r="I97" s="129">
        <v>-28066</v>
      </c>
    </row>
    <row r="98" spans="2:10">
      <c r="B98" s="128"/>
      <c r="F98" s="30"/>
      <c r="G98" s="31"/>
      <c r="H98" s="31"/>
      <c r="I98" s="129"/>
    </row>
    <row r="99" spans="2:10">
      <c r="B99" s="130">
        <f>B92</f>
        <v>655799</v>
      </c>
      <c r="C99" s="26"/>
      <c r="D99" s="26" t="s">
        <v>46</v>
      </c>
      <c r="E99" s="26"/>
      <c r="F99" s="37"/>
      <c r="G99" s="26" t="s">
        <v>46</v>
      </c>
      <c r="H99" s="26"/>
      <c r="I99" s="131">
        <f>I92+I93+I96</f>
        <v>655799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2117651</v>
      </c>
      <c r="D106" s="32" t="s">
        <v>34</v>
      </c>
      <c r="E106" s="50" t="s">
        <v>35</v>
      </c>
      <c r="F106" s="30"/>
      <c r="G106" s="31"/>
      <c r="H106" s="31"/>
      <c r="I106" s="30"/>
    </row>
    <row r="107" spans="2:10">
      <c r="B107" s="128">
        <v>2140087</v>
      </c>
      <c r="D107" s="32" t="s">
        <v>94</v>
      </c>
      <c r="E107" s="32"/>
      <c r="F107" s="30"/>
      <c r="G107" s="32" t="s">
        <v>87</v>
      </c>
      <c r="H107" s="39" t="s">
        <v>88</v>
      </c>
      <c r="I107" s="129"/>
    </row>
    <row r="108" spans="2:10">
      <c r="B108" s="128">
        <f>-B13</f>
        <v>-2348144</v>
      </c>
      <c r="D108" s="32" t="s">
        <v>95</v>
      </c>
      <c r="E108" s="33" t="s">
        <v>6</v>
      </c>
      <c r="F108" s="30"/>
      <c r="G108" s="32"/>
      <c r="H108" s="51" t="s">
        <v>89</v>
      </c>
      <c r="I108" s="129">
        <f>B92</f>
        <v>655799</v>
      </c>
    </row>
    <row r="109" spans="2:10">
      <c r="B109" s="128">
        <v>-22436</v>
      </c>
      <c r="D109" s="40" t="s">
        <v>96</v>
      </c>
      <c r="E109" s="32" t="s">
        <v>97</v>
      </c>
      <c r="F109" s="30"/>
      <c r="H109" s="74"/>
      <c r="I109" s="133"/>
    </row>
    <row r="110" spans="2:10">
      <c r="B110" s="128">
        <v>0</v>
      </c>
      <c r="D110" s="32" t="s">
        <v>98</v>
      </c>
      <c r="E110" s="32" t="s">
        <v>99</v>
      </c>
      <c r="F110" s="30"/>
      <c r="G110" s="72"/>
      <c r="I110" s="129"/>
    </row>
    <row r="111" spans="2:10">
      <c r="B111" s="128">
        <v>302655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583637</v>
      </c>
      <c r="C113" s="46"/>
      <c r="D113" s="46" t="s">
        <v>26</v>
      </c>
      <c r="E113" s="34" t="s">
        <v>102</v>
      </c>
      <c r="F113" s="47"/>
      <c r="G113" s="72"/>
      <c r="H113" s="48"/>
      <c r="I113" s="129"/>
    </row>
    <row r="114" spans="2:10">
      <c r="B114" s="128"/>
      <c r="E114" s="32"/>
      <c r="F114" s="30"/>
      <c r="G114" s="72"/>
      <c r="H114" s="31"/>
      <c r="I114" s="129"/>
    </row>
    <row r="115" spans="2:10">
      <c r="B115" s="130">
        <f>B106+B108+B111+B113</f>
        <v>655799</v>
      </c>
      <c r="C115" s="26"/>
      <c r="D115" s="26" t="s">
        <v>46</v>
      </c>
      <c r="E115" s="52"/>
      <c r="F115" s="37"/>
      <c r="G115" s="26" t="s">
        <v>46</v>
      </c>
      <c r="H115" s="26"/>
      <c r="I115" s="131">
        <f>I108</f>
        <v>655799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583637</v>
      </c>
      <c r="J122" s="75" t="str">
        <f>IF((B125=B126+B127),"","NO CUADRA")</f>
        <v/>
      </c>
    </row>
    <row r="123" spans="2:10" ht="15">
      <c r="B123" s="128">
        <f>B125+B128+B131+B134+B137+B142+B143+B144</f>
        <v>210830</v>
      </c>
      <c r="C123" s="28"/>
      <c r="D123" s="23"/>
      <c r="E123" s="32" t="s">
        <v>105</v>
      </c>
      <c r="F123" s="23"/>
      <c r="G123" s="23"/>
      <c r="H123" s="23"/>
      <c r="I123" s="129">
        <f>I128+I131+I134+I137+I142+I143+I144</f>
        <v>-372807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-20469</v>
      </c>
      <c r="E128" s="32" t="s">
        <v>109</v>
      </c>
      <c r="I128" s="129">
        <f>I129+I130</f>
        <v>63204</v>
      </c>
      <c r="J128" s="75" t="str">
        <f>IF((B138=B139+B140),"","NO CUADRA")</f>
        <v/>
      </c>
    </row>
    <row r="129" spans="2:10">
      <c r="B129" s="128">
        <v>286004</v>
      </c>
      <c r="E129" s="32" t="s">
        <v>110</v>
      </c>
      <c r="I129" s="129">
        <v>0</v>
      </c>
      <c r="J129" s="75" t="str">
        <f>IF((B144=B145+B146),"","NO CUADRA")</f>
        <v/>
      </c>
    </row>
    <row r="130" spans="2:10">
      <c r="B130" s="128">
        <v>-306473</v>
      </c>
      <c r="E130" s="32" t="s">
        <v>111</v>
      </c>
      <c r="I130" s="129">
        <v>63204</v>
      </c>
    </row>
    <row r="131" spans="2:10">
      <c r="B131" s="128">
        <f>B132+B133</f>
        <v>-36201</v>
      </c>
      <c r="E131" s="32" t="s">
        <v>112</v>
      </c>
      <c r="I131" s="129">
        <f>I132+I133</f>
        <v>0</v>
      </c>
    </row>
    <row r="132" spans="2:10">
      <c r="B132" s="128">
        <v>-40599</v>
      </c>
      <c r="E132" s="32" t="s">
        <v>113</v>
      </c>
      <c r="I132" s="129">
        <v>0</v>
      </c>
      <c r="J132" s="75" t="str">
        <f>IF((I128=I129+I130),"","NO CUADRA")</f>
        <v/>
      </c>
    </row>
    <row r="133" spans="2:10">
      <c r="B133" s="128">
        <v>4398</v>
      </c>
      <c r="E133" s="32" t="s">
        <v>114</v>
      </c>
      <c r="I133" s="129">
        <v>0</v>
      </c>
      <c r="J133" s="75" t="str">
        <f>IF((I131=I132+I133),"","NO CUADRA")</f>
        <v/>
      </c>
    </row>
    <row r="134" spans="2:10">
      <c r="B134" s="128">
        <f>B135+B136</f>
        <v>-3331562</v>
      </c>
      <c r="E134" s="32" t="s">
        <v>115</v>
      </c>
      <c r="I134" s="129">
        <f>I135+I136</f>
        <v>391959</v>
      </c>
      <c r="J134" s="75" t="str">
        <f>IF((I134=I135+I136),"","NO CUADRA")</f>
        <v/>
      </c>
    </row>
    <row r="135" spans="2:10">
      <c r="B135" s="128">
        <v>40961</v>
      </c>
      <c r="E135" s="32" t="s">
        <v>116</v>
      </c>
      <c r="I135" s="129">
        <v>1640098</v>
      </c>
      <c r="J135" s="75" t="str">
        <f>IF((I137=I138+I141),"","NO CUADRA")</f>
        <v/>
      </c>
    </row>
    <row r="136" spans="2:10">
      <c r="B136" s="128">
        <v>-3372523</v>
      </c>
      <c r="E136" s="32" t="s">
        <v>117</v>
      </c>
      <c r="I136" s="129">
        <v>-1248139</v>
      </c>
      <c r="J136" s="75" t="str">
        <f>IF((I144=I145+I146),"","NO CUADRA")</f>
        <v/>
      </c>
    </row>
    <row r="137" spans="2:10">
      <c r="B137" s="128">
        <f>B138+B141</f>
        <v>2926695</v>
      </c>
      <c r="E137" s="55" t="s">
        <v>118</v>
      </c>
      <c r="I137" s="129">
        <f>I138+I141</f>
        <v>-14156</v>
      </c>
      <c r="J137" s="75" t="str">
        <f>IF((I122=B123-I128-I131-I134-I137-I142-I143-I144),"","NO CUADRA")</f>
        <v/>
      </c>
    </row>
    <row r="138" spans="2:10">
      <c r="B138" s="128">
        <f>B139+B140</f>
        <v>2926500</v>
      </c>
      <c r="E138" s="55" t="s">
        <v>119</v>
      </c>
      <c r="I138" s="129">
        <f>I139+I140</f>
        <v>-14156</v>
      </c>
    </row>
    <row r="139" spans="2:10">
      <c r="B139" s="128">
        <v>2926500</v>
      </c>
      <c r="E139" s="55" t="s">
        <v>120</v>
      </c>
      <c r="I139" s="129">
        <v>-14156</v>
      </c>
    </row>
    <row r="140" spans="2:10">
      <c r="B140" s="128">
        <v>0</v>
      </c>
      <c r="E140" s="55" t="s">
        <v>121</v>
      </c>
      <c r="I140" s="129">
        <v>0</v>
      </c>
    </row>
    <row r="141" spans="2:10">
      <c r="B141" s="128">
        <v>195</v>
      </c>
      <c r="E141" s="55" t="s">
        <v>122</v>
      </c>
      <c r="I141" s="129">
        <v>0</v>
      </c>
    </row>
    <row r="142" spans="2:10">
      <c r="B142" s="128">
        <v>0</v>
      </c>
      <c r="E142" s="32" t="s">
        <v>123</v>
      </c>
      <c r="I142" s="129">
        <v>0</v>
      </c>
    </row>
    <row r="143" spans="2:10">
      <c r="B143" s="128">
        <v>3808</v>
      </c>
      <c r="C143" s="32" t="s">
        <v>124</v>
      </c>
      <c r="E143" s="32" t="s">
        <v>124</v>
      </c>
      <c r="I143" s="129">
        <v>-12364</v>
      </c>
    </row>
    <row r="144" spans="2:10">
      <c r="B144" s="128">
        <f>B145+B146</f>
        <v>668559</v>
      </c>
      <c r="C144" s="32" t="s">
        <v>125</v>
      </c>
      <c r="E144" s="32" t="s">
        <v>125</v>
      </c>
      <c r="I144" s="129">
        <f>I145+I146</f>
        <v>-801450</v>
      </c>
      <c r="J144" s="75" t="str">
        <f>IF((I122=B113),"","NO CUADRA")</f>
        <v/>
      </c>
    </row>
    <row r="145" spans="2:9">
      <c r="B145" s="128">
        <v>-112486</v>
      </c>
      <c r="C145" s="32" t="s">
        <v>126</v>
      </c>
      <c r="E145" s="32" t="s">
        <v>126</v>
      </c>
      <c r="I145" s="129">
        <v>28616</v>
      </c>
    </row>
    <row r="146" spans="2:9">
      <c r="B146" s="130">
        <v>781045</v>
      </c>
      <c r="C146" s="56" t="s">
        <v>127</v>
      </c>
      <c r="D146" s="57"/>
      <c r="E146" s="56" t="s">
        <v>127</v>
      </c>
      <c r="F146" s="57"/>
      <c r="G146" s="57"/>
      <c r="H146" s="57"/>
      <c r="I146" s="131">
        <v>-830066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66633</v>
      </c>
      <c r="D11" s="24" t="s">
        <v>4</v>
      </c>
      <c r="E11" s="32" t="s">
        <v>42</v>
      </c>
      <c r="F11" s="30"/>
      <c r="G11" s="31" t="s">
        <v>2</v>
      </c>
      <c r="H11" s="33" t="s">
        <v>3</v>
      </c>
      <c r="I11" s="129">
        <f>I12+I13</f>
        <v>172728</v>
      </c>
      <c r="J11" s="75" t="str">
        <f>IF((I11=I12+I13),"","NO CUADRA")</f>
        <v/>
      </c>
    </row>
    <row r="12" spans="2:14">
      <c r="B12" s="128">
        <f>I11-B11</f>
        <v>106095</v>
      </c>
      <c r="D12" s="32" t="s">
        <v>28</v>
      </c>
      <c r="E12" s="34" t="s">
        <v>5</v>
      </c>
      <c r="F12" s="30"/>
      <c r="G12" s="35" t="s">
        <v>43</v>
      </c>
      <c r="H12" s="31"/>
      <c r="I12" s="129">
        <v>170151</v>
      </c>
      <c r="J12" s="75" t="str">
        <f>IF((I11=I16),"","NO CUADRA")</f>
        <v/>
      </c>
    </row>
    <row r="13" spans="2:14">
      <c r="B13" s="128">
        <v>20443</v>
      </c>
      <c r="D13" s="24" t="s">
        <v>44</v>
      </c>
      <c r="E13" s="32" t="s">
        <v>6</v>
      </c>
      <c r="F13" s="30"/>
      <c r="G13" s="35" t="s">
        <v>45</v>
      </c>
      <c r="I13" s="129">
        <v>2577</v>
      </c>
      <c r="J13" s="75" t="str">
        <f>IF((B16=B11+B12),"","NO CUADRA")</f>
        <v/>
      </c>
    </row>
    <row r="14" spans="2:14">
      <c r="B14" s="128">
        <f>B12-B13</f>
        <v>85652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172728</v>
      </c>
      <c r="C16" s="26"/>
      <c r="D16" s="36" t="s">
        <v>46</v>
      </c>
      <c r="E16" s="26"/>
      <c r="F16" s="37"/>
      <c r="G16" s="36" t="s">
        <v>46</v>
      </c>
      <c r="H16" s="26"/>
      <c r="I16" s="131">
        <f>I11</f>
        <v>172728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67833</v>
      </c>
      <c r="D26" s="24" t="s">
        <v>9</v>
      </c>
      <c r="E26" s="32" t="s">
        <v>10</v>
      </c>
      <c r="F26" s="30"/>
      <c r="G26" s="35" t="s">
        <v>28</v>
      </c>
      <c r="H26" s="39" t="s">
        <v>5</v>
      </c>
      <c r="I26" s="129">
        <f>+B12</f>
        <v>106095</v>
      </c>
      <c r="J26" s="75" t="str">
        <f>IF((B26=B27+B28),"","NO CUADRA")</f>
        <v/>
      </c>
    </row>
    <row r="27" spans="2:10">
      <c r="B27" s="128">
        <v>52738</v>
      </c>
      <c r="D27" s="32" t="s">
        <v>49</v>
      </c>
      <c r="F27" s="30"/>
      <c r="G27" s="31"/>
      <c r="H27" s="31"/>
      <c r="I27" s="129"/>
      <c r="J27" s="75" t="str">
        <f>IF((B28=B29+B30),"","NO CUADRA")</f>
        <v/>
      </c>
    </row>
    <row r="28" spans="2:10">
      <c r="B28" s="128">
        <f>B29+B30</f>
        <v>15095</v>
      </c>
      <c r="D28" s="32" t="s">
        <v>50</v>
      </c>
      <c r="F28" s="30"/>
      <c r="G28" s="31"/>
      <c r="H28" s="31"/>
      <c r="I28" s="129"/>
      <c r="J28" s="75" t="str">
        <f>IF((I26=I35),"","NO CUADRA")</f>
        <v/>
      </c>
    </row>
    <row r="29" spans="2:10">
      <c r="B29" s="128">
        <v>14891</v>
      </c>
      <c r="D29" s="32" t="s">
        <v>51</v>
      </c>
      <c r="F29" s="30"/>
      <c r="G29" s="31"/>
      <c r="H29" s="31"/>
      <c r="I29" s="129"/>
      <c r="J29" s="75" t="str">
        <f>IF((B33=I35-B26-B31-B32),"","NO CUADRA")</f>
        <v/>
      </c>
    </row>
    <row r="30" spans="2:10">
      <c r="B30" s="128">
        <v>204</v>
      </c>
      <c r="D30" s="32" t="s">
        <v>52</v>
      </c>
      <c r="F30" s="30"/>
      <c r="G30" s="31"/>
      <c r="H30" s="31"/>
      <c r="I30" s="129"/>
      <c r="J30" s="75" t="str">
        <f>IF((B35=B26+B31+B32+B33),"","NO CUADRA")</f>
        <v/>
      </c>
    </row>
    <row r="31" spans="2:10" ht="12.75" customHeight="1">
      <c r="B31" s="128">
        <v>1088</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37174</v>
      </c>
      <c r="D33" s="32" t="s">
        <v>53</v>
      </c>
      <c r="E33" s="34" t="s">
        <v>54</v>
      </c>
      <c r="F33" s="30"/>
      <c r="G33" s="31"/>
      <c r="H33" s="31"/>
      <c r="I33" s="129"/>
    </row>
    <row r="34" spans="2:10">
      <c r="B34" s="128"/>
      <c r="F34" s="30"/>
      <c r="G34" s="31"/>
      <c r="H34" s="31"/>
      <c r="I34" s="129"/>
    </row>
    <row r="35" spans="2:10">
      <c r="B35" s="130">
        <f>B26+B31+B32+B33</f>
        <v>106095</v>
      </c>
      <c r="C35" s="26"/>
      <c r="D35" s="36" t="s">
        <v>46</v>
      </c>
      <c r="E35" s="26"/>
      <c r="F35" s="37"/>
      <c r="G35" s="36" t="s">
        <v>46</v>
      </c>
      <c r="H35" s="26"/>
      <c r="I35" s="131">
        <f>I26</f>
        <v>106095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24233</v>
      </c>
      <c r="D42" s="24" t="s">
        <v>15</v>
      </c>
      <c r="E42" s="35" t="s">
        <v>16</v>
      </c>
      <c r="F42" s="30"/>
      <c r="G42" s="32" t="s">
        <v>53</v>
      </c>
      <c r="H42" s="34" t="s">
        <v>54</v>
      </c>
      <c r="I42" s="129">
        <f>+B33</f>
        <v>37174</v>
      </c>
    </row>
    <row r="43" spans="2:10" ht="15">
      <c r="B43" s="128">
        <v>445</v>
      </c>
      <c r="C43" s="23"/>
      <c r="D43" s="40" t="s">
        <v>56</v>
      </c>
      <c r="F43" s="41"/>
      <c r="G43" s="28" t="s">
        <v>15</v>
      </c>
      <c r="H43" s="42" t="s">
        <v>16</v>
      </c>
      <c r="I43" s="129">
        <f>I44+I45+I47+I48+I49</f>
        <v>2678</v>
      </c>
      <c r="J43" s="75" t="str">
        <f>IF((I43=I44+I45+I47+I48+I49),"","NO CUADRA")</f>
        <v/>
      </c>
    </row>
    <row r="44" spans="2:10">
      <c r="B44" s="128">
        <v>23788</v>
      </c>
      <c r="D44" s="32" t="s">
        <v>57</v>
      </c>
      <c r="F44" s="30"/>
      <c r="G44" s="40" t="s">
        <v>56</v>
      </c>
      <c r="I44" s="129">
        <v>414</v>
      </c>
      <c r="J44" s="75" t="str">
        <f>IF((I52=I42+I43+I50),"","NO CUADRA")</f>
        <v/>
      </c>
    </row>
    <row r="45" spans="2:10">
      <c r="B45" s="128">
        <v>0</v>
      </c>
      <c r="D45" s="32" t="s">
        <v>58</v>
      </c>
      <c r="E45" s="29"/>
      <c r="F45" s="30"/>
      <c r="G45" s="32" t="s">
        <v>57</v>
      </c>
      <c r="I45" s="129">
        <v>2264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15619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39852</v>
      </c>
      <c r="C52" s="26"/>
      <c r="D52" s="26" t="s">
        <v>46</v>
      </c>
      <c r="E52" s="26"/>
      <c r="F52" s="37"/>
      <c r="G52" s="26" t="s">
        <v>46</v>
      </c>
      <c r="H52" s="26"/>
      <c r="I52" s="131">
        <f>I42+I43+I50</f>
        <v>39852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2593</v>
      </c>
      <c r="D59" s="24" t="s">
        <v>17</v>
      </c>
      <c r="E59" s="33" t="s">
        <v>66</v>
      </c>
      <c r="F59" s="30"/>
      <c r="G59" s="35" t="s">
        <v>62</v>
      </c>
      <c r="H59" s="34" t="s">
        <v>63</v>
      </c>
      <c r="I59" s="129">
        <f>+B49</f>
        <v>15619</v>
      </c>
      <c r="J59" s="75" t="str">
        <f>IF((B59=B60+B61),"","NO CUADRA")</f>
        <v/>
      </c>
    </row>
    <row r="60" spans="2:10">
      <c r="B60" s="128">
        <v>2593</v>
      </c>
      <c r="D60" s="32" t="s">
        <v>67</v>
      </c>
      <c r="F60" s="30"/>
      <c r="G60" s="35" t="s">
        <v>68</v>
      </c>
      <c r="H60" s="32"/>
      <c r="I60" s="129">
        <f>I61+I62</f>
        <v>204</v>
      </c>
      <c r="J60" s="75" t="str">
        <f>IF((B64=B65+B66+B67),"","NO CUADRA")</f>
        <v/>
      </c>
    </row>
    <row r="61" spans="2:10">
      <c r="B61" s="128">
        <v>0</v>
      </c>
      <c r="D61" s="32" t="s">
        <v>69</v>
      </c>
      <c r="F61" s="30"/>
      <c r="G61" s="35" t="s">
        <v>70</v>
      </c>
      <c r="I61" s="129">
        <v>0</v>
      </c>
      <c r="J61" s="75" t="str">
        <f>IF((I60=I61+I62),"","NO CUADRA")</f>
        <v/>
      </c>
    </row>
    <row r="62" spans="2:10">
      <c r="B62" s="128">
        <v>204</v>
      </c>
      <c r="D62" s="24" t="s">
        <v>18</v>
      </c>
      <c r="E62" s="32" t="s">
        <v>71</v>
      </c>
      <c r="F62" s="30"/>
      <c r="G62" s="35" t="s">
        <v>72</v>
      </c>
      <c r="I62" s="129">
        <v>204</v>
      </c>
      <c r="J62" s="75" t="str">
        <f>IF((I63=I64+I65+I66),"","NO CUADRA")</f>
        <v/>
      </c>
    </row>
    <row r="63" spans="2:10">
      <c r="B63" s="128"/>
      <c r="E63" s="32" t="s">
        <v>73</v>
      </c>
      <c r="F63" s="30"/>
      <c r="G63" s="31" t="s">
        <v>19</v>
      </c>
      <c r="H63" s="24" t="s">
        <v>20</v>
      </c>
      <c r="I63" s="129">
        <f>I64+I65+I66</f>
        <v>3800</v>
      </c>
      <c r="J63" s="75" t="str">
        <f>IF((I70=I59+I60+I63),"","NO CUADRA")</f>
        <v/>
      </c>
    </row>
    <row r="64" spans="2:10">
      <c r="B64" s="128">
        <f>B65+B66+B67</f>
        <v>959</v>
      </c>
      <c r="D64" s="24" t="s">
        <v>19</v>
      </c>
      <c r="E64" s="24" t="s">
        <v>20</v>
      </c>
      <c r="F64" s="30"/>
      <c r="G64" s="32" t="s">
        <v>74</v>
      </c>
      <c r="I64" s="129">
        <v>0</v>
      </c>
      <c r="J64" s="75" t="str">
        <f>IF((B68=I70-B59-B62-B64),"","NO CUADRA")</f>
        <v/>
      </c>
    </row>
    <row r="65" spans="2:10">
      <c r="B65" s="128">
        <v>345</v>
      </c>
      <c r="D65" s="32" t="s">
        <v>74</v>
      </c>
      <c r="F65" s="30"/>
      <c r="G65" s="35" t="s">
        <v>75</v>
      </c>
      <c r="I65" s="129">
        <v>501</v>
      </c>
      <c r="J65" s="75" t="str">
        <f>IF((B70=B59+B62+B64+B68),"","NO CUADRA")</f>
        <v/>
      </c>
    </row>
    <row r="66" spans="2:10">
      <c r="B66" s="128">
        <v>0</v>
      </c>
      <c r="D66" s="32" t="s">
        <v>75</v>
      </c>
      <c r="F66" s="30"/>
      <c r="G66" s="35" t="s">
        <v>76</v>
      </c>
      <c r="I66" s="129">
        <v>3299</v>
      </c>
    </row>
    <row r="67" spans="2:10">
      <c r="B67" s="128">
        <v>614</v>
      </c>
      <c r="D67" s="32" t="s">
        <v>76</v>
      </c>
      <c r="F67" s="30"/>
      <c r="G67" s="31"/>
      <c r="H67" s="31"/>
      <c r="I67" s="129"/>
    </row>
    <row r="68" spans="2:10">
      <c r="B68" s="128">
        <f>I70-B59-B62-B64</f>
        <v>15867</v>
      </c>
      <c r="D68" s="32" t="s">
        <v>77</v>
      </c>
      <c r="E68" s="32" t="s">
        <v>78</v>
      </c>
      <c r="F68" s="30"/>
      <c r="G68" s="31"/>
      <c r="H68" s="31"/>
      <c r="I68" s="129"/>
    </row>
    <row r="69" spans="2:10" ht="17.45" customHeight="1">
      <c r="B69" s="128"/>
      <c r="F69" s="30"/>
      <c r="G69" s="31"/>
      <c r="H69" s="31"/>
      <c r="I69" s="129"/>
    </row>
    <row r="70" spans="2:10" ht="17.45" customHeight="1">
      <c r="B70" s="130">
        <f>B59+B62+B64+B68</f>
        <v>19623</v>
      </c>
      <c r="C70" s="26"/>
      <c r="D70" s="26" t="s">
        <v>46</v>
      </c>
      <c r="E70" s="26"/>
      <c r="F70" s="37"/>
      <c r="G70" s="26" t="s">
        <v>46</v>
      </c>
      <c r="H70" s="26"/>
      <c r="I70" s="131">
        <f>I59+I60+I63</f>
        <v>19623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15867</v>
      </c>
      <c r="J77" s="75" t="str">
        <f>IF((I77=I82),"","NO CUADRA")</f>
        <v/>
      </c>
    </row>
    <row r="78" spans="2:10">
      <c r="B78" s="128"/>
      <c r="E78" s="32" t="s">
        <v>81</v>
      </c>
      <c r="F78" s="30"/>
      <c r="G78" s="35"/>
      <c r="H78" s="32"/>
      <c r="I78" s="129"/>
    </row>
    <row r="79" spans="2:10">
      <c r="B79" s="128">
        <f>I82-B77</f>
        <v>15867</v>
      </c>
      <c r="D79" s="32" t="s">
        <v>82</v>
      </c>
      <c r="E79" s="39" t="s">
        <v>83</v>
      </c>
      <c r="F79" s="30"/>
      <c r="G79" s="31"/>
      <c r="H79" s="31"/>
      <c r="I79" s="129"/>
      <c r="J79" s="75" t="str">
        <f>IF((B79=I82-B77),"","NO CUADRA")</f>
        <v/>
      </c>
    </row>
    <row r="80" spans="2:10">
      <c r="B80" s="128">
        <f>B79-B13</f>
        <v>-4576</v>
      </c>
      <c r="D80" s="32" t="s">
        <v>21</v>
      </c>
      <c r="E80" s="34" t="s">
        <v>22</v>
      </c>
      <c r="F80" s="30"/>
      <c r="G80" s="31"/>
      <c r="H80" s="31"/>
      <c r="I80" s="129"/>
    </row>
    <row r="81" spans="2:10">
      <c r="B81" s="128"/>
      <c r="F81" s="30"/>
      <c r="G81" s="31"/>
      <c r="H81" s="31"/>
      <c r="I81" s="129"/>
      <c r="J81" s="75" t="str">
        <f>IF((B82=B77+B79),"","NO CUADRA")</f>
        <v/>
      </c>
    </row>
    <row r="82" spans="2:10">
      <c r="B82" s="130">
        <f>B77+B79</f>
        <v>15867</v>
      </c>
      <c r="C82" s="26"/>
      <c r="D82" s="26" t="s">
        <v>46</v>
      </c>
      <c r="E82" s="26"/>
      <c r="F82" s="37"/>
      <c r="G82" s="26" t="s">
        <v>46</v>
      </c>
      <c r="H82" s="26"/>
      <c r="I82" s="131">
        <f>I77</f>
        <v>15867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-4270</v>
      </c>
      <c r="D92" s="32" t="s">
        <v>87</v>
      </c>
      <c r="E92" s="34" t="s">
        <v>88</v>
      </c>
      <c r="F92" s="30"/>
      <c r="G92" s="32" t="s">
        <v>82</v>
      </c>
      <c r="H92" s="34" t="s">
        <v>22</v>
      </c>
      <c r="I92" s="129">
        <f>+B80</f>
        <v>-4576</v>
      </c>
      <c r="J92" s="75" t="str">
        <f>IF((I93=I94+I95),"","NO CUADRA")</f>
        <v/>
      </c>
    </row>
    <row r="93" spans="2:10">
      <c r="B93" s="128"/>
      <c r="E93" s="39" t="s">
        <v>89</v>
      </c>
      <c r="F93" s="30"/>
      <c r="G93" s="35" t="s">
        <v>32</v>
      </c>
      <c r="H93" s="24" t="s">
        <v>24</v>
      </c>
      <c r="I93" s="129">
        <f>I94+I95</f>
        <v>1064</v>
      </c>
      <c r="J93" s="75" t="str">
        <f>IF((I96=I97),"","NO CUADRA")</f>
        <v/>
      </c>
    </row>
    <row r="94" spans="2:10">
      <c r="B94" s="128"/>
      <c r="E94" s="32"/>
      <c r="F94" s="30"/>
      <c r="G94" s="35" t="s">
        <v>90</v>
      </c>
      <c r="I94" s="129">
        <v>1000</v>
      </c>
      <c r="J94" s="75" t="str">
        <f>IF((I99=I92+I93+I96),"","NO CUADRA")</f>
        <v/>
      </c>
    </row>
    <row r="95" spans="2:10">
      <c r="B95" s="128"/>
      <c r="E95" s="32"/>
      <c r="F95" s="30"/>
      <c r="G95" s="35" t="s">
        <v>91</v>
      </c>
      <c r="I95" s="129">
        <v>64</v>
      </c>
    </row>
    <row r="96" spans="2:10">
      <c r="B96" s="128"/>
      <c r="D96" s="32"/>
      <c r="F96" s="30"/>
      <c r="G96" s="35" t="s">
        <v>33</v>
      </c>
      <c r="H96" s="24" t="s">
        <v>25</v>
      </c>
      <c r="I96" s="129">
        <f>I97</f>
        <v>-758</v>
      </c>
    </row>
    <row r="97" spans="2:10">
      <c r="B97" s="132"/>
      <c r="C97" s="46"/>
      <c r="D97" s="46"/>
      <c r="E97" s="32"/>
      <c r="F97" s="47"/>
      <c r="G97" s="35" t="s">
        <v>92</v>
      </c>
      <c r="H97" s="48"/>
      <c r="I97" s="129">
        <v>-758</v>
      </c>
    </row>
    <row r="98" spans="2:10">
      <c r="B98" s="128"/>
      <c r="F98" s="30"/>
      <c r="G98" s="31"/>
      <c r="H98" s="31"/>
      <c r="I98" s="129"/>
    </row>
    <row r="99" spans="2:10">
      <c r="B99" s="130">
        <f>B92</f>
        <v>-4270</v>
      </c>
      <c r="C99" s="26"/>
      <c r="D99" s="26" t="s">
        <v>46</v>
      </c>
      <c r="E99" s="26"/>
      <c r="F99" s="37"/>
      <c r="G99" s="26" t="s">
        <v>46</v>
      </c>
      <c r="H99" s="26"/>
      <c r="I99" s="131">
        <f>I92+I93+I96</f>
        <v>-4270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12343</v>
      </c>
      <c r="D106" s="32" t="s">
        <v>34</v>
      </c>
      <c r="E106" s="50" t="s">
        <v>35</v>
      </c>
      <c r="F106" s="30"/>
      <c r="G106" s="31"/>
      <c r="H106" s="31"/>
      <c r="I106" s="30"/>
    </row>
    <row r="107" spans="2:10">
      <c r="B107" s="128">
        <v>11942</v>
      </c>
      <c r="D107" s="32" t="s">
        <v>94</v>
      </c>
      <c r="E107" s="32"/>
      <c r="F107" s="30"/>
      <c r="G107" s="32" t="s">
        <v>87</v>
      </c>
      <c r="H107" s="39" t="s">
        <v>88</v>
      </c>
      <c r="I107" s="129"/>
    </row>
    <row r="108" spans="2:10">
      <c r="B108" s="128">
        <f>-B13</f>
        <v>-20443</v>
      </c>
      <c r="D108" s="32" t="s">
        <v>95</v>
      </c>
      <c r="E108" s="33" t="s">
        <v>6</v>
      </c>
      <c r="F108" s="30"/>
      <c r="G108" s="32"/>
      <c r="H108" s="51" t="s">
        <v>89</v>
      </c>
      <c r="I108" s="129">
        <f>B92</f>
        <v>-4270</v>
      </c>
    </row>
    <row r="109" spans="2:10">
      <c r="B109" s="128">
        <v>401</v>
      </c>
      <c r="D109" s="40" t="s">
        <v>96</v>
      </c>
      <c r="E109" s="32" t="s">
        <v>97</v>
      </c>
      <c r="F109" s="30"/>
      <c r="H109" s="74"/>
      <c r="I109" s="133"/>
    </row>
    <row r="110" spans="2:10">
      <c r="B110" s="128">
        <v>0</v>
      </c>
      <c r="D110" s="32" t="s">
        <v>98</v>
      </c>
      <c r="E110" s="32" t="s">
        <v>99</v>
      </c>
      <c r="F110" s="30"/>
      <c r="G110" s="72"/>
      <c r="I110" s="129"/>
    </row>
    <row r="111" spans="2:10">
      <c r="B111" s="128">
        <v>-1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3831</v>
      </c>
      <c r="C113" s="46"/>
      <c r="D113" s="46" t="s">
        <v>26</v>
      </c>
      <c r="E113" s="34" t="s">
        <v>102</v>
      </c>
      <c r="F113" s="47"/>
      <c r="G113" s="72"/>
      <c r="H113" s="48"/>
      <c r="I113" s="129"/>
    </row>
    <row r="114" spans="2:10">
      <c r="B114" s="128"/>
      <c r="E114" s="32"/>
      <c r="F114" s="30"/>
      <c r="G114" s="72"/>
      <c r="H114" s="31"/>
      <c r="I114" s="129"/>
    </row>
    <row r="115" spans="2:10">
      <c r="B115" s="130">
        <f>B106+B108+B111+B113</f>
        <v>-4270</v>
      </c>
      <c r="C115" s="26"/>
      <c r="D115" s="26" t="s">
        <v>46</v>
      </c>
      <c r="E115" s="52"/>
      <c r="F115" s="37"/>
      <c r="G115" s="26" t="s">
        <v>46</v>
      </c>
      <c r="H115" s="26"/>
      <c r="I115" s="131">
        <f>I108</f>
        <v>-4270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3831</v>
      </c>
      <c r="J122" s="75" t="str">
        <f>IF((B125=B126+B127),"","NO CUADRA")</f>
        <v/>
      </c>
    </row>
    <row r="123" spans="2:10" ht="15">
      <c r="B123" s="128">
        <f>B125+B128+B131+B134+B137+B142+B143+B144</f>
        <v>-12187</v>
      </c>
      <c r="C123" s="28"/>
      <c r="D123" s="23"/>
      <c r="E123" s="32" t="s">
        <v>105</v>
      </c>
      <c r="F123" s="23"/>
      <c r="G123" s="23"/>
      <c r="H123" s="23"/>
      <c r="I123" s="129">
        <f>I128+I131+I134+I137+I142+I143+I144</f>
        <v>-16018</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-18244</v>
      </c>
      <c r="E128" s="32" t="s">
        <v>109</v>
      </c>
      <c r="I128" s="129">
        <f>I129+I130</f>
        <v>-17</v>
      </c>
      <c r="J128" s="75" t="str">
        <f>IF((B138=B139+B140),"","NO CUADRA")</f>
        <v/>
      </c>
    </row>
    <row r="129" spans="2:10">
      <c r="B129" s="128">
        <v>-15899</v>
      </c>
      <c r="E129" s="32" t="s">
        <v>110</v>
      </c>
      <c r="I129" s="129">
        <v>0</v>
      </c>
      <c r="J129" s="75" t="str">
        <f>IF((B144=B145+B146),"","NO CUADRA")</f>
        <v/>
      </c>
    </row>
    <row r="130" spans="2:10">
      <c r="B130" s="128">
        <v>-2345</v>
      </c>
      <c r="E130" s="32" t="s">
        <v>111</v>
      </c>
      <c r="I130" s="129">
        <v>-17</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2047</v>
      </c>
      <c r="E134" s="32" t="s">
        <v>115</v>
      </c>
      <c r="I134" s="129">
        <f>I135+I136</f>
        <v>45</v>
      </c>
      <c r="J134" s="75" t="str">
        <f>IF((I134=I135+I136),"","NO CUADRA")</f>
        <v/>
      </c>
    </row>
    <row r="135" spans="2:10">
      <c r="B135" s="128">
        <v>1541</v>
      </c>
      <c r="E135" s="32" t="s">
        <v>116</v>
      </c>
      <c r="I135" s="129">
        <v>196</v>
      </c>
      <c r="J135" s="75" t="str">
        <f>IF((I137=I138+I141),"","NO CUADRA")</f>
        <v/>
      </c>
    </row>
    <row r="136" spans="2:10">
      <c r="B136" s="128">
        <v>506</v>
      </c>
      <c r="E136" s="32" t="s">
        <v>117</v>
      </c>
      <c r="I136" s="129">
        <v>-151</v>
      </c>
      <c r="J136" s="75" t="str">
        <f>IF((I144=I145+I146),"","NO CUADRA")</f>
        <v/>
      </c>
    </row>
    <row r="137" spans="2:10">
      <c r="B137" s="128">
        <f>B138+B141</f>
        <v>438</v>
      </c>
      <c r="E137" s="55" t="s">
        <v>118</v>
      </c>
      <c r="I137" s="129">
        <f>I138+I141</f>
        <v>0</v>
      </c>
      <c r="J137" s="75" t="str">
        <f>IF((I122=B123-I128-I131-I134-I137-I142-I143-I144),"","NO CUADRA")</f>
        <v/>
      </c>
    </row>
    <row r="138" spans="2:10">
      <c r="B138" s="128">
        <f>B139+B140</f>
        <v>438</v>
      </c>
      <c r="E138" s="55" t="s">
        <v>119</v>
      </c>
      <c r="I138" s="129">
        <f>I139+I140</f>
        <v>0</v>
      </c>
    </row>
    <row r="139" spans="2:10">
      <c r="B139" s="128">
        <v>438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3572</v>
      </c>
      <c r="C144" s="32" t="s">
        <v>125</v>
      </c>
      <c r="E144" s="32" t="s">
        <v>125</v>
      </c>
      <c r="I144" s="129">
        <f>I145+I146</f>
        <v>-16046</v>
      </c>
      <c r="J144" s="75" t="str">
        <f>IF((I122=B113),"","NO CUADRA")</f>
        <v/>
      </c>
    </row>
    <row r="145" spans="2:9">
      <c r="B145" s="128">
        <v>-1842</v>
      </c>
      <c r="C145" s="32" t="s">
        <v>126</v>
      </c>
      <c r="E145" s="32" t="s">
        <v>126</v>
      </c>
      <c r="I145" s="129">
        <v>-695</v>
      </c>
    </row>
    <row r="146" spans="2:9">
      <c r="B146" s="130">
        <v>5414</v>
      </c>
      <c r="C146" s="56" t="s">
        <v>127</v>
      </c>
      <c r="D146" s="57"/>
      <c r="E146" s="56" t="s">
        <v>127</v>
      </c>
      <c r="F146" s="57"/>
      <c r="G146" s="57"/>
      <c r="H146" s="57"/>
      <c r="I146" s="131">
        <v>-15351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2" orientation="portrait" r:id="rId1"/>
  <headerFooter alignWithMargins="0"/>
  <rowBreaks count="1" manualBreakCount="1">
    <brk id="72" min="1"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547483</v>
      </c>
      <c r="D11" s="24" t="s">
        <v>4</v>
      </c>
      <c r="E11" s="32" t="s">
        <v>42</v>
      </c>
      <c r="F11" s="30"/>
      <c r="G11" s="31" t="s">
        <v>2</v>
      </c>
      <c r="H11" s="33" t="s">
        <v>3</v>
      </c>
      <c r="I11" s="129">
        <f>I12+I13</f>
        <v>1187076</v>
      </c>
      <c r="J11" s="75" t="str">
        <f>IF((I11=I12+I13),"","NO CUADRA")</f>
        <v/>
      </c>
    </row>
    <row r="12" spans="2:14">
      <c r="B12" s="128">
        <f>I11-B11</f>
        <v>639593</v>
      </c>
      <c r="D12" s="32" t="s">
        <v>28</v>
      </c>
      <c r="E12" s="34" t="s">
        <v>5</v>
      </c>
      <c r="F12" s="30"/>
      <c r="G12" s="35" t="s">
        <v>43</v>
      </c>
      <c r="H12" s="31"/>
      <c r="I12" s="129">
        <v>1186380</v>
      </c>
      <c r="J12" s="75" t="str">
        <f>IF((I11=I16),"","NO CUADRA")</f>
        <v/>
      </c>
    </row>
    <row r="13" spans="2:14">
      <c r="B13" s="128">
        <v>55513</v>
      </c>
      <c r="D13" s="24" t="s">
        <v>44</v>
      </c>
      <c r="E13" s="32" t="s">
        <v>6</v>
      </c>
      <c r="F13" s="30"/>
      <c r="G13" s="35" t="s">
        <v>45</v>
      </c>
      <c r="I13" s="129">
        <v>696</v>
      </c>
      <c r="J13" s="75" t="str">
        <f>IF((B16=B11+B12),"","NO CUADRA")</f>
        <v/>
      </c>
    </row>
    <row r="14" spans="2:14">
      <c r="B14" s="128">
        <f>B12-B13</f>
        <v>584080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1187076</v>
      </c>
      <c r="C16" s="26"/>
      <c r="D16" s="36" t="s">
        <v>46</v>
      </c>
      <c r="E16" s="26"/>
      <c r="F16" s="37"/>
      <c r="G16" s="36" t="s">
        <v>46</v>
      </c>
      <c r="H16" s="26"/>
      <c r="I16" s="131">
        <f>I11</f>
        <v>1187076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328415</v>
      </c>
      <c r="D26" s="24" t="s">
        <v>9</v>
      </c>
      <c r="E26" s="32" t="s">
        <v>10</v>
      </c>
      <c r="F26" s="30"/>
      <c r="G26" s="35" t="s">
        <v>28</v>
      </c>
      <c r="H26" s="39" t="s">
        <v>5</v>
      </c>
      <c r="I26" s="129">
        <f>+B12</f>
        <v>639593</v>
      </c>
      <c r="J26" s="75" t="str">
        <f>IF((B26=B27+B28),"","NO CUADRA")</f>
        <v/>
      </c>
    </row>
    <row r="27" spans="2:10">
      <c r="B27" s="128">
        <v>275596</v>
      </c>
      <c r="D27" s="32" t="s">
        <v>49</v>
      </c>
      <c r="F27" s="30"/>
      <c r="G27" s="31"/>
      <c r="H27" s="31"/>
      <c r="I27" s="129"/>
      <c r="J27" s="75" t="str">
        <f>IF((B28=B29+B30),"","NO CUADRA")</f>
        <v/>
      </c>
    </row>
    <row r="28" spans="2:10">
      <c r="B28" s="128">
        <f>B29+B30</f>
        <v>52819</v>
      </c>
      <c r="D28" s="32" t="s">
        <v>50</v>
      </c>
      <c r="F28" s="30"/>
      <c r="G28" s="31"/>
      <c r="H28" s="31"/>
      <c r="I28" s="129"/>
      <c r="J28" s="75" t="str">
        <f>IF((I26=I35),"","NO CUADRA")</f>
        <v/>
      </c>
    </row>
    <row r="29" spans="2:10">
      <c r="B29" s="128">
        <v>50809</v>
      </c>
      <c r="D29" s="32" t="s">
        <v>51</v>
      </c>
      <c r="F29" s="30"/>
      <c r="G29" s="31"/>
      <c r="H29" s="31"/>
      <c r="I29" s="129"/>
      <c r="J29" s="75" t="str">
        <f>IF((B33=I35-B26-B31-B32),"","NO CUADRA")</f>
        <v/>
      </c>
    </row>
    <row r="30" spans="2:10">
      <c r="B30" s="128">
        <v>2010</v>
      </c>
      <c r="D30" s="32" t="s">
        <v>52</v>
      </c>
      <c r="F30" s="30"/>
      <c r="G30" s="31"/>
      <c r="H30" s="31"/>
      <c r="I30" s="129"/>
      <c r="J30" s="75" t="str">
        <f>IF((B35=B26+B31+B32+B33),"","NO CUADRA")</f>
        <v/>
      </c>
    </row>
    <row r="31" spans="2:10" ht="12.75" customHeight="1">
      <c r="B31" s="128">
        <v>7676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303502</v>
      </c>
      <c r="D33" s="32" t="s">
        <v>53</v>
      </c>
      <c r="E33" s="34" t="s">
        <v>54</v>
      </c>
      <c r="F33" s="30"/>
      <c r="G33" s="31"/>
      <c r="H33" s="31"/>
      <c r="I33" s="129"/>
    </row>
    <row r="34" spans="2:10">
      <c r="B34" s="128"/>
      <c r="F34" s="30"/>
      <c r="G34" s="31"/>
      <c r="H34" s="31"/>
      <c r="I34" s="129"/>
    </row>
    <row r="35" spans="2:10">
      <c r="B35" s="130">
        <f>B26+B31+B32+B33</f>
        <v>639593</v>
      </c>
      <c r="C35" s="26"/>
      <c r="D35" s="36" t="s">
        <v>46</v>
      </c>
      <c r="E35" s="26"/>
      <c r="F35" s="37"/>
      <c r="G35" s="36" t="s">
        <v>46</v>
      </c>
      <c r="H35" s="26"/>
      <c r="I35" s="131">
        <f>I26</f>
        <v>639593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8900783</v>
      </c>
      <c r="D42" s="24" t="s">
        <v>15</v>
      </c>
      <c r="E42" s="35" t="s">
        <v>16</v>
      </c>
      <c r="F42" s="30"/>
      <c r="G42" s="32" t="s">
        <v>53</v>
      </c>
      <c r="H42" s="34" t="s">
        <v>54</v>
      </c>
      <c r="I42" s="129">
        <f>+B33</f>
        <v>303502</v>
      </c>
    </row>
    <row r="43" spans="2:10" ht="15">
      <c r="B43" s="128">
        <v>5117007</v>
      </c>
      <c r="C43" s="23"/>
      <c r="D43" s="40" t="s">
        <v>56</v>
      </c>
      <c r="F43" s="41"/>
      <c r="G43" s="28" t="s">
        <v>15</v>
      </c>
      <c r="H43" s="42" t="s">
        <v>16</v>
      </c>
      <c r="I43" s="129">
        <f>I44+I45+I47+I48+I49</f>
        <v>10840196</v>
      </c>
      <c r="J43" s="75" t="str">
        <f>IF((I43=I44+I45+I47+I48+I49),"","NO CUADRA")</f>
        <v/>
      </c>
    </row>
    <row r="44" spans="2:10">
      <c r="B44" s="128">
        <v>3531784</v>
      </c>
      <c r="D44" s="32" t="s">
        <v>57</v>
      </c>
      <c r="F44" s="30"/>
      <c r="G44" s="40" t="s">
        <v>56</v>
      </c>
      <c r="I44" s="129">
        <v>10597881</v>
      </c>
      <c r="J44" s="75" t="str">
        <f>IF((I52=I42+I43+I50),"","NO CUADRA")</f>
        <v/>
      </c>
    </row>
    <row r="45" spans="2:10">
      <c r="B45" s="128">
        <v>0</v>
      </c>
      <c r="D45" s="32" t="s">
        <v>58</v>
      </c>
      <c r="E45" s="29"/>
      <c r="F45" s="30"/>
      <c r="G45" s="32" t="s">
        <v>57</v>
      </c>
      <c r="I45" s="129">
        <v>242315</v>
      </c>
      <c r="J45" s="75" t="str">
        <f>IF((B42=B43+B44+B45+B47+B48),"","NO CUADRA")</f>
        <v/>
      </c>
    </row>
    <row r="46" spans="2:10">
      <c r="B46" s="128"/>
      <c r="E46" s="43" t="s">
        <v>59</v>
      </c>
      <c r="F46" s="30"/>
      <c r="G46" s="32" t="s">
        <v>58</v>
      </c>
      <c r="H46" s="29"/>
      <c r="I46" s="129"/>
      <c r="J46" s="75" t="str">
        <f>IF((B49=I52-B42),"","NO CUADRA")</f>
        <v/>
      </c>
    </row>
    <row r="47" spans="2:10">
      <c r="B47" s="128">
        <v>251992</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1724670</v>
      </c>
      <c r="D49" s="32" t="s">
        <v>62</v>
      </c>
      <c r="E49" s="34" t="s">
        <v>63</v>
      </c>
      <c r="F49" s="30"/>
      <c r="G49" s="32" t="s">
        <v>61</v>
      </c>
      <c r="H49" s="32"/>
      <c r="I49" s="129">
        <v>0</v>
      </c>
    </row>
    <row r="50" spans="2:10">
      <c r="B50" s="128"/>
      <c r="D50" s="32"/>
      <c r="E50" s="32"/>
      <c r="F50" s="30"/>
      <c r="G50" s="32" t="s">
        <v>64</v>
      </c>
      <c r="H50" s="32"/>
      <c r="I50" s="129">
        <v>-518245</v>
      </c>
    </row>
    <row r="51" spans="2:10">
      <c r="B51" s="128"/>
      <c r="F51" s="30"/>
      <c r="G51" s="32"/>
      <c r="I51" s="129"/>
    </row>
    <row r="52" spans="2:10">
      <c r="B52" s="130">
        <f>B42+B49</f>
        <v>10625453</v>
      </c>
      <c r="C52" s="26"/>
      <c r="D52" s="26" t="s">
        <v>46</v>
      </c>
      <c r="E52" s="26"/>
      <c r="F52" s="37"/>
      <c r="G52" s="26" t="s">
        <v>46</v>
      </c>
      <c r="H52" s="26"/>
      <c r="I52" s="131">
        <f>I42+I43+I50</f>
        <v>10625453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283839</v>
      </c>
      <c r="D59" s="24" t="s">
        <v>17</v>
      </c>
      <c r="E59" s="33" t="s">
        <v>66</v>
      </c>
      <c r="F59" s="30"/>
      <c r="G59" s="35" t="s">
        <v>62</v>
      </c>
      <c r="H59" s="34" t="s">
        <v>63</v>
      </c>
      <c r="I59" s="129">
        <f>+B49</f>
        <v>1724670</v>
      </c>
      <c r="J59" s="75" t="str">
        <f>IF((B59=B60+B61),"","NO CUADRA")</f>
        <v/>
      </c>
    </row>
    <row r="60" spans="2:10">
      <c r="B60" s="128">
        <v>283839</v>
      </c>
      <c r="D60" s="32" t="s">
        <v>67</v>
      </c>
      <c r="F60" s="30"/>
      <c r="G60" s="35" t="s">
        <v>68</v>
      </c>
      <c r="H60" s="32"/>
      <c r="I60" s="129">
        <f>I61+I62</f>
        <v>2010</v>
      </c>
      <c r="J60" s="75" t="str">
        <f>IF((B64=B65+B66+B67),"","NO CUADRA")</f>
        <v/>
      </c>
    </row>
    <row r="61" spans="2:10">
      <c r="B61" s="128">
        <v>0</v>
      </c>
      <c r="D61" s="32" t="s">
        <v>69</v>
      </c>
      <c r="F61" s="30"/>
      <c r="G61" s="35" t="s">
        <v>70</v>
      </c>
      <c r="I61" s="129">
        <v>0</v>
      </c>
      <c r="J61" s="75" t="str">
        <f>IF((I60=I61+I62),"","NO CUADRA")</f>
        <v/>
      </c>
    </row>
    <row r="62" spans="2:10">
      <c r="B62" s="128">
        <v>2010</v>
      </c>
      <c r="D62" s="24" t="s">
        <v>18</v>
      </c>
      <c r="E62" s="32" t="s">
        <v>71</v>
      </c>
      <c r="F62" s="30"/>
      <c r="G62" s="35" t="s">
        <v>72</v>
      </c>
      <c r="I62" s="129">
        <v>2010</v>
      </c>
      <c r="J62" s="75" t="str">
        <f>IF((I63=I64+I65+I66),"","NO CUADRA")</f>
        <v/>
      </c>
    </row>
    <row r="63" spans="2:10">
      <c r="B63" s="128"/>
      <c r="E63" s="32" t="s">
        <v>73</v>
      </c>
      <c r="F63" s="30"/>
      <c r="G63" s="31" t="s">
        <v>19</v>
      </c>
      <c r="H63" s="24" t="s">
        <v>20</v>
      </c>
      <c r="I63" s="129">
        <f>I64+I65+I66</f>
        <v>1002242</v>
      </c>
      <c r="J63" s="75" t="str">
        <f>IF((I70=I59+I60+I63),"","NO CUADRA")</f>
        <v/>
      </c>
    </row>
    <row r="64" spans="2:10">
      <c r="B64" s="128">
        <f>B65+B66+B67</f>
        <v>1011954</v>
      </c>
      <c r="D64" s="24" t="s">
        <v>19</v>
      </c>
      <c r="E64" s="24" t="s">
        <v>20</v>
      </c>
      <c r="F64" s="30"/>
      <c r="G64" s="32" t="s">
        <v>74</v>
      </c>
      <c r="I64" s="129">
        <v>1002242</v>
      </c>
      <c r="J64" s="75" t="str">
        <f>IF((B68=I70-B59-B62-B64),"","NO CUADRA")</f>
        <v/>
      </c>
    </row>
    <row r="65" spans="2:10">
      <c r="B65" s="128">
        <v>54</v>
      </c>
      <c r="D65" s="32" t="s">
        <v>74</v>
      </c>
      <c r="F65" s="30"/>
      <c r="G65" s="35" t="s">
        <v>75</v>
      </c>
      <c r="I65" s="129">
        <v>0</v>
      </c>
      <c r="J65" s="75" t="str">
        <f>IF((B70=B59+B62+B64+B68),"","NO CUADRA")</f>
        <v/>
      </c>
    </row>
    <row r="66" spans="2:10">
      <c r="B66" s="128">
        <v>1002242</v>
      </c>
      <c r="D66" s="32" t="s">
        <v>75</v>
      </c>
      <c r="F66" s="30"/>
      <c r="G66" s="35" t="s">
        <v>76</v>
      </c>
      <c r="I66" s="129">
        <v>0</v>
      </c>
    </row>
    <row r="67" spans="2:10">
      <c r="B67" s="128">
        <v>9658</v>
      </c>
      <c r="D67" s="32" t="s">
        <v>76</v>
      </c>
      <c r="F67" s="30"/>
      <c r="G67" s="31"/>
      <c r="H67" s="31"/>
      <c r="I67" s="129"/>
    </row>
    <row r="68" spans="2:10">
      <c r="B68" s="128">
        <f>I70-B59-B62-B64</f>
        <v>1431119</v>
      </c>
      <c r="D68" s="32" t="s">
        <v>77</v>
      </c>
      <c r="E68" s="32" t="s">
        <v>78</v>
      </c>
      <c r="F68" s="30"/>
      <c r="G68" s="31"/>
      <c r="H68" s="31"/>
      <c r="I68" s="129"/>
    </row>
    <row r="69" spans="2:10" ht="17.45" customHeight="1">
      <c r="B69" s="128"/>
      <c r="F69" s="30"/>
      <c r="G69" s="31"/>
      <c r="H69" s="31"/>
      <c r="I69" s="129"/>
    </row>
    <row r="70" spans="2:10" ht="17.45" customHeight="1">
      <c r="B70" s="130">
        <f>B59+B62+B64+B68</f>
        <v>2728922</v>
      </c>
      <c r="C70" s="26"/>
      <c r="D70" s="26" t="s">
        <v>46</v>
      </c>
      <c r="E70" s="26"/>
      <c r="F70" s="37"/>
      <c r="G70" s="26" t="s">
        <v>46</v>
      </c>
      <c r="H70" s="26"/>
      <c r="I70" s="131">
        <f>I59+I60+I63</f>
        <v>2728922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1431119</v>
      </c>
      <c r="J77" s="75" t="str">
        <f>IF((I77=I82),"","NO CUADRA")</f>
        <v/>
      </c>
    </row>
    <row r="78" spans="2:10">
      <c r="B78" s="128"/>
      <c r="E78" s="32" t="s">
        <v>81</v>
      </c>
      <c r="F78" s="30"/>
      <c r="G78" s="35"/>
      <c r="H78" s="32"/>
      <c r="I78" s="129"/>
    </row>
    <row r="79" spans="2:10">
      <c r="B79" s="128">
        <f>I82-B77</f>
        <v>1431119</v>
      </c>
      <c r="D79" s="32" t="s">
        <v>82</v>
      </c>
      <c r="E79" s="39" t="s">
        <v>83</v>
      </c>
      <c r="F79" s="30"/>
      <c r="G79" s="31"/>
      <c r="H79" s="31"/>
      <c r="I79" s="129"/>
      <c r="J79" s="75" t="str">
        <f>IF((B79=I82-B77),"","NO CUADRA")</f>
        <v/>
      </c>
    </row>
    <row r="80" spans="2:10">
      <c r="B80" s="128">
        <f>B79-B13</f>
        <v>1375606</v>
      </c>
      <c r="D80" s="32" t="s">
        <v>21</v>
      </c>
      <c r="E80" s="34" t="s">
        <v>22</v>
      </c>
      <c r="F80" s="30"/>
      <c r="G80" s="31"/>
      <c r="H80" s="31"/>
      <c r="I80" s="129"/>
    </row>
    <row r="81" spans="2:10">
      <c r="B81" s="128"/>
      <c r="F81" s="30"/>
      <c r="G81" s="31"/>
      <c r="H81" s="31"/>
      <c r="I81" s="129"/>
      <c r="J81" s="75" t="str">
        <f>IF((B82=B77+B79),"","NO CUADRA")</f>
        <v/>
      </c>
    </row>
    <row r="82" spans="2:10">
      <c r="B82" s="130">
        <f>B77+B79</f>
        <v>1431119</v>
      </c>
      <c r="C82" s="26"/>
      <c r="D82" s="26" t="s">
        <v>46</v>
      </c>
      <c r="E82" s="26"/>
      <c r="F82" s="37"/>
      <c r="G82" s="26" t="s">
        <v>46</v>
      </c>
      <c r="H82" s="26"/>
      <c r="I82" s="131">
        <f>I77</f>
        <v>1431119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1429387</v>
      </c>
      <c r="D92" s="32" t="s">
        <v>87</v>
      </c>
      <c r="E92" s="34" t="s">
        <v>88</v>
      </c>
      <c r="F92" s="30"/>
      <c r="G92" s="32" t="s">
        <v>82</v>
      </c>
      <c r="H92" s="34" t="s">
        <v>22</v>
      </c>
      <c r="I92" s="129">
        <f>+B80</f>
        <v>1375606</v>
      </c>
      <c r="J92" s="75" t="str">
        <f>IF((I93=I94+I95),"","NO CUADRA")</f>
        <v/>
      </c>
    </row>
    <row r="93" spans="2:10">
      <c r="B93" s="128"/>
      <c r="E93" s="39" t="s">
        <v>89</v>
      </c>
      <c r="F93" s="30"/>
      <c r="G93" s="35" t="s">
        <v>32</v>
      </c>
      <c r="H93" s="24" t="s">
        <v>24</v>
      </c>
      <c r="I93" s="129">
        <f>I94+I95</f>
        <v>54522</v>
      </c>
      <c r="J93" s="75" t="str">
        <f>IF((I96=I97),"","NO CUADRA")</f>
        <v/>
      </c>
    </row>
    <row r="94" spans="2:10">
      <c r="B94" s="128"/>
      <c r="E94" s="32"/>
      <c r="F94" s="30"/>
      <c r="G94" s="35" t="s">
        <v>90</v>
      </c>
      <c r="I94" s="129">
        <v>13818</v>
      </c>
      <c r="J94" s="75" t="str">
        <f>IF((I99=I92+I93+I96),"","NO CUADRA")</f>
        <v/>
      </c>
    </row>
    <row r="95" spans="2:10">
      <c r="B95" s="128"/>
      <c r="E95" s="32"/>
      <c r="F95" s="30"/>
      <c r="G95" s="35" t="s">
        <v>91</v>
      </c>
      <c r="I95" s="129">
        <v>40704</v>
      </c>
    </row>
    <row r="96" spans="2:10">
      <c r="B96" s="128"/>
      <c r="D96" s="32"/>
      <c r="F96" s="30"/>
      <c r="G96" s="35" t="s">
        <v>33</v>
      </c>
      <c r="H96" s="24" t="s">
        <v>25</v>
      </c>
      <c r="I96" s="129">
        <f>I97</f>
        <v>-741</v>
      </c>
    </row>
    <row r="97" spans="2:10">
      <c r="B97" s="132"/>
      <c r="C97" s="46"/>
      <c r="D97" s="46"/>
      <c r="E97" s="32"/>
      <c r="F97" s="47"/>
      <c r="G97" s="35" t="s">
        <v>92</v>
      </c>
      <c r="H97" s="48"/>
      <c r="I97" s="129">
        <v>-741</v>
      </c>
    </row>
    <row r="98" spans="2:10">
      <c r="B98" s="128"/>
      <c r="F98" s="30"/>
      <c r="G98" s="31"/>
      <c r="H98" s="31"/>
      <c r="I98" s="129"/>
    </row>
    <row r="99" spans="2:10">
      <c r="B99" s="130">
        <f>B92</f>
        <v>1429387</v>
      </c>
      <c r="C99" s="26"/>
      <c r="D99" s="26" t="s">
        <v>46</v>
      </c>
      <c r="E99" s="26"/>
      <c r="F99" s="37"/>
      <c r="G99" s="26" t="s">
        <v>46</v>
      </c>
      <c r="H99" s="26"/>
      <c r="I99" s="131">
        <f>I92+I93+I96</f>
        <v>1429387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42844</v>
      </c>
      <c r="D106" s="32" t="s">
        <v>34</v>
      </c>
      <c r="E106" s="50" t="s">
        <v>35</v>
      </c>
      <c r="F106" s="30"/>
      <c r="G106" s="31"/>
      <c r="H106" s="31"/>
      <c r="I106" s="30"/>
    </row>
    <row r="107" spans="2:10">
      <c r="B107" s="128">
        <v>42844</v>
      </c>
      <c r="D107" s="32" t="s">
        <v>94</v>
      </c>
      <c r="E107" s="32"/>
      <c r="F107" s="30"/>
      <c r="G107" s="32" t="s">
        <v>87</v>
      </c>
      <c r="H107" s="39" t="s">
        <v>88</v>
      </c>
      <c r="I107" s="129"/>
    </row>
    <row r="108" spans="2:10">
      <c r="B108" s="128">
        <f>-B13</f>
        <v>-55513</v>
      </c>
      <c r="D108" s="32" t="s">
        <v>95</v>
      </c>
      <c r="E108" s="33" t="s">
        <v>6</v>
      </c>
      <c r="F108" s="30"/>
      <c r="G108" s="32"/>
      <c r="H108" s="51" t="s">
        <v>89</v>
      </c>
      <c r="I108" s="129">
        <f>B92</f>
        <v>1429387</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25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1442031</v>
      </c>
      <c r="C113" s="46"/>
      <c r="D113" s="46" t="s">
        <v>26</v>
      </c>
      <c r="E113" s="34" t="s">
        <v>102</v>
      </c>
      <c r="F113" s="47"/>
      <c r="G113" s="72"/>
      <c r="H113" s="48"/>
      <c r="I113" s="129"/>
    </row>
    <row r="114" spans="2:10">
      <c r="B114" s="128"/>
      <c r="E114" s="32"/>
      <c r="F114" s="30"/>
      <c r="G114" s="72"/>
      <c r="H114" s="31"/>
      <c r="I114" s="129"/>
    </row>
    <row r="115" spans="2:10">
      <c r="B115" s="130">
        <f>B106+B108+B111+B113</f>
        <v>1429387</v>
      </c>
      <c r="C115" s="26"/>
      <c r="D115" s="26" t="s">
        <v>46</v>
      </c>
      <c r="E115" s="52"/>
      <c r="F115" s="37"/>
      <c r="G115" s="26" t="s">
        <v>46</v>
      </c>
      <c r="H115" s="26"/>
      <c r="I115" s="131">
        <f>I108</f>
        <v>1429387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1442031</v>
      </c>
      <c r="J122" s="75" t="str">
        <f>IF((B125=B126+B127),"","NO CUADRA")</f>
        <v/>
      </c>
    </row>
    <row r="123" spans="2:10" ht="15">
      <c r="B123" s="128">
        <f>B125+B128+B131+B134+B137+B142+B143+B144</f>
        <v>-160062890</v>
      </c>
      <c r="C123" s="28"/>
      <c r="D123" s="23"/>
      <c r="E123" s="32" t="s">
        <v>105</v>
      </c>
      <c r="F123" s="23"/>
      <c r="G123" s="23"/>
      <c r="H123" s="23"/>
      <c r="I123" s="129">
        <f>I128+I131+I134+I137+I142+I143+I144</f>
        <v>-161504921</v>
      </c>
    </row>
    <row r="124" spans="2:10" ht="13.15" customHeight="1">
      <c r="B124" s="134"/>
      <c r="C124" s="28"/>
      <c r="D124" s="23"/>
      <c r="E124" s="32"/>
      <c r="F124" s="23"/>
      <c r="G124" s="23"/>
      <c r="H124" s="23"/>
      <c r="I124" s="135"/>
    </row>
    <row r="125" spans="2:10" ht="13.15" customHeight="1">
      <c r="B125" s="128">
        <f>B126+B127</f>
        <v>117000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117000</v>
      </c>
      <c r="C127" s="23"/>
      <c r="D127" s="23"/>
      <c r="E127" s="32" t="s">
        <v>108</v>
      </c>
      <c r="F127" s="23"/>
      <c r="G127" s="23"/>
      <c r="H127" s="23"/>
      <c r="I127" s="135"/>
      <c r="J127" s="75" t="str">
        <f>IF((B137=B138+B141),"","NO CUADRA")</f>
        <v/>
      </c>
    </row>
    <row r="128" spans="2:10">
      <c r="B128" s="128">
        <f>B129+B130</f>
        <v>-169011925</v>
      </c>
      <c r="E128" s="32" t="s">
        <v>109</v>
      </c>
      <c r="I128" s="129">
        <f>I129+I130</f>
        <v>-167831381</v>
      </c>
      <c r="J128" s="75" t="str">
        <f>IF((B138=B139+B140),"","NO CUADRA")</f>
        <v/>
      </c>
    </row>
    <row r="129" spans="2:10">
      <c r="B129" s="128">
        <v>94334</v>
      </c>
      <c r="E129" s="32" t="s">
        <v>110</v>
      </c>
      <c r="I129" s="129">
        <v>3322000</v>
      </c>
      <c r="J129" s="75" t="str">
        <f>IF((B144=B145+B146),"","NO CUADRA")</f>
        <v/>
      </c>
    </row>
    <row r="130" spans="2:10">
      <c r="B130" s="128">
        <v>-169106259</v>
      </c>
      <c r="E130" s="32" t="s">
        <v>111</v>
      </c>
      <c r="I130" s="129">
        <v>-171153381</v>
      </c>
    </row>
    <row r="131" spans="2:10">
      <c r="B131" s="128">
        <f>B132+B133</f>
        <v>-3927189</v>
      </c>
      <c r="E131" s="32" t="s">
        <v>112</v>
      </c>
      <c r="I131" s="129">
        <f>I132+I133</f>
        <v>4625702</v>
      </c>
    </row>
    <row r="132" spans="2:10">
      <c r="B132" s="128">
        <v>4767909</v>
      </c>
      <c r="E132" s="32" t="s">
        <v>113</v>
      </c>
      <c r="I132" s="129">
        <v>-1902000</v>
      </c>
      <c r="J132" s="75" t="str">
        <f>IF((I128=I129+I130),"","NO CUADRA")</f>
        <v/>
      </c>
    </row>
    <row r="133" spans="2:10">
      <c r="B133" s="128">
        <v>-8695098</v>
      </c>
      <c r="E133" s="32" t="s">
        <v>114</v>
      </c>
      <c r="I133" s="129">
        <v>6527702</v>
      </c>
      <c r="J133" s="75" t="str">
        <f>IF((I131=I132+I133),"","NO CUADRA")</f>
        <v/>
      </c>
    </row>
    <row r="134" spans="2:10">
      <c r="B134" s="128">
        <f>B135+B136</f>
        <v>13931020</v>
      </c>
      <c r="E134" s="32" t="s">
        <v>115</v>
      </c>
      <c r="I134" s="129">
        <f>I135+I136</f>
        <v>-346876</v>
      </c>
      <c r="J134" s="75" t="str">
        <f>IF((I134=I135+I136),"","NO CUADRA")</f>
        <v/>
      </c>
    </row>
    <row r="135" spans="2:10">
      <c r="B135" s="128">
        <v>2057816</v>
      </c>
      <c r="E135" s="32" t="s">
        <v>116</v>
      </c>
      <c r="I135" s="129">
        <v>0</v>
      </c>
      <c r="J135" s="75" t="str">
        <f>IF((I137=I138+I141),"","NO CUADRA")</f>
        <v/>
      </c>
    </row>
    <row r="136" spans="2:10">
      <c r="B136" s="128">
        <v>11873204</v>
      </c>
      <c r="E136" s="32" t="s">
        <v>117</v>
      </c>
      <c r="I136" s="129">
        <v>-346876</v>
      </c>
      <c r="J136" s="75" t="str">
        <f>IF((I144=I145+I146),"","NO CUADRA")</f>
        <v/>
      </c>
    </row>
    <row r="137" spans="2:10">
      <c r="B137" s="128">
        <f>B138+B141</f>
        <v>164115</v>
      </c>
      <c r="E137" s="55" t="s">
        <v>118</v>
      </c>
      <c r="I137" s="129">
        <f>I138+I141</f>
        <v>529000</v>
      </c>
      <c r="J137" s="75" t="str">
        <f>IF((I122=B123-I128-I131-I134-I137-I142-I143-I144),"","NO CUADRA")</f>
        <v/>
      </c>
    </row>
    <row r="138" spans="2:10">
      <c r="B138" s="128">
        <f>B139+B140</f>
        <v>-250650</v>
      </c>
      <c r="E138" s="55" t="s">
        <v>119</v>
      </c>
      <c r="I138" s="129">
        <f>I139+I140</f>
        <v>529000</v>
      </c>
    </row>
    <row r="139" spans="2:10">
      <c r="B139" s="128">
        <v>-249650</v>
      </c>
      <c r="E139" s="55" t="s">
        <v>120</v>
      </c>
      <c r="I139" s="129">
        <v>0</v>
      </c>
    </row>
    <row r="140" spans="2:10">
      <c r="B140" s="128">
        <v>-1000</v>
      </c>
      <c r="E140" s="55" t="s">
        <v>121</v>
      </c>
      <c r="I140" s="129">
        <v>529000</v>
      </c>
    </row>
    <row r="141" spans="2:10">
      <c r="B141" s="128">
        <v>414765</v>
      </c>
      <c r="E141" s="55" t="s">
        <v>122</v>
      </c>
      <c r="I141" s="129">
        <v>0</v>
      </c>
    </row>
    <row r="142" spans="2:10">
      <c r="B142" s="128">
        <v>-6624</v>
      </c>
      <c r="E142" s="32" t="s">
        <v>123</v>
      </c>
      <c r="I142" s="129">
        <v>314750</v>
      </c>
    </row>
    <row r="143" spans="2:10">
      <c r="B143" s="128">
        <v>-209768</v>
      </c>
      <c r="C143" s="32" t="s">
        <v>124</v>
      </c>
      <c r="E143" s="32" t="s">
        <v>124</v>
      </c>
      <c r="I143" s="129">
        <v>-19858</v>
      </c>
    </row>
    <row r="144" spans="2:10">
      <c r="B144" s="128">
        <f>B145+B146</f>
        <v>-1119519</v>
      </c>
      <c r="C144" s="32" t="s">
        <v>125</v>
      </c>
      <c r="E144" s="32" t="s">
        <v>125</v>
      </c>
      <c r="I144" s="129">
        <f>I145+I146</f>
        <v>1223742</v>
      </c>
      <c r="J144" s="75" t="str">
        <f>IF((I122=B113),"","NO CUADRA")</f>
        <v/>
      </c>
    </row>
    <row r="145" spans="2:9">
      <c r="B145" s="128">
        <v>32543</v>
      </c>
      <c r="C145" s="32" t="s">
        <v>126</v>
      </c>
      <c r="E145" s="32" t="s">
        <v>126</v>
      </c>
      <c r="I145" s="129">
        <v>31368</v>
      </c>
    </row>
    <row r="146" spans="2:9">
      <c r="B146" s="130">
        <v>-1152062</v>
      </c>
      <c r="C146" s="56" t="s">
        <v>127</v>
      </c>
      <c r="D146" s="57"/>
      <c r="E146" s="56" t="s">
        <v>127</v>
      </c>
      <c r="F146" s="57"/>
      <c r="G146" s="57"/>
      <c r="H146" s="57"/>
      <c r="I146" s="131">
        <v>1192374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121495</v>
      </c>
      <c r="D11" s="24" t="s">
        <v>4</v>
      </c>
      <c r="E11" s="32" t="s">
        <v>42</v>
      </c>
      <c r="F11" s="30"/>
      <c r="G11" s="31" t="s">
        <v>2</v>
      </c>
      <c r="H11" s="33" t="s">
        <v>3</v>
      </c>
      <c r="I11" s="129">
        <f>I12+I13</f>
        <v>318452</v>
      </c>
      <c r="J11" s="75" t="str">
        <f>IF((I11=I12+I13),"","NO CUADRA")</f>
        <v/>
      </c>
    </row>
    <row r="12" spans="2:14">
      <c r="B12" s="128">
        <f>I11-B11</f>
        <v>196957</v>
      </c>
      <c r="D12" s="32" t="s">
        <v>28</v>
      </c>
      <c r="E12" s="34" t="s">
        <v>5</v>
      </c>
      <c r="F12" s="30"/>
      <c r="G12" s="35" t="s">
        <v>43</v>
      </c>
      <c r="H12" s="31"/>
      <c r="I12" s="129">
        <v>318120</v>
      </c>
      <c r="J12" s="75" t="str">
        <f>IF((I11=I16),"","NO CUADRA")</f>
        <v/>
      </c>
    </row>
    <row r="13" spans="2:14">
      <c r="B13" s="128">
        <v>66362</v>
      </c>
      <c r="D13" s="24" t="s">
        <v>44</v>
      </c>
      <c r="E13" s="32" t="s">
        <v>6</v>
      </c>
      <c r="F13" s="30"/>
      <c r="G13" s="35" t="s">
        <v>45</v>
      </c>
      <c r="I13" s="129">
        <v>332</v>
      </c>
      <c r="J13" s="75" t="str">
        <f>IF((B16=B11+B12),"","NO CUADRA")</f>
        <v/>
      </c>
    </row>
    <row r="14" spans="2:14">
      <c r="B14" s="128">
        <f>B12-B13</f>
        <v>130595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318452</v>
      </c>
      <c r="C16" s="26"/>
      <c r="D16" s="36" t="s">
        <v>46</v>
      </c>
      <c r="E16" s="26"/>
      <c r="F16" s="37"/>
      <c r="G16" s="36" t="s">
        <v>46</v>
      </c>
      <c r="H16" s="26"/>
      <c r="I16" s="131">
        <f>I11</f>
        <v>318452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68111</v>
      </c>
      <c r="D26" s="24" t="s">
        <v>9</v>
      </c>
      <c r="E26" s="32" t="s">
        <v>10</v>
      </c>
      <c r="F26" s="30"/>
      <c r="G26" s="35" t="s">
        <v>28</v>
      </c>
      <c r="H26" s="39" t="s">
        <v>5</v>
      </c>
      <c r="I26" s="129">
        <f>+B12</f>
        <v>196957</v>
      </c>
      <c r="J26" s="75" t="str">
        <f>IF((B26=B27+B28),"","NO CUADRA")</f>
        <v/>
      </c>
    </row>
    <row r="27" spans="2:10">
      <c r="B27" s="128">
        <v>54267</v>
      </c>
      <c r="D27" s="32" t="s">
        <v>49</v>
      </c>
      <c r="F27" s="30"/>
      <c r="G27" s="31"/>
      <c r="H27" s="31"/>
      <c r="I27" s="129"/>
      <c r="J27" s="75" t="str">
        <f>IF((B28=B29+B30),"","NO CUADRA")</f>
        <v/>
      </c>
    </row>
    <row r="28" spans="2:10">
      <c r="B28" s="128">
        <f>B29+B30</f>
        <v>13844</v>
      </c>
      <c r="D28" s="32" t="s">
        <v>50</v>
      </c>
      <c r="F28" s="30"/>
      <c r="G28" s="31"/>
      <c r="H28" s="31"/>
      <c r="I28" s="129"/>
      <c r="J28" s="75" t="str">
        <f>IF((I26=I35),"","NO CUADRA")</f>
        <v/>
      </c>
    </row>
    <row r="29" spans="2:10">
      <c r="B29" s="128">
        <v>12796</v>
      </c>
      <c r="D29" s="32" t="s">
        <v>51</v>
      </c>
      <c r="F29" s="30"/>
      <c r="G29" s="31"/>
      <c r="H29" s="31"/>
      <c r="I29" s="129"/>
      <c r="J29" s="75" t="str">
        <f>IF((B33=I35-B26-B31-B32),"","NO CUADRA")</f>
        <v/>
      </c>
    </row>
    <row r="30" spans="2:10">
      <c r="B30" s="128">
        <v>1048</v>
      </c>
      <c r="D30" s="32" t="s">
        <v>52</v>
      </c>
      <c r="F30" s="30"/>
      <c r="G30" s="31"/>
      <c r="H30" s="31"/>
      <c r="I30" s="129"/>
      <c r="J30" s="75" t="str">
        <f>IF((B35=B26+B31+B32+B33),"","NO CUADRA")</f>
        <v/>
      </c>
    </row>
    <row r="31" spans="2:10" ht="12.75" customHeight="1">
      <c r="B31" s="128">
        <v>18682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110164</v>
      </c>
      <c r="D33" s="32" t="s">
        <v>53</v>
      </c>
      <c r="E33" s="34" t="s">
        <v>54</v>
      </c>
      <c r="F33" s="30"/>
      <c r="G33" s="31"/>
      <c r="H33" s="31"/>
      <c r="I33" s="129"/>
    </row>
    <row r="34" spans="2:10">
      <c r="B34" s="128"/>
      <c r="F34" s="30"/>
      <c r="G34" s="31"/>
      <c r="H34" s="31"/>
      <c r="I34" s="129"/>
    </row>
    <row r="35" spans="2:10">
      <c r="B35" s="130">
        <f>B26+B31+B32+B33</f>
        <v>196957</v>
      </c>
      <c r="C35" s="26"/>
      <c r="D35" s="36" t="s">
        <v>46</v>
      </c>
      <c r="E35" s="26"/>
      <c r="F35" s="37"/>
      <c r="G35" s="36" t="s">
        <v>46</v>
      </c>
      <c r="H35" s="26"/>
      <c r="I35" s="131">
        <f>I26</f>
        <v>196957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33524</v>
      </c>
      <c r="D42" s="24" t="s">
        <v>15</v>
      </c>
      <c r="E42" s="35" t="s">
        <v>16</v>
      </c>
      <c r="F42" s="30"/>
      <c r="G42" s="32" t="s">
        <v>53</v>
      </c>
      <c r="H42" s="34" t="s">
        <v>54</v>
      </c>
      <c r="I42" s="129">
        <f>+B33</f>
        <v>110164</v>
      </c>
    </row>
    <row r="43" spans="2:10" ht="15">
      <c r="B43" s="128">
        <v>24135</v>
      </c>
      <c r="C43" s="23"/>
      <c r="D43" s="40" t="s">
        <v>56</v>
      </c>
      <c r="F43" s="41"/>
      <c r="G43" s="28" t="s">
        <v>15</v>
      </c>
      <c r="H43" s="42" t="s">
        <v>16</v>
      </c>
      <c r="I43" s="129">
        <f>I44+I45+I47+I48+I49</f>
        <v>6661</v>
      </c>
      <c r="J43" s="75" t="str">
        <f>IF((I43=I44+I45+I47+I48+I49),"","NO CUADRA")</f>
        <v/>
      </c>
    </row>
    <row r="44" spans="2:10">
      <c r="B44" s="128">
        <v>9389</v>
      </c>
      <c r="D44" s="32" t="s">
        <v>57</v>
      </c>
      <c r="F44" s="30"/>
      <c r="G44" s="40" t="s">
        <v>56</v>
      </c>
      <c r="I44" s="129">
        <v>6548</v>
      </c>
      <c r="J44" s="75" t="str">
        <f>IF((I52=I42+I43+I50),"","NO CUADRA")</f>
        <v/>
      </c>
    </row>
    <row r="45" spans="2:10">
      <c r="B45" s="128">
        <v>0</v>
      </c>
      <c r="D45" s="32" t="s">
        <v>58</v>
      </c>
      <c r="E45" s="29"/>
      <c r="F45" s="30"/>
      <c r="G45" s="32" t="s">
        <v>57</v>
      </c>
      <c r="I45" s="129">
        <v>113</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83301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116825</v>
      </c>
      <c r="C52" s="26"/>
      <c r="D52" s="26" t="s">
        <v>46</v>
      </c>
      <c r="E52" s="26"/>
      <c r="F52" s="37"/>
      <c r="G52" s="26" t="s">
        <v>46</v>
      </c>
      <c r="H52" s="26"/>
      <c r="I52" s="131">
        <f>I42+I43+I50</f>
        <v>116825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5489</v>
      </c>
      <c r="D59" s="24" t="s">
        <v>17</v>
      </c>
      <c r="E59" s="33" t="s">
        <v>66</v>
      </c>
      <c r="F59" s="30"/>
      <c r="G59" s="35" t="s">
        <v>62</v>
      </c>
      <c r="H59" s="34" t="s">
        <v>63</v>
      </c>
      <c r="I59" s="129">
        <f>+B49</f>
        <v>83301</v>
      </c>
      <c r="J59" s="75" t="str">
        <f>IF((B59=B60+B61),"","NO CUADRA")</f>
        <v/>
      </c>
    </row>
    <row r="60" spans="2:10">
      <c r="B60" s="128">
        <v>5489</v>
      </c>
      <c r="D60" s="32" t="s">
        <v>67</v>
      </c>
      <c r="F60" s="30"/>
      <c r="G60" s="35" t="s">
        <v>68</v>
      </c>
      <c r="H60" s="32"/>
      <c r="I60" s="129">
        <f>I61+I62</f>
        <v>1048</v>
      </c>
      <c r="J60" s="75" t="str">
        <f>IF((B64=B65+B66+B67),"","NO CUADRA")</f>
        <v/>
      </c>
    </row>
    <row r="61" spans="2:10">
      <c r="B61" s="128">
        <v>0</v>
      </c>
      <c r="D61" s="32" t="s">
        <v>69</v>
      </c>
      <c r="F61" s="30"/>
      <c r="G61" s="35" t="s">
        <v>70</v>
      </c>
      <c r="I61" s="129">
        <v>0</v>
      </c>
      <c r="J61" s="75" t="str">
        <f>IF((I60=I61+I62),"","NO CUADRA")</f>
        <v/>
      </c>
    </row>
    <row r="62" spans="2:10">
      <c r="B62" s="128">
        <v>1048</v>
      </c>
      <c r="D62" s="24" t="s">
        <v>18</v>
      </c>
      <c r="E62" s="32" t="s">
        <v>71</v>
      </c>
      <c r="F62" s="30"/>
      <c r="G62" s="35" t="s">
        <v>72</v>
      </c>
      <c r="I62" s="129">
        <v>1048</v>
      </c>
      <c r="J62" s="75" t="str">
        <f>IF((I63=I64+I65+I66),"","NO CUADRA")</f>
        <v/>
      </c>
    </row>
    <row r="63" spans="2:10">
      <c r="B63" s="128"/>
      <c r="E63" s="32" t="s">
        <v>73</v>
      </c>
      <c r="F63" s="30"/>
      <c r="G63" s="31" t="s">
        <v>19</v>
      </c>
      <c r="H63" s="24" t="s">
        <v>20</v>
      </c>
      <c r="I63" s="129">
        <f>I64+I65+I66</f>
        <v>1303</v>
      </c>
      <c r="J63" s="75" t="str">
        <f>IF((I70=I59+I60+I63),"","NO CUADRA")</f>
        <v/>
      </c>
    </row>
    <row r="64" spans="2:10">
      <c r="B64" s="128">
        <f>B65+B66+B67</f>
        <v>744</v>
      </c>
      <c r="D64" s="24" t="s">
        <v>19</v>
      </c>
      <c r="E64" s="24" t="s">
        <v>20</v>
      </c>
      <c r="F64" s="30"/>
      <c r="G64" s="32" t="s">
        <v>74</v>
      </c>
      <c r="I64" s="129">
        <v>0</v>
      </c>
      <c r="J64" s="75" t="str">
        <f>IF((B68=I70-B59-B62-B64),"","NO CUADRA")</f>
        <v/>
      </c>
    </row>
    <row r="65" spans="2:10">
      <c r="B65" s="128">
        <v>649</v>
      </c>
      <c r="D65" s="32" t="s">
        <v>74</v>
      </c>
      <c r="F65" s="30"/>
      <c r="G65" s="35" t="s">
        <v>75</v>
      </c>
      <c r="I65" s="129">
        <v>145</v>
      </c>
      <c r="J65" s="75" t="str">
        <f>IF((B70=B59+B62+B64+B68),"","NO CUADRA")</f>
        <v/>
      </c>
    </row>
    <row r="66" spans="2:10">
      <c r="B66" s="128">
        <v>0</v>
      </c>
      <c r="D66" s="32" t="s">
        <v>75</v>
      </c>
      <c r="F66" s="30"/>
      <c r="G66" s="35" t="s">
        <v>76</v>
      </c>
      <c r="I66" s="129">
        <v>1158</v>
      </c>
    </row>
    <row r="67" spans="2:10">
      <c r="B67" s="128">
        <v>95</v>
      </c>
      <c r="D67" s="32" t="s">
        <v>76</v>
      </c>
      <c r="F67" s="30"/>
      <c r="G67" s="31"/>
      <c r="H67" s="31"/>
      <c r="I67" s="129"/>
    </row>
    <row r="68" spans="2:10">
      <c r="B68" s="128">
        <f>I70-B59-B62-B64</f>
        <v>78371</v>
      </c>
      <c r="D68" s="32" t="s">
        <v>77</v>
      </c>
      <c r="E68" s="32" t="s">
        <v>78</v>
      </c>
      <c r="F68" s="30"/>
      <c r="G68" s="31"/>
      <c r="H68" s="31"/>
      <c r="I68" s="129"/>
    </row>
    <row r="69" spans="2:10" ht="17.45" customHeight="1">
      <c r="B69" s="128"/>
      <c r="F69" s="30"/>
      <c r="G69" s="31"/>
      <c r="H69" s="31"/>
      <c r="I69" s="129"/>
    </row>
    <row r="70" spans="2:10" ht="17.45" customHeight="1">
      <c r="B70" s="130">
        <f>B59+B62+B64+B68</f>
        <v>85652</v>
      </c>
      <c r="C70" s="26"/>
      <c r="D70" s="26" t="s">
        <v>46</v>
      </c>
      <c r="E70" s="26"/>
      <c r="F70" s="37"/>
      <c r="G70" s="26" t="s">
        <v>46</v>
      </c>
      <c r="H70" s="26"/>
      <c r="I70" s="131">
        <f>I59+I60+I63</f>
        <v>85652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78371</v>
      </c>
      <c r="J77" s="75" t="str">
        <f>IF((I77=I82),"","NO CUADRA")</f>
        <v/>
      </c>
    </row>
    <row r="78" spans="2:10">
      <c r="B78" s="128"/>
      <c r="E78" s="32" t="s">
        <v>81</v>
      </c>
      <c r="F78" s="30"/>
      <c r="G78" s="35"/>
      <c r="H78" s="32"/>
      <c r="I78" s="129"/>
    </row>
    <row r="79" spans="2:10">
      <c r="B79" s="128">
        <f>I82-B77</f>
        <v>78371</v>
      </c>
      <c r="D79" s="32" t="s">
        <v>82</v>
      </c>
      <c r="E79" s="39" t="s">
        <v>83</v>
      </c>
      <c r="F79" s="30"/>
      <c r="G79" s="31"/>
      <c r="H79" s="31"/>
      <c r="I79" s="129"/>
      <c r="J79" s="75" t="str">
        <f>IF((B79=I82-B77),"","NO CUADRA")</f>
        <v/>
      </c>
    </row>
    <row r="80" spans="2:10">
      <c r="B80" s="128">
        <f>B79-B13</f>
        <v>12009</v>
      </c>
      <c r="D80" s="32" t="s">
        <v>21</v>
      </c>
      <c r="E80" s="34" t="s">
        <v>22</v>
      </c>
      <c r="F80" s="30"/>
      <c r="G80" s="31"/>
      <c r="H80" s="31"/>
      <c r="I80" s="129"/>
    </row>
    <row r="81" spans="2:10">
      <c r="B81" s="128"/>
      <c r="F81" s="30"/>
      <c r="G81" s="31"/>
      <c r="H81" s="31"/>
      <c r="I81" s="129"/>
      <c r="J81" s="75" t="str">
        <f>IF((B82=B77+B79),"","NO CUADRA")</f>
        <v/>
      </c>
    </row>
    <row r="82" spans="2:10">
      <c r="B82" s="130">
        <f>B77+B79</f>
        <v>78371</v>
      </c>
      <c r="C82" s="26"/>
      <c r="D82" s="26" t="s">
        <v>46</v>
      </c>
      <c r="E82" s="26"/>
      <c r="F82" s="37"/>
      <c r="G82" s="26" t="s">
        <v>46</v>
      </c>
      <c r="H82" s="26"/>
      <c r="I82" s="131">
        <f>I77</f>
        <v>78371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25017</v>
      </c>
      <c r="D92" s="32" t="s">
        <v>87</v>
      </c>
      <c r="E92" s="34" t="s">
        <v>88</v>
      </c>
      <c r="F92" s="30"/>
      <c r="G92" s="32" t="s">
        <v>82</v>
      </c>
      <c r="H92" s="34" t="s">
        <v>22</v>
      </c>
      <c r="I92" s="129">
        <f>+B80</f>
        <v>12009</v>
      </c>
      <c r="J92" s="75" t="str">
        <f>IF((I93=I94+I95),"","NO CUADRA")</f>
        <v/>
      </c>
    </row>
    <row r="93" spans="2:10">
      <c r="B93" s="128"/>
      <c r="E93" s="39" t="s">
        <v>89</v>
      </c>
      <c r="F93" s="30"/>
      <c r="G93" s="35" t="s">
        <v>32</v>
      </c>
      <c r="H93" s="24" t="s">
        <v>24</v>
      </c>
      <c r="I93" s="129">
        <f>I94+I95</f>
        <v>14197</v>
      </c>
      <c r="J93" s="75" t="str">
        <f>IF((I96=I97),"","NO CUADRA")</f>
        <v/>
      </c>
    </row>
    <row r="94" spans="2:10">
      <c r="B94" s="128"/>
      <c r="E94" s="32"/>
      <c r="F94" s="30"/>
      <c r="G94" s="35" t="s">
        <v>90</v>
      </c>
      <c r="I94" s="129">
        <v>11692</v>
      </c>
      <c r="J94" s="75" t="str">
        <f>IF((I99=I92+I93+I96),"","NO CUADRA")</f>
        <v/>
      </c>
    </row>
    <row r="95" spans="2:10">
      <c r="B95" s="128"/>
      <c r="E95" s="32"/>
      <c r="F95" s="30"/>
      <c r="G95" s="35" t="s">
        <v>91</v>
      </c>
      <c r="I95" s="129">
        <v>2505</v>
      </c>
    </row>
    <row r="96" spans="2:10">
      <c r="B96" s="128"/>
      <c r="D96" s="32"/>
      <c r="F96" s="30"/>
      <c r="G96" s="35" t="s">
        <v>33</v>
      </c>
      <c r="H96" s="24" t="s">
        <v>25</v>
      </c>
      <c r="I96" s="129">
        <f>I97</f>
        <v>-1189</v>
      </c>
    </row>
    <row r="97" spans="2:10">
      <c r="B97" s="132"/>
      <c r="C97" s="46"/>
      <c r="D97" s="46"/>
      <c r="E97" s="32"/>
      <c r="F97" s="47"/>
      <c r="G97" s="35" t="s">
        <v>92</v>
      </c>
      <c r="H97" s="48"/>
      <c r="I97" s="129">
        <v>-1189</v>
      </c>
    </row>
    <row r="98" spans="2:10">
      <c r="B98" s="128"/>
      <c r="F98" s="30"/>
      <c r="G98" s="31"/>
      <c r="H98" s="31"/>
      <c r="I98" s="129"/>
    </row>
    <row r="99" spans="2:10">
      <c r="B99" s="130">
        <f>B92</f>
        <v>25017</v>
      </c>
      <c r="C99" s="26"/>
      <c r="D99" s="26" t="s">
        <v>46</v>
      </c>
      <c r="E99" s="26"/>
      <c r="F99" s="37"/>
      <c r="G99" s="26" t="s">
        <v>46</v>
      </c>
      <c r="H99" s="26"/>
      <c r="I99" s="131">
        <f>I92+I93+I96</f>
        <v>25017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15532</v>
      </c>
      <c r="D106" s="32" t="s">
        <v>34</v>
      </c>
      <c r="E106" s="50" t="s">
        <v>35</v>
      </c>
      <c r="F106" s="30"/>
      <c r="G106" s="31"/>
      <c r="H106" s="31"/>
      <c r="I106" s="30"/>
    </row>
    <row r="107" spans="2:10">
      <c r="B107" s="128">
        <v>4592</v>
      </c>
      <c r="D107" s="32" t="s">
        <v>94</v>
      </c>
      <c r="E107" s="32"/>
      <c r="F107" s="30"/>
      <c r="G107" s="32" t="s">
        <v>87</v>
      </c>
      <c r="H107" s="39" t="s">
        <v>88</v>
      </c>
      <c r="I107" s="129"/>
    </row>
    <row r="108" spans="2:10">
      <c r="B108" s="128">
        <f>-B13</f>
        <v>-66362</v>
      </c>
      <c r="D108" s="32" t="s">
        <v>95</v>
      </c>
      <c r="E108" s="33" t="s">
        <v>6</v>
      </c>
      <c r="F108" s="30"/>
      <c r="G108" s="32"/>
      <c r="H108" s="51" t="s">
        <v>89</v>
      </c>
      <c r="I108" s="129">
        <f>B92</f>
        <v>25017</v>
      </c>
    </row>
    <row r="109" spans="2:10">
      <c r="B109" s="128">
        <v>10940</v>
      </c>
      <c r="D109" s="40" t="s">
        <v>96</v>
      </c>
      <c r="E109" s="32" t="s">
        <v>97</v>
      </c>
      <c r="F109" s="30"/>
      <c r="H109" s="74"/>
      <c r="I109" s="133"/>
    </row>
    <row r="110" spans="2:10">
      <c r="B110" s="128">
        <v>0</v>
      </c>
      <c r="D110" s="32" t="s">
        <v>98</v>
      </c>
      <c r="E110" s="32" t="s">
        <v>99</v>
      </c>
      <c r="F110" s="30"/>
      <c r="G110" s="72"/>
      <c r="I110" s="129"/>
    </row>
    <row r="111" spans="2:10">
      <c r="B111" s="128">
        <v>31566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44281</v>
      </c>
      <c r="C113" s="46"/>
      <c r="D113" s="46" t="s">
        <v>26</v>
      </c>
      <c r="E113" s="34" t="s">
        <v>102</v>
      </c>
      <c r="F113" s="47"/>
      <c r="G113" s="72"/>
      <c r="H113" s="48"/>
      <c r="I113" s="129"/>
    </row>
    <row r="114" spans="2:10">
      <c r="B114" s="128"/>
      <c r="E114" s="32"/>
      <c r="F114" s="30"/>
      <c r="G114" s="72"/>
      <c r="H114" s="31"/>
      <c r="I114" s="129"/>
    </row>
    <row r="115" spans="2:10">
      <c r="B115" s="130">
        <f>B106+B108+B111+B113</f>
        <v>25017</v>
      </c>
      <c r="C115" s="26"/>
      <c r="D115" s="26" t="s">
        <v>46</v>
      </c>
      <c r="E115" s="52"/>
      <c r="F115" s="37"/>
      <c r="G115" s="26" t="s">
        <v>46</v>
      </c>
      <c r="H115" s="26"/>
      <c r="I115" s="131">
        <f>I108</f>
        <v>25017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44281</v>
      </c>
      <c r="J122" s="75" t="str">
        <f>IF((B125=B126+B127),"","NO CUADRA")</f>
        <v/>
      </c>
    </row>
    <row r="123" spans="2:10" ht="15">
      <c r="B123" s="128">
        <f>B125+B128+B131+B134+B137+B142+B143+B144</f>
        <v>23609</v>
      </c>
      <c r="C123" s="28"/>
      <c r="D123" s="23"/>
      <c r="E123" s="32" t="s">
        <v>105</v>
      </c>
      <c r="F123" s="23"/>
      <c r="G123" s="23"/>
      <c r="H123" s="23"/>
      <c r="I123" s="129">
        <f>I128+I131+I134+I137+I142+I143+I144</f>
        <v>-20672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-170</v>
      </c>
      <c r="E128" s="32" t="s">
        <v>109</v>
      </c>
      <c r="I128" s="129">
        <f>I129+I130</f>
        <v>-5996</v>
      </c>
      <c r="J128" s="75" t="str">
        <f>IF((B138=B139+B140),"","NO CUADRA")</f>
        <v/>
      </c>
    </row>
    <row r="129" spans="2:10">
      <c r="B129" s="128">
        <v>-1092</v>
      </c>
      <c r="E129" s="32" t="s">
        <v>110</v>
      </c>
      <c r="I129" s="129">
        <v>0</v>
      </c>
      <c r="J129" s="75" t="str">
        <f>IF((B144=B145+B146),"","NO CUADRA")</f>
        <v/>
      </c>
    </row>
    <row r="130" spans="2:10">
      <c r="B130" s="128">
        <v>922</v>
      </c>
      <c r="E130" s="32" t="s">
        <v>111</v>
      </c>
      <c r="I130" s="129">
        <v>-5996</v>
      </c>
    </row>
    <row r="131" spans="2:10">
      <c r="B131" s="128">
        <f>B132+B133</f>
        <v>23145</v>
      </c>
      <c r="E131" s="32" t="s">
        <v>112</v>
      </c>
      <c r="I131" s="129">
        <f>I132+I133</f>
        <v>-20</v>
      </c>
    </row>
    <row r="132" spans="2:10">
      <c r="B132" s="128">
        <v>-11442</v>
      </c>
      <c r="E132" s="32" t="s">
        <v>113</v>
      </c>
      <c r="I132" s="129">
        <v>-20</v>
      </c>
      <c r="J132" s="75" t="str">
        <f>IF((I128=I129+I130),"","NO CUADRA")</f>
        <v/>
      </c>
    </row>
    <row r="133" spans="2:10">
      <c r="B133" s="128">
        <v>34587</v>
      </c>
      <c r="E133" s="32" t="s">
        <v>114</v>
      </c>
      <c r="I133" s="129">
        <v>0</v>
      </c>
      <c r="J133" s="75" t="str">
        <f>IF((I131=I132+I133),"","NO CUADRA")</f>
        <v/>
      </c>
    </row>
    <row r="134" spans="2:10">
      <c r="B134" s="128">
        <f>B135+B136</f>
        <v>11300</v>
      </c>
      <c r="E134" s="32" t="s">
        <v>115</v>
      </c>
      <c r="I134" s="129">
        <f>I135+I136</f>
        <v>-7851</v>
      </c>
      <c r="J134" s="75" t="str">
        <f>IF((I134=I135+I136),"","NO CUADRA")</f>
        <v/>
      </c>
    </row>
    <row r="135" spans="2:10">
      <c r="B135" s="128">
        <v>11467</v>
      </c>
      <c r="E135" s="32" t="s">
        <v>116</v>
      </c>
      <c r="I135" s="129">
        <v>-13420</v>
      </c>
      <c r="J135" s="75" t="str">
        <f>IF((I137=I138+I141),"","NO CUADRA")</f>
        <v/>
      </c>
    </row>
    <row r="136" spans="2:10">
      <c r="B136" s="128">
        <v>-167</v>
      </c>
      <c r="E136" s="32" t="s">
        <v>117</v>
      </c>
      <c r="I136" s="129">
        <v>5569</v>
      </c>
      <c r="J136" s="75" t="str">
        <f>IF((I144=I145+I146),"","NO CUADRA")</f>
        <v/>
      </c>
    </row>
    <row r="137" spans="2:10">
      <c r="B137" s="128">
        <f>B138+B141</f>
        <v>708</v>
      </c>
      <c r="E137" s="55" t="s">
        <v>118</v>
      </c>
      <c r="I137" s="129">
        <f>I138+I141</f>
        <v>4503</v>
      </c>
      <c r="J137" s="75" t="str">
        <f>IF((I122=B123-I128-I131-I134-I137-I142-I143-I144),"","NO CUADRA")</f>
        <v/>
      </c>
    </row>
    <row r="138" spans="2:10">
      <c r="B138" s="128">
        <f>B139+B140</f>
        <v>708</v>
      </c>
      <c r="E138" s="55" t="s">
        <v>119</v>
      </c>
      <c r="I138" s="129">
        <f>I139+I140</f>
        <v>4503</v>
      </c>
    </row>
    <row r="139" spans="2:10">
      <c r="B139" s="128">
        <v>708</v>
      </c>
      <c r="E139" s="55" t="s">
        <v>120</v>
      </c>
      <c r="I139" s="129">
        <v>4503</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-3</v>
      </c>
    </row>
    <row r="144" spans="2:10">
      <c r="B144" s="128">
        <f>B145+B146</f>
        <v>-11374</v>
      </c>
      <c r="C144" s="32" t="s">
        <v>125</v>
      </c>
      <c r="E144" s="32" t="s">
        <v>125</v>
      </c>
      <c r="I144" s="129">
        <f>I145+I146</f>
        <v>-11305</v>
      </c>
      <c r="J144" s="75" t="str">
        <f>IF((I122=B113),"","NO CUADRA")</f>
        <v/>
      </c>
    </row>
    <row r="145" spans="2:9">
      <c r="B145" s="128">
        <v>26505</v>
      </c>
      <c r="C145" s="32" t="s">
        <v>126</v>
      </c>
      <c r="E145" s="32" t="s">
        <v>126</v>
      </c>
      <c r="I145" s="129">
        <v>4218</v>
      </c>
    </row>
    <row r="146" spans="2:9">
      <c r="B146" s="130">
        <v>-37879</v>
      </c>
      <c r="C146" s="56" t="s">
        <v>127</v>
      </c>
      <c r="D146" s="57"/>
      <c r="E146" s="56" t="s">
        <v>127</v>
      </c>
      <c r="F146" s="57"/>
      <c r="G146" s="57"/>
      <c r="H146" s="57"/>
      <c r="I146" s="131">
        <v>-15523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11360079</v>
      </c>
      <c r="D11" s="24" t="s">
        <v>4</v>
      </c>
      <c r="E11" s="32" t="s">
        <v>42</v>
      </c>
      <c r="F11" s="30"/>
      <c r="G11" s="31" t="s">
        <v>2</v>
      </c>
      <c r="H11" s="33" t="s">
        <v>3</v>
      </c>
      <c r="I11" s="129">
        <f>I12+I13</f>
        <v>26318042</v>
      </c>
      <c r="J11" s="75" t="str">
        <f>IF((I11=I12+I13),"","NO CUADRA")</f>
        <v/>
      </c>
    </row>
    <row r="12" spans="2:14">
      <c r="B12" s="128">
        <f>I11-B11</f>
        <v>14957963</v>
      </c>
      <c r="D12" s="32" t="s">
        <v>28</v>
      </c>
      <c r="E12" s="34" t="s">
        <v>5</v>
      </c>
      <c r="F12" s="30"/>
      <c r="G12" s="35" t="s">
        <v>43</v>
      </c>
      <c r="H12" s="31"/>
      <c r="I12" s="129">
        <v>26253867</v>
      </c>
      <c r="J12" s="75" t="str">
        <f>IF((I11=I16),"","NO CUADRA")</f>
        <v/>
      </c>
    </row>
    <row r="13" spans="2:14">
      <c r="B13" s="128">
        <v>3402854</v>
      </c>
      <c r="D13" s="24" t="s">
        <v>44</v>
      </c>
      <c r="E13" s="32" t="s">
        <v>6</v>
      </c>
      <c r="F13" s="30"/>
      <c r="G13" s="35" t="s">
        <v>45</v>
      </c>
      <c r="I13" s="129">
        <v>64175</v>
      </c>
      <c r="J13" s="75" t="str">
        <f>IF((B16=B11+B12),"","NO CUADRA")</f>
        <v/>
      </c>
    </row>
    <row r="14" spans="2:14">
      <c r="B14" s="128">
        <f>B12-B13</f>
        <v>11555109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26318042</v>
      </c>
      <c r="C16" s="26"/>
      <c r="D16" s="36" t="s">
        <v>46</v>
      </c>
      <c r="E16" s="26"/>
      <c r="F16" s="37"/>
      <c r="G16" s="36" t="s">
        <v>46</v>
      </c>
      <c r="H16" s="26"/>
      <c r="I16" s="131">
        <f>I11</f>
        <v>26318042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7754762</v>
      </c>
      <c r="D26" s="24" t="s">
        <v>9</v>
      </c>
      <c r="E26" s="32" t="s">
        <v>10</v>
      </c>
      <c r="F26" s="30"/>
      <c r="G26" s="35" t="s">
        <v>28</v>
      </c>
      <c r="H26" s="39" t="s">
        <v>5</v>
      </c>
      <c r="I26" s="129">
        <f>+B12</f>
        <v>14957963</v>
      </c>
      <c r="J26" s="75" t="str">
        <f>IF((B26=B27+B28),"","NO CUADRA")</f>
        <v/>
      </c>
    </row>
    <row r="27" spans="2:10">
      <c r="B27" s="128">
        <v>5963215</v>
      </c>
      <c r="D27" s="32" t="s">
        <v>49</v>
      </c>
      <c r="F27" s="30"/>
      <c r="G27" s="31"/>
      <c r="H27" s="31"/>
      <c r="I27" s="129"/>
      <c r="J27" s="75" t="str">
        <f>IF((B28=B29+B30),"","NO CUADRA")</f>
        <v/>
      </c>
    </row>
    <row r="28" spans="2:10">
      <c r="B28" s="128">
        <f>B29+B30</f>
        <v>1791547</v>
      </c>
      <c r="D28" s="32" t="s">
        <v>50</v>
      </c>
      <c r="F28" s="30"/>
      <c r="G28" s="31"/>
      <c r="H28" s="31"/>
      <c r="I28" s="129"/>
      <c r="J28" s="75" t="str">
        <f>IF((I26=I35),"","NO CUADRA")</f>
        <v/>
      </c>
    </row>
    <row r="29" spans="2:10">
      <c r="B29" s="128">
        <v>1490562</v>
      </c>
      <c r="D29" s="32" t="s">
        <v>51</v>
      </c>
      <c r="F29" s="30"/>
      <c r="G29" s="31"/>
      <c r="H29" s="31"/>
      <c r="I29" s="129"/>
      <c r="J29" s="75" t="str">
        <f>IF((B33=I35-B26-B31-B32),"","NO CUADRA")</f>
        <v/>
      </c>
    </row>
    <row r="30" spans="2:10">
      <c r="B30" s="128">
        <v>300985</v>
      </c>
      <c r="D30" s="32" t="s">
        <v>52</v>
      </c>
      <c r="F30" s="30"/>
      <c r="G30" s="31"/>
      <c r="H30" s="31"/>
      <c r="I30" s="129"/>
      <c r="J30" s="75" t="str">
        <f>IF((B35=B26+B31+B32+B33),"","NO CUADRA")</f>
        <v/>
      </c>
    </row>
    <row r="31" spans="2:10" ht="12.75" customHeight="1">
      <c r="B31" s="128">
        <v>425674</v>
      </c>
      <c r="D31" s="24" t="s">
        <v>11</v>
      </c>
      <c r="E31" s="24" t="s">
        <v>12</v>
      </c>
      <c r="F31" s="30"/>
      <c r="G31" s="31"/>
      <c r="H31" s="31"/>
      <c r="I31" s="129"/>
    </row>
    <row r="32" spans="2:10" ht="12.75" customHeight="1">
      <c r="B32" s="128">
        <v>-172951</v>
      </c>
      <c r="D32" s="24" t="s">
        <v>13</v>
      </c>
      <c r="E32" s="24" t="s">
        <v>14</v>
      </c>
      <c r="F32" s="30"/>
      <c r="G32" s="31"/>
      <c r="H32" s="31"/>
      <c r="I32" s="129"/>
    </row>
    <row r="33" spans="2:10">
      <c r="B33" s="128">
        <f>I35-B26-B31-B32</f>
        <v>6950478</v>
      </c>
      <c r="D33" s="32" t="s">
        <v>53</v>
      </c>
      <c r="E33" s="34" t="s">
        <v>54</v>
      </c>
      <c r="F33" s="30"/>
      <c r="G33" s="31"/>
      <c r="H33" s="31"/>
      <c r="I33" s="129"/>
    </row>
    <row r="34" spans="2:10">
      <c r="B34" s="128"/>
      <c r="F34" s="30"/>
      <c r="G34" s="31"/>
      <c r="H34" s="31"/>
      <c r="I34" s="129"/>
    </row>
    <row r="35" spans="2:10">
      <c r="B35" s="130">
        <f>B26+B31+B32+B33</f>
        <v>14957963</v>
      </c>
      <c r="C35" s="26"/>
      <c r="D35" s="36" t="s">
        <v>46</v>
      </c>
      <c r="E35" s="26"/>
      <c r="F35" s="37"/>
      <c r="G35" s="36" t="s">
        <v>46</v>
      </c>
      <c r="H35" s="26"/>
      <c r="I35" s="131">
        <f>I26</f>
        <v>14957963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12404336</v>
      </c>
      <c r="D42" s="24" t="s">
        <v>15</v>
      </c>
      <c r="E42" s="35" t="s">
        <v>16</v>
      </c>
      <c r="F42" s="30"/>
      <c r="G42" s="32" t="s">
        <v>53</v>
      </c>
      <c r="H42" s="34" t="s">
        <v>54</v>
      </c>
      <c r="I42" s="129">
        <f>+B33</f>
        <v>6950478</v>
      </c>
    </row>
    <row r="43" spans="2:10" ht="15">
      <c r="B43" s="128">
        <v>6480344</v>
      </c>
      <c r="C43" s="23"/>
      <c r="D43" s="40" t="s">
        <v>56</v>
      </c>
      <c r="F43" s="41"/>
      <c r="G43" s="28" t="s">
        <v>15</v>
      </c>
      <c r="H43" s="42" t="s">
        <v>16</v>
      </c>
      <c r="I43" s="129">
        <f>I44+I45+I47+I48+I49</f>
        <v>11696270</v>
      </c>
      <c r="J43" s="75" t="str">
        <f>IF((I43=I44+I45+I47+I48+I49),"","NO CUADRA")</f>
        <v/>
      </c>
    </row>
    <row r="44" spans="2:10">
      <c r="B44" s="128">
        <v>5672000</v>
      </c>
      <c r="D44" s="32" t="s">
        <v>57</v>
      </c>
      <c r="F44" s="30"/>
      <c r="G44" s="40" t="s">
        <v>56</v>
      </c>
      <c r="I44" s="129">
        <v>11159954</v>
      </c>
      <c r="J44" s="75" t="str">
        <f>IF((I52=I42+I43+I50),"","NO CUADRA")</f>
        <v/>
      </c>
    </row>
    <row r="45" spans="2:10">
      <c r="B45" s="128">
        <v>0</v>
      </c>
      <c r="D45" s="32" t="s">
        <v>58</v>
      </c>
      <c r="E45" s="29"/>
      <c r="F45" s="30"/>
      <c r="G45" s="32" t="s">
        <v>57</v>
      </c>
      <c r="I45" s="129">
        <v>536316</v>
      </c>
      <c r="J45" s="75" t="str">
        <f>IF((B42=B43+B44+B45+B47+B48),"","NO CUADRA")</f>
        <v/>
      </c>
    </row>
    <row r="46" spans="2:10">
      <c r="B46" s="128"/>
      <c r="E46" s="43" t="s">
        <v>59</v>
      </c>
      <c r="F46" s="30"/>
      <c r="G46" s="32" t="s">
        <v>58</v>
      </c>
      <c r="H46" s="29"/>
      <c r="I46" s="129"/>
      <c r="J46" s="75" t="str">
        <f>IF((B49=I52-B42),"","NO CUADRA")</f>
        <v/>
      </c>
    </row>
    <row r="47" spans="2:10">
      <c r="B47" s="128">
        <v>251992</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5724167</v>
      </c>
      <c r="D49" s="32" t="s">
        <v>62</v>
      </c>
      <c r="E49" s="34" t="s">
        <v>63</v>
      </c>
      <c r="F49" s="30"/>
      <c r="G49" s="32" t="s">
        <v>61</v>
      </c>
      <c r="H49" s="32"/>
      <c r="I49" s="129">
        <v>0</v>
      </c>
    </row>
    <row r="50" spans="2:10">
      <c r="B50" s="128"/>
      <c r="D50" s="32"/>
      <c r="E50" s="32"/>
      <c r="F50" s="30"/>
      <c r="G50" s="32" t="s">
        <v>64</v>
      </c>
      <c r="H50" s="32"/>
      <c r="I50" s="129">
        <v>-518245</v>
      </c>
    </row>
    <row r="51" spans="2:10">
      <c r="B51" s="128"/>
      <c r="F51" s="30"/>
      <c r="G51" s="32"/>
      <c r="I51" s="129"/>
    </row>
    <row r="52" spans="2:10">
      <c r="B52" s="130">
        <f>B42+B49</f>
        <v>18128503</v>
      </c>
      <c r="C52" s="26"/>
      <c r="D52" s="26" t="s">
        <v>46</v>
      </c>
      <c r="E52" s="26"/>
      <c r="F52" s="37"/>
      <c r="G52" s="26" t="s">
        <v>46</v>
      </c>
      <c r="H52" s="26"/>
      <c r="I52" s="131">
        <f>I42+I43+I50</f>
        <v>18128503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719659</v>
      </c>
      <c r="D59" s="24" t="s">
        <v>17</v>
      </c>
      <c r="E59" s="33" t="s">
        <v>66</v>
      </c>
      <c r="F59" s="30"/>
      <c r="G59" s="35" t="s">
        <v>62</v>
      </c>
      <c r="H59" s="34" t="s">
        <v>63</v>
      </c>
      <c r="I59" s="129">
        <f>+B49</f>
        <v>5724167</v>
      </c>
      <c r="J59" s="75" t="str">
        <f>IF((B59=B60+B61),"","NO CUADRA")</f>
        <v/>
      </c>
    </row>
    <row r="60" spans="2:10">
      <c r="B60" s="128">
        <v>719659</v>
      </c>
      <c r="D60" s="32" t="s">
        <v>67</v>
      </c>
      <c r="F60" s="30"/>
      <c r="G60" s="35" t="s">
        <v>68</v>
      </c>
      <c r="H60" s="32"/>
      <c r="I60" s="129">
        <f>I61+I62</f>
        <v>300985</v>
      </c>
      <c r="J60" s="75" t="str">
        <f>IF((B64=B65+B66+B67),"","NO CUADRA")</f>
        <v/>
      </c>
    </row>
    <row r="61" spans="2:10">
      <c r="B61" s="128">
        <v>0</v>
      </c>
      <c r="D61" s="32" t="s">
        <v>69</v>
      </c>
      <c r="F61" s="30"/>
      <c r="G61" s="35" t="s">
        <v>70</v>
      </c>
      <c r="I61" s="129">
        <v>0</v>
      </c>
      <c r="J61" s="75" t="str">
        <f>IF((I60=I61+I62),"","NO CUADRA")</f>
        <v/>
      </c>
    </row>
    <row r="62" spans="2:10">
      <c r="B62" s="128">
        <v>300985</v>
      </c>
      <c r="D62" s="24" t="s">
        <v>18</v>
      </c>
      <c r="E62" s="32" t="s">
        <v>71</v>
      </c>
      <c r="F62" s="30"/>
      <c r="G62" s="35" t="s">
        <v>72</v>
      </c>
      <c r="I62" s="129">
        <v>300985</v>
      </c>
      <c r="J62" s="75" t="str">
        <f>IF((I63=I64+I65+I66),"","NO CUADRA")</f>
        <v/>
      </c>
    </row>
    <row r="63" spans="2:10">
      <c r="B63" s="128"/>
      <c r="E63" s="32" t="s">
        <v>73</v>
      </c>
      <c r="F63" s="30"/>
      <c r="G63" s="31" t="s">
        <v>19</v>
      </c>
      <c r="H63" s="24" t="s">
        <v>20</v>
      </c>
      <c r="I63" s="129">
        <f>I64+I65+I66</f>
        <v>1081172</v>
      </c>
      <c r="J63" s="75" t="str">
        <f>IF((I70=I59+I60+I63),"","NO CUADRA")</f>
        <v/>
      </c>
    </row>
    <row r="64" spans="2:10">
      <c r="B64" s="128">
        <f>B65+B66+B67</f>
        <v>1162885</v>
      </c>
      <c r="D64" s="24" t="s">
        <v>19</v>
      </c>
      <c r="E64" s="24" t="s">
        <v>20</v>
      </c>
      <c r="F64" s="30"/>
      <c r="G64" s="32" t="s">
        <v>74</v>
      </c>
      <c r="I64" s="129">
        <v>1002242</v>
      </c>
      <c r="J64" s="75" t="str">
        <f>IF((B68=I70-B59-B62-B64),"","NO CUADRA")</f>
        <v/>
      </c>
    </row>
    <row r="65" spans="2:10">
      <c r="B65" s="128">
        <v>46165</v>
      </c>
      <c r="D65" s="32" t="s">
        <v>74</v>
      </c>
      <c r="F65" s="30"/>
      <c r="G65" s="35" t="s">
        <v>75</v>
      </c>
      <c r="I65" s="129">
        <v>14754</v>
      </c>
      <c r="J65" s="75" t="str">
        <f>IF((B70=B59+B62+B64+B68),"","NO CUADRA")</f>
        <v/>
      </c>
    </row>
    <row r="66" spans="2:10">
      <c r="B66" s="128">
        <v>1002242</v>
      </c>
      <c r="D66" s="32" t="s">
        <v>75</v>
      </c>
      <c r="F66" s="30"/>
      <c r="G66" s="35" t="s">
        <v>76</v>
      </c>
      <c r="I66" s="129">
        <v>64176</v>
      </c>
    </row>
    <row r="67" spans="2:10">
      <c r="B67" s="128">
        <v>114478</v>
      </c>
      <c r="D67" s="32" t="s">
        <v>76</v>
      </c>
      <c r="F67" s="30"/>
      <c r="G67" s="31"/>
      <c r="H67" s="31"/>
      <c r="I67" s="129"/>
    </row>
    <row r="68" spans="2:10">
      <c r="B68" s="128">
        <f>I70-B59-B62-B64</f>
        <v>4922795</v>
      </c>
      <c r="D68" s="32" t="s">
        <v>77</v>
      </c>
      <c r="E68" s="32" t="s">
        <v>78</v>
      </c>
      <c r="F68" s="30"/>
      <c r="G68" s="31"/>
      <c r="H68" s="31"/>
      <c r="I68" s="129"/>
    </row>
    <row r="69" spans="2:10" ht="17.45" customHeight="1">
      <c r="B69" s="128"/>
      <c r="F69" s="30"/>
      <c r="G69" s="31"/>
      <c r="H69" s="31"/>
      <c r="I69" s="129"/>
    </row>
    <row r="70" spans="2:10" ht="17.45" customHeight="1">
      <c r="B70" s="130">
        <f>B59+B62+B64+B68</f>
        <v>7106324</v>
      </c>
      <c r="C70" s="26"/>
      <c r="D70" s="26" t="s">
        <v>46</v>
      </c>
      <c r="E70" s="26"/>
      <c r="F70" s="37"/>
      <c r="G70" s="26" t="s">
        <v>46</v>
      </c>
      <c r="H70" s="26"/>
      <c r="I70" s="131">
        <f>I59+I60+I63</f>
        <v>7106324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4922795</v>
      </c>
      <c r="J77" s="75" t="str">
        <f>IF((I77=I82),"","NO CUADRA")</f>
        <v/>
      </c>
    </row>
    <row r="78" spans="2:10">
      <c r="B78" s="128"/>
      <c r="E78" s="32" t="s">
        <v>81</v>
      </c>
      <c r="F78" s="30"/>
      <c r="G78" s="35"/>
      <c r="H78" s="32"/>
      <c r="I78" s="129"/>
    </row>
    <row r="79" spans="2:10">
      <c r="B79" s="128">
        <f>I82-B77</f>
        <v>4922795</v>
      </c>
      <c r="D79" s="32" t="s">
        <v>82</v>
      </c>
      <c r="E79" s="39" t="s">
        <v>83</v>
      </c>
      <c r="F79" s="30"/>
      <c r="G79" s="31"/>
      <c r="H79" s="31"/>
      <c r="I79" s="129"/>
      <c r="J79" s="75" t="str">
        <f>IF((B79=I82-B77),"","NO CUADRA")</f>
        <v/>
      </c>
    </row>
    <row r="80" spans="2:10">
      <c r="B80" s="128">
        <f>B79-B13</f>
        <v>1519941</v>
      </c>
      <c r="D80" s="32" t="s">
        <v>21</v>
      </c>
      <c r="E80" s="34" t="s">
        <v>22</v>
      </c>
      <c r="F80" s="30"/>
      <c r="G80" s="31"/>
      <c r="H80" s="31"/>
      <c r="I80" s="129"/>
    </row>
    <row r="81" spans="2:10">
      <c r="B81" s="128"/>
      <c r="F81" s="30"/>
      <c r="G81" s="31"/>
      <c r="H81" s="31"/>
      <c r="I81" s="129"/>
      <c r="J81" s="75" t="str">
        <f>IF((B82=B77+B79),"","NO CUADRA")</f>
        <v/>
      </c>
    </row>
    <row r="82" spans="2:10">
      <c r="B82" s="130">
        <f>B77+B79</f>
        <v>4922795</v>
      </c>
      <c r="C82" s="26"/>
      <c r="D82" s="26" t="s">
        <v>46</v>
      </c>
      <c r="E82" s="26"/>
      <c r="F82" s="37"/>
      <c r="G82" s="26" t="s">
        <v>46</v>
      </c>
      <c r="H82" s="26"/>
      <c r="I82" s="131">
        <f>I77</f>
        <v>4922795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3131394</v>
      </c>
      <c r="D92" s="32" t="s">
        <v>87</v>
      </c>
      <c r="E92" s="34" t="s">
        <v>88</v>
      </c>
      <c r="F92" s="30"/>
      <c r="G92" s="32" t="s">
        <v>82</v>
      </c>
      <c r="H92" s="34" t="s">
        <v>22</v>
      </c>
      <c r="I92" s="129">
        <f>+B80</f>
        <v>1519941</v>
      </c>
      <c r="J92" s="75" t="str">
        <f>IF((I93=I94+I95),"","NO CUADRA")</f>
        <v/>
      </c>
    </row>
    <row r="93" spans="2:10">
      <c r="B93" s="128"/>
      <c r="E93" s="39" t="s">
        <v>89</v>
      </c>
      <c r="F93" s="30"/>
      <c r="G93" s="35" t="s">
        <v>32</v>
      </c>
      <c r="H93" s="24" t="s">
        <v>24</v>
      </c>
      <c r="I93" s="129">
        <f>I94+I95</f>
        <v>1687076</v>
      </c>
      <c r="J93" s="75" t="str">
        <f>IF((I96=I97),"","NO CUADRA")</f>
        <v/>
      </c>
    </row>
    <row r="94" spans="2:10">
      <c r="B94" s="128"/>
      <c r="E94" s="32"/>
      <c r="F94" s="30"/>
      <c r="G94" s="35" t="s">
        <v>90</v>
      </c>
      <c r="I94" s="129">
        <v>1434706</v>
      </c>
      <c r="J94" s="75" t="str">
        <f>IF((I99=I92+I93+I96),"","NO CUADRA")</f>
        <v/>
      </c>
    </row>
    <row r="95" spans="2:10">
      <c r="B95" s="128"/>
      <c r="E95" s="32"/>
      <c r="F95" s="30"/>
      <c r="G95" s="35" t="s">
        <v>91</v>
      </c>
      <c r="I95" s="129">
        <v>252370</v>
      </c>
    </row>
    <row r="96" spans="2:10">
      <c r="B96" s="128"/>
      <c r="D96" s="32"/>
      <c r="F96" s="30"/>
      <c r="G96" s="35" t="s">
        <v>33</v>
      </c>
      <c r="H96" s="24" t="s">
        <v>25</v>
      </c>
      <c r="I96" s="129">
        <f>I97</f>
        <v>-75623</v>
      </c>
    </row>
    <row r="97" spans="2:10">
      <c r="B97" s="132"/>
      <c r="C97" s="46"/>
      <c r="D97" s="46"/>
      <c r="E97" s="32"/>
      <c r="F97" s="47"/>
      <c r="G97" s="35" t="s">
        <v>92</v>
      </c>
      <c r="H97" s="48"/>
      <c r="I97" s="129">
        <v>-75623</v>
      </c>
    </row>
    <row r="98" spans="2:10">
      <c r="B98" s="128"/>
      <c r="F98" s="30"/>
      <c r="G98" s="31"/>
      <c r="H98" s="31"/>
      <c r="I98" s="129"/>
    </row>
    <row r="99" spans="2:10">
      <c r="B99" s="130">
        <f>B92</f>
        <v>3131394</v>
      </c>
      <c r="C99" s="26"/>
      <c r="D99" s="26" t="s">
        <v>46</v>
      </c>
      <c r="E99" s="26"/>
      <c r="F99" s="37"/>
      <c r="G99" s="26" t="s">
        <v>46</v>
      </c>
      <c r="H99" s="26"/>
      <c r="I99" s="131">
        <f>I92+I93+I96</f>
        <v>3131394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3109583</v>
      </c>
      <c r="D106" s="32" t="s">
        <v>34</v>
      </c>
      <c r="E106" s="50" t="s">
        <v>35</v>
      </c>
      <c r="F106" s="30"/>
      <c r="G106" s="31"/>
      <c r="H106" s="31"/>
      <c r="I106" s="30"/>
    </row>
    <row r="107" spans="2:10">
      <c r="B107" s="128">
        <v>3318078</v>
      </c>
      <c r="D107" s="32" t="s">
        <v>94</v>
      </c>
      <c r="E107" s="32"/>
      <c r="F107" s="30"/>
      <c r="G107" s="32" t="s">
        <v>87</v>
      </c>
      <c r="H107" s="39" t="s">
        <v>88</v>
      </c>
      <c r="I107" s="129"/>
    </row>
    <row r="108" spans="2:10">
      <c r="B108" s="128">
        <f>-B13</f>
        <v>-3402854</v>
      </c>
      <c r="D108" s="32" t="s">
        <v>95</v>
      </c>
      <c r="E108" s="33" t="s">
        <v>6</v>
      </c>
      <c r="F108" s="30"/>
      <c r="G108" s="32"/>
      <c r="H108" s="51" t="s">
        <v>89</v>
      </c>
      <c r="I108" s="129">
        <f>B92</f>
        <v>3131394</v>
      </c>
    </row>
    <row r="109" spans="2:10">
      <c r="B109" s="128">
        <v>-208495</v>
      </c>
      <c r="D109" s="40" t="s">
        <v>96</v>
      </c>
      <c r="E109" s="32" t="s">
        <v>97</v>
      </c>
      <c r="F109" s="30"/>
      <c r="H109" s="74"/>
      <c r="I109" s="133"/>
    </row>
    <row r="110" spans="2:10">
      <c r="B110" s="128">
        <v>0</v>
      </c>
      <c r="D110" s="32" t="s">
        <v>98</v>
      </c>
      <c r="E110" s="32" t="s">
        <v>99</v>
      </c>
      <c r="F110" s="30"/>
      <c r="G110" s="72"/>
      <c r="I110" s="129"/>
    </row>
    <row r="111" spans="2:10">
      <c r="B111" s="128">
        <v>385607</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3039058</v>
      </c>
      <c r="C113" s="46"/>
      <c r="D113" s="46" t="s">
        <v>26</v>
      </c>
      <c r="E113" s="34" t="s">
        <v>102</v>
      </c>
      <c r="F113" s="47"/>
      <c r="G113" s="72"/>
      <c r="H113" s="48"/>
      <c r="I113" s="129"/>
    </row>
    <row r="114" spans="2:10">
      <c r="B114" s="128"/>
      <c r="E114" s="32"/>
      <c r="F114" s="30"/>
      <c r="G114" s="72"/>
      <c r="H114" s="31"/>
      <c r="I114" s="129"/>
    </row>
    <row r="115" spans="2:10">
      <c r="B115" s="130">
        <f>B106+B108+B111+B113</f>
        <v>3131394</v>
      </c>
      <c r="C115" s="26"/>
      <c r="D115" s="26" t="s">
        <v>46</v>
      </c>
      <c r="E115" s="52"/>
      <c r="F115" s="37"/>
      <c r="G115" s="26" t="s">
        <v>46</v>
      </c>
      <c r="H115" s="26"/>
      <c r="I115" s="131">
        <f>I108</f>
        <v>3131394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3039058</v>
      </c>
      <c r="J122" s="75" t="str">
        <f>IF((B125=B126+B127),"","NO CUADRA")</f>
        <v/>
      </c>
    </row>
    <row r="123" spans="2:10" ht="15">
      <c r="B123" s="128">
        <f>B125+B128+B131+B134+B137+B142+B143+B144</f>
        <v>-160879224</v>
      </c>
      <c r="C123" s="28"/>
      <c r="D123" s="23"/>
      <c r="E123" s="32" t="s">
        <v>105</v>
      </c>
      <c r="F123" s="23"/>
      <c r="G123" s="23"/>
      <c r="H123" s="23"/>
      <c r="I123" s="129">
        <f>I128+I131+I134+I137+I142+I143+I144</f>
        <v>-163918282</v>
      </c>
    </row>
    <row r="124" spans="2:10" ht="13.15" customHeight="1">
      <c r="B124" s="134"/>
      <c r="C124" s="28"/>
      <c r="D124" s="23"/>
      <c r="E124" s="32"/>
      <c r="F124" s="23"/>
      <c r="G124" s="23"/>
      <c r="H124" s="23"/>
      <c r="I124" s="135"/>
    </row>
    <row r="125" spans="2:10" ht="13.15" customHeight="1">
      <c r="B125" s="128">
        <f>B126+B127</f>
        <v>117000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117000</v>
      </c>
      <c r="C127" s="23"/>
      <c r="D127" s="23"/>
      <c r="E127" s="32" t="s">
        <v>108</v>
      </c>
      <c r="F127" s="23"/>
      <c r="G127" s="23"/>
      <c r="H127" s="23"/>
      <c r="I127" s="135"/>
      <c r="J127" s="75" t="str">
        <f>IF((B137=B138+B141),"","NO CUADRA")</f>
        <v/>
      </c>
    </row>
    <row r="128" spans="2:10">
      <c r="B128" s="128">
        <f>B129+B130</f>
        <v>-169376356</v>
      </c>
      <c r="E128" s="32" t="s">
        <v>109</v>
      </c>
      <c r="I128" s="129">
        <f>I129+I130</f>
        <v>-167701004</v>
      </c>
      <c r="J128" s="75" t="str">
        <f>IF((B138=B139+B140),"","NO CUADRA")</f>
        <v/>
      </c>
    </row>
    <row r="129" spans="2:10">
      <c r="B129" s="128">
        <v>512784</v>
      </c>
      <c r="E129" s="32" t="s">
        <v>110</v>
      </c>
      <c r="I129" s="129">
        <v>3322000</v>
      </c>
      <c r="J129" s="75" t="str">
        <f>IF((B144=B145+B146),"","NO CUADRA")</f>
        <v/>
      </c>
    </row>
    <row r="130" spans="2:10">
      <c r="B130" s="128">
        <v>-169889140</v>
      </c>
      <c r="E130" s="32" t="s">
        <v>111</v>
      </c>
      <c r="I130" s="129">
        <v>-171023004</v>
      </c>
    </row>
    <row r="131" spans="2:10">
      <c r="B131" s="128">
        <f>B132+B133</f>
        <v>-3723068</v>
      </c>
      <c r="E131" s="32" t="s">
        <v>112</v>
      </c>
      <c r="I131" s="129">
        <f>I132+I133</f>
        <v>4625830</v>
      </c>
    </row>
    <row r="132" spans="2:10">
      <c r="B132" s="128">
        <v>4638144</v>
      </c>
      <c r="E132" s="32" t="s">
        <v>113</v>
      </c>
      <c r="I132" s="129">
        <v>-1901888</v>
      </c>
      <c r="J132" s="75" t="str">
        <f>IF((I128=I129+I130),"","NO CUADRA")</f>
        <v/>
      </c>
    </row>
    <row r="133" spans="2:10">
      <c r="B133" s="128">
        <v>-8361212</v>
      </c>
      <c r="E133" s="32" t="s">
        <v>114</v>
      </c>
      <c r="I133" s="129">
        <v>6527718</v>
      </c>
      <c r="J133" s="75" t="str">
        <f>IF((I131=I132+I133),"","NO CUADRA")</f>
        <v/>
      </c>
    </row>
    <row r="134" spans="2:10">
      <c r="B134" s="128">
        <f>B135+B136</f>
        <v>10421805</v>
      </c>
      <c r="E134" s="32" t="s">
        <v>115</v>
      </c>
      <c r="I134" s="129">
        <f>I135+I136</f>
        <v>-743793</v>
      </c>
      <c r="J134" s="75" t="str">
        <f>IF((I134=I135+I136),"","NO CUADRA")</f>
        <v/>
      </c>
    </row>
    <row r="135" spans="2:10">
      <c r="B135" s="128">
        <v>1993791</v>
      </c>
      <c r="E135" s="32" t="s">
        <v>116</v>
      </c>
      <c r="I135" s="129">
        <v>749678</v>
      </c>
      <c r="J135" s="75" t="str">
        <f>IF((I137=I138+I141),"","NO CUADRA")</f>
        <v/>
      </c>
    </row>
    <row r="136" spans="2:10">
      <c r="B136" s="128">
        <v>8428014</v>
      </c>
      <c r="E136" s="32" t="s">
        <v>117</v>
      </c>
      <c r="I136" s="129">
        <v>-1493471</v>
      </c>
      <c r="J136" s="75" t="str">
        <f>IF((I144=I145+I146),"","NO CUADRA")</f>
        <v/>
      </c>
    </row>
    <row r="137" spans="2:10">
      <c r="B137" s="128">
        <f>B138+B141</f>
        <v>3114528</v>
      </c>
      <c r="E137" s="55" t="s">
        <v>118</v>
      </c>
      <c r="I137" s="129">
        <f>I138+I141</f>
        <v>291987</v>
      </c>
      <c r="J137" s="75" t="str">
        <f>IF((I122=B123-I128-I131-I134-I137-I142-I143-I144),"","NO CUADRA")</f>
        <v/>
      </c>
    </row>
    <row r="138" spans="2:10">
      <c r="B138" s="128">
        <f>B139+B140</f>
        <v>2718979</v>
      </c>
      <c r="E138" s="55" t="s">
        <v>119</v>
      </c>
      <c r="I138" s="129">
        <f>I139+I140</f>
        <v>291987</v>
      </c>
    </row>
    <row r="139" spans="2:10">
      <c r="B139" s="128">
        <v>2719979</v>
      </c>
      <c r="E139" s="55" t="s">
        <v>120</v>
      </c>
      <c r="I139" s="129">
        <v>-237013</v>
      </c>
    </row>
    <row r="140" spans="2:10">
      <c r="B140" s="128">
        <v>-1000</v>
      </c>
      <c r="E140" s="55" t="s">
        <v>121</v>
      </c>
      <c r="I140" s="129">
        <v>529000</v>
      </c>
    </row>
    <row r="141" spans="2:10">
      <c r="B141" s="128">
        <v>395549</v>
      </c>
      <c r="E141" s="55" t="s">
        <v>122</v>
      </c>
      <c r="I141" s="129">
        <v>0</v>
      </c>
    </row>
    <row r="142" spans="2:10">
      <c r="B142" s="128">
        <v>-6624</v>
      </c>
      <c r="E142" s="32" t="s">
        <v>123</v>
      </c>
      <c r="I142" s="129">
        <v>314750</v>
      </c>
    </row>
    <row r="143" spans="2:10">
      <c r="B143" s="128">
        <v>-205607</v>
      </c>
      <c r="C143" s="32" t="s">
        <v>124</v>
      </c>
      <c r="E143" s="32" t="s">
        <v>124</v>
      </c>
      <c r="I143" s="129">
        <v>-34883</v>
      </c>
    </row>
    <row r="144" spans="2:10">
      <c r="B144" s="128">
        <f>B145+B146</f>
        <v>-1220902</v>
      </c>
      <c r="C144" s="32" t="s">
        <v>125</v>
      </c>
      <c r="E144" s="32" t="s">
        <v>125</v>
      </c>
      <c r="I144" s="129">
        <f>I145+I146</f>
        <v>-671169</v>
      </c>
      <c r="J144" s="75" t="str">
        <f>IF((I122=B113),"","NO CUADRA")</f>
        <v/>
      </c>
    </row>
    <row r="145" spans="2:9">
      <c r="B145" s="128">
        <v>-479822</v>
      </c>
      <c r="C145" s="32" t="s">
        <v>126</v>
      </c>
      <c r="E145" s="32" t="s">
        <v>126</v>
      </c>
      <c r="I145" s="129">
        <v>-192417</v>
      </c>
    </row>
    <row r="146" spans="2:9">
      <c r="B146" s="130">
        <v>-741080</v>
      </c>
      <c r="C146" s="56" t="s">
        <v>127</v>
      </c>
      <c r="D146" s="57"/>
      <c r="E146" s="56" t="s">
        <v>127</v>
      </c>
      <c r="F146" s="57"/>
      <c r="G146" s="57"/>
      <c r="H146" s="57"/>
      <c r="I146" s="131">
        <v>-478752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rstPageNumber="46" fitToHeight="4" orientation="portrait" useFirstPageNumber="1" r:id="rId1"/>
  <headerFooter alignWithMargins="0"/>
  <rowBreaks count="1" manualBreakCount="1">
    <brk id="72"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353</v>
      </c>
      <c r="D3" s="20"/>
      <c r="E3" s="77"/>
      <c r="F3" s="20"/>
      <c r="G3" s="20"/>
      <c r="H3" s="20"/>
      <c r="I3" s="20"/>
      <c r="J3" s="20"/>
      <c r="K3" s="20"/>
      <c r="L3" s="20"/>
      <c r="M3" s="20"/>
      <c r="N3" s="120"/>
    </row>
    <row r="4" spans="2:14" s="21" customFormat="1" ht="15" customHeight="1">
      <c r="B4" s="127" t="s">
        <v>354</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435428</v>
      </c>
      <c r="D11" s="24" t="s">
        <v>4</v>
      </c>
      <c r="E11" s="32" t="s">
        <v>42</v>
      </c>
      <c r="F11" s="30"/>
      <c r="G11" s="31" t="s">
        <v>2</v>
      </c>
      <c r="H11" s="33" t="s">
        <v>3</v>
      </c>
      <c r="I11" s="129">
        <f>I12+I13</f>
        <v>994446</v>
      </c>
      <c r="J11" s="75" t="str">
        <f>IF((I11=I12+I13),"","NO CUADRA")</f>
        <v/>
      </c>
    </row>
    <row r="12" spans="2:14">
      <c r="B12" s="128">
        <f>I11-B11</f>
        <v>559018</v>
      </c>
      <c r="D12" s="32" t="s">
        <v>28</v>
      </c>
      <c r="E12" s="34" t="s">
        <v>5</v>
      </c>
      <c r="F12" s="30"/>
      <c r="G12" s="35" t="s">
        <v>43</v>
      </c>
      <c r="H12" s="31"/>
      <c r="I12" s="129">
        <v>987646</v>
      </c>
      <c r="J12" s="75" t="str">
        <f>IF((I11=I16),"","NO CUADRA")</f>
        <v/>
      </c>
    </row>
    <row r="13" spans="2:14">
      <c r="B13" s="128">
        <v>136605</v>
      </c>
      <c r="D13" s="24" t="s">
        <v>44</v>
      </c>
      <c r="E13" s="32" t="s">
        <v>6</v>
      </c>
      <c r="F13" s="30"/>
      <c r="G13" s="35" t="s">
        <v>45</v>
      </c>
      <c r="I13" s="129">
        <v>6800</v>
      </c>
      <c r="J13" s="75" t="str">
        <f>IF((B16=B11+B12),"","NO CUADRA")</f>
        <v/>
      </c>
    </row>
    <row r="14" spans="2:14">
      <c r="B14" s="128">
        <f>B12-B13</f>
        <v>422413</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994446</v>
      </c>
      <c r="C16" s="26"/>
      <c r="D16" s="36" t="s">
        <v>46</v>
      </c>
      <c r="E16" s="26"/>
      <c r="F16" s="37"/>
      <c r="G16" s="36" t="s">
        <v>46</v>
      </c>
      <c r="H16" s="26"/>
      <c r="I16" s="131">
        <f>I11</f>
        <v>994446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457639</v>
      </c>
      <c r="D26" s="24" t="s">
        <v>9</v>
      </c>
      <c r="E26" s="32" t="s">
        <v>10</v>
      </c>
      <c r="F26" s="30"/>
      <c r="G26" s="35" t="s">
        <v>28</v>
      </c>
      <c r="H26" s="39" t="s">
        <v>5</v>
      </c>
      <c r="I26" s="129">
        <f>+B12</f>
        <v>559018</v>
      </c>
      <c r="J26" s="75" t="str">
        <f>IF((B26=B27+B28),"","NO CUADRA")</f>
        <v/>
      </c>
    </row>
    <row r="27" spans="2:10">
      <c r="B27" s="128">
        <v>361638</v>
      </c>
      <c r="D27" s="32" t="s">
        <v>49</v>
      </c>
      <c r="F27" s="30"/>
      <c r="G27" s="31"/>
      <c r="H27" s="31"/>
      <c r="I27" s="129"/>
      <c r="J27" s="75" t="str">
        <f>IF((B28=B29+B30),"","NO CUADRA")</f>
        <v/>
      </c>
    </row>
    <row r="28" spans="2:10">
      <c r="B28" s="128">
        <f>B29+B30</f>
        <v>96001</v>
      </c>
      <c r="D28" s="32" t="s">
        <v>50</v>
      </c>
      <c r="F28" s="30"/>
      <c r="G28" s="31"/>
      <c r="H28" s="31"/>
      <c r="I28" s="129"/>
      <c r="J28" s="75" t="str">
        <f>IF((I26=I35),"","NO CUADRA")</f>
        <v/>
      </c>
    </row>
    <row r="29" spans="2:10">
      <c r="B29" s="128">
        <v>85536</v>
      </c>
      <c r="D29" s="32" t="s">
        <v>51</v>
      </c>
      <c r="F29" s="30"/>
      <c r="G29" s="31"/>
      <c r="H29" s="31"/>
      <c r="I29" s="129"/>
      <c r="J29" s="75" t="str">
        <f>IF((B33=I35-B26-B31-B32),"","NO CUADRA")</f>
        <v/>
      </c>
    </row>
    <row r="30" spans="2:10">
      <c r="B30" s="128">
        <v>10465</v>
      </c>
      <c r="D30" s="32" t="s">
        <v>52</v>
      </c>
      <c r="F30" s="30"/>
      <c r="G30" s="31"/>
      <c r="H30" s="31"/>
      <c r="I30" s="129"/>
      <c r="J30" s="75" t="str">
        <f>IF((B35=B26+B31+B32+B33),"","NO CUADRA")</f>
        <v/>
      </c>
    </row>
    <row r="31" spans="2:10" ht="12.75" customHeight="1">
      <c r="B31" s="128">
        <v>12041</v>
      </c>
      <c r="D31" s="24" t="s">
        <v>11</v>
      </c>
      <c r="E31" s="24" t="s">
        <v>12</v>
      </c>
      <c r="F31" s="30"/>
      <c r="G31" s="31"/>
      <c r="H31" s="31"/>
      <c r="I31" s="129"/>
    </row>
    <row r="32" spans="2:10" ht="12.75" customHeight="1">
      <c r="B32" s="128">
        <v>-464</v>
      </c>
      <c r="D32" s="24" t="s">
        <v>13</v>
      </c>
      <c r="E32" s="24" t="s">
        <v>14</v>
      </c>
      <c r="F32" s="30"/>
      <c r="G32" s="31"/>
      <c r="H32" s="31"/>
      <c r="I32" s="129"/>
    </row>
    <row r="33" spans="2:10">
      <c r="B33" s="128">
        <f>I35-B26-B31-B32</f>
        <v>89802</v>
      </c>
      <c r="D33" s="32" t="s">
        <v>53</v>
      </c>
      <c r="E33" s="34" t="s">
        <v>54</v>
      </c>
      <c r="F33" s="30"/>
      <c r="G33" s="31"/>
      <c r="H33" s="31"/>
      <c r="I33" s="129"/>
    </row>
    <row r="34" spans="2:10">
      <c r="B34" s="128"/>
      <c r="F34" s="30"/>
      <c r="G34" s="31"/>
      <c r="H34" s="31"/>
      <c r="I34" s="129"/>
    </row>
    <row r="35" spans="2:10">
      <c r="B35" s="130">
        <f>B26+B31+B32+B33</f>
        <v>559018</v>
      </c>
      <c r="C35" s="26"/>
      <c r="D35" s="36" t="s">
        <v>46</v>
      </c>
      <c r="E35" s="26"/>
      <c r="F35" s="37"/>
      <c r="G35" s="36" t="s">
        <v>46</v>
      </c>
      <c r="H35" s="26"/>
      <c r="I35" s="131">
        <f>I26</f>
        <v>559018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66067</v>
      </c>
      <c r="D42" s="24" t="s">
        <v>15</v>
      </c>
      <c r="E42" s="35" t="s">
        <v>16</v>
      </c>
      <c r="F42" s="30"/>
      <c r="G42" s="32" t="s">
        <v>53</v>
      </c>
      <c r="H42" s="34" t="s">
        <v>54</v>
      </c>
      <c r="I42" s="129">
        <f>+B33</f>
        <v>89802</v>
      </c>
    </row>
    <row r="43" spans="2:10" ht="15">
      <c r="B43" s="128">
        <v>47490</v>
      </c>
      <c r="C43" s="23"/>
      <c r="D43" s="40" t="s">
        <v>56</v>
      </c>
      <c r="F43" s="41"/>
      <c r="G43" s="28" t="s">
        <v>15</v>
      </c>
      <c r="H43" s="42" t="s">
        <v>16</v>
      </c>
      <c r="I43" s="129">
        <f>I44+I45+I47+I48+I49</f>
        <v>187624</v>
      </c>
      <c r="J43" s="75" t="str">
        <f>IF((I43=I44+I45+I47+I48+I49),"","NO CUADRA")</f>
        <v/>
      </c>
    </row>
    <row r="44" spans="2:10">
      <c r="B44" s="128">
        <v>18577</v>
      </c>
      <c r="D44" s="32" t="s">
        <v>57</v>
      </c>
      <c r="F44" s="30"/>
      <c r="G44" s="40" t="s">
        <v>56</v>
      </c>
      <c r="I44" s="129">
        <v>63800</v>
      </c>
      <c r="J44" s="75" t="str">
        <f>IF((I52=I42+I43+I50),"","NO CUADRA")</f>
        <v/>
      </c>
    </row>
    <row r="45" spans="2:10">
      <c r="B45" s="128">
        <v>0</v>
      </c>
      <c r="D45" s="32" t="s">
        <v>58</v>
      </c>
      <c r="E45" s="29"/>
      <c r="F45" s="30"/>
      <c r="G45" s="32" t="s">
        <v>57</v>
      </c>
      <c r="I45" s="129">
        <v>123824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211359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277426</v>
      </c>
      <c r="C52" s="26"/>
      <c r="D52" s="26" t="s">
        <v>46</v>
      </c>
      <c r="E52" s="26"/>
      <c r="F52" s="37"/>
      <c r="G52" s="26" t="s">
        <v>46</v>
      </c>
      <c r="H52" s="26"/>
      <c r="I52" s="131">
        <f>I42+I43+I50</f>
        <v>277426</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88046</v>
      </c>
      <c r="D59" s="24" t="s">
        <v>17</v>
      </c>
      <c r="E59" s="33" t="s">
        <v>66</v>
      </c>
      <c r="F59" s="30"/>
      <c r="G59" s="35" t="s">
        <v>62</v>
      </c>
      <c r="H59" s="34" t="s">
        <v>63</v>
      </c>
      <c r="I59" s="129">
        <f>+B49</f>
        <v>211359</v>
      </c>
      <c r="J59" s="75" t="str">
        <f>IF((B59=B60+B61),"","NO CUADRA")</f>
        <v/>
      </c>
    </row>
    <row r="60" spans="2:10">
      <c r="B60" s="128">
        <v>88046</v>
      </c>
      <c r="D60" s="32" t="s">
        <v>67</v>
      </c>
      <c r="F60" s="30"/>
      <c r="G60" s="35" t="s">
        <v>68</v>
      </c>
      <c r="H60" s="32"/>
      <c r="I60" s="129">
        <f>I61+I62</f>
        <v>10465</v>
      </c>
      <c r="J60" s="75" t="str">
        <f>IF((B64=B65+B66+B67),"","NO CUADRA")</f>
        <v/>
      </c>
    </row>
    <row r="61" spans="2:10">
      <c r="B61" s="128">
        <v>0</v>
      </c>
      <c r="D61" s="32" t="s">
        <v>69</v>
      </c>
      <c r="F61" s="30"/>
      <c r="G61" s="35" t="s">
        <v>70</v>
      </c>
      <c r="I61" s="129">
        <v>0</v>
      </c>
      <c r="J61" s="75" t="str">
        <f>IF((I60=I61+I62),"","NO CUADRA")</f>
        <v/>
      </c>
    </row>
    <row r="62" spans="2:10">
      <c r="B62" s="128">
        <v>10465</v>
      </c>
      <c r="D62" s="24" t="s">
        <v>18</v>
      </c>
      <c r="E62" s="32" t="s">
        <v>71</v>
      </c>
      <c r="F62" s="30"/>
      <c r="G62" s="35" t="s">
        <v>72</v>
      </c>
      <c r="I62" s="129">
        <v>10465</v>
      </c>
      <c r="J62" s="75" t="str">
        <f>IF((I63=I64+I65+I66),"","NO CUADRA")</f>
        <v/>
      </c>
    </row>
    <row r="63" spans="2:10">
      <c r="B63" s="128"/>
      <c r="E63" s="32" t="s">
        <v>73</v>
      </c>
      <c r="F63" s="30"/>
      <c r="G63" s="31" t="s">
        <v>19</v>
      </c>
      <c r="H63" s="24" t="s">
        <v>20</v>
      </c>
      <c r="I63" s="129">
        <f>I64+I65+I66</f>
        <v>15613</v>
      </c>
      <c r="J63" s="75" t="str">
        <f>IF((I70=I59+I60+I63),"","NO CUADRA")</f>
        <v/>
      </c>
    </row>
    <row r="64" spans="2:10">
      <c r="B64" s="128">
        <f>B65+B66+B67</f>
        <v>4585</v>
      </c>
      <c r="D64" s="24" t="s">
        <v>19</v>
      </c>
      <c r="E64" s="24" t="s">
        <v>20</v>
      </c>
      <c r="F64" s="30"/>
      <c r="G64" s="32" t="s">
        <v>74</v>
      </c>
      <c r="I64" s="129">
        <v>0</v>
      </c>
      <c r="J64" s="75" t="str">
        <f>IF((B68=I70-B59-B62-B64),"","NO CUADRA")</f>
        <v/>
      </c>
    </row>
    <row r="65" spans="2:10">
      <c r="B65" s="128">
        <v>2325</v>
      </c>
      <c r="D65" s="32" t="s">
        <v>74</v>
      </c>
      <c r="F65" s="30"/>
      <c r="G65" s="35" t="s">
        <v>75</v>
      </c>
      <c r="I65" s="129">
        <v>22</v>
      </c>
      <c r="J65" s="75" t="str">
        <f>IF((B70=B59+B62+B64+B68),"","NO CUADRA")</f>
        <v/>
      </c>
    </row>
    <row r="66" spans="2:10">
      <c r="B66" s="128">
        <v>0</v>
      </c>
      <c r="D66" s="32" t="s">
        <v>75</v>
      </c>
      <c r="F66" s="30"/>
      <c r="G66" s="35" t="s">
        <v>76</v>
      </c>
      <c r="I66" s="129">
        <v>15591</v>
      </c>
    </row>
    <row r="67" spans="2:10">
      <c r="B67" s="128">
        <v>2260</v>
      </c>
      <c r="D67" s="32" t="s">
        <v>76</v>
      </c>
      <c r="F67" s="30"/>
      <c r="G67" s="31"/>
      <c r="H67" s="31"/>
      <c r="I67" s="129"/>
    </row>
    <row r="68" spans="2:10">
      <c r="B68" s="128">
        <f>I70-B59-B62-B64</f>
        <v>134341</v>
      </c>
      <c r="D68" s="32" t="s">
        <v>77</v>
      </c>
      <c r="E68" s="32" t="s">
        <v>78</v>
      </c>
      <c r="F68" s="30"/>
      <c r="G68" s="31"/>
      <c r="H68" s="31"/>
      <c r="I68" s="129"/>
    </row>
    <row r="69" spans="2:10" ht="17.45" customHeight="1">
      <c r="B69" s="128"/>
      <c r="F69" s="30"/>
      <c r="G69" s="31"/>
      <c r="H69" s="31"/>
      <c r="I69" s="129"/>
    </row>
    <row r="70" spans="2:10" ht="17.45" customHeight="1">
      <c r="B70" s="130">
        <f>B59+B62+B64+B68</f>
        <v>237437</v>
      </c>
      <c r="C70" s="26"/>
      <c r="D70" s="26" t="s">
        <v>46</v>
      </c>
      <c r="E70" s="26"/>
      <c r="F70" s="37"/>
      <c r="G70" s="26" t="s">
        <v>46</v>
      </c>
      <c r="H70" s="26"/>
      <c r="I70" s="131">
        <f>I59+I60+I63</f>
        <v>237437</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134341</v>
      </c>
      <c r="J77" s="75" t="str">
        <f>IF((I77=I82),"","NO CUADRA")</f>
        <v/>
      </c>
    </row>
    <row r="78" spans="2:10">
      <c r="B78" s="128"/>
      <c r="E78" s="32" t="s">
        <v>81</v>
      </c>
      <c r="F78" s="30"/>
      <c r="G78" s="35"/>
      <c r="H78" s="32"/>
      <c r="I78" s="129"/>
    </row>
    <row r="79" spans="2:10">
      <c r="B79" s="128">
        <f>I82-B77</f>
        <v>134341</v>
      </c>
      <c r="D79" s="32" t="s">
        <v>82</v>
      </c>
      <c r="E79" s="39" t="s">
        <v>83</v>
      </c>
      <c r="F79" s="30"/>
      <c r="G79" s="31"/>
      <c r="H79" s="31"/>
      <c r="I79" s="129"/>
      <c r="J79" s="75" t="str">
        <f>IF((B79=I82-B77),"","NO CUADRA")</f>
        <v/>
      </c>
    </row>
    <row r="80" spans="2:10">
      <c r="B80" s="128">
        <f>B79-B13</f>
        <v>-2264</v>
      </c>
      <c r="D80" s="32" t="s">
        <v>21</v>
      </c>
      <c r="E80" s="34" t="s">
        <v>22</v>
      </c>
      <c r="F80" s="30"/>
      <c r="G80" s="31"/>
      <c r="H80" s="31"/>
      <c r="I80" s="129"/>
    </row>
    <row r="81" spans="2:10">
      <c r="B81" s="128"/>
      <c r="F81" s="30"/>
      <c r="G81" s="31"/>
      <c r="H81" s="31"/>
      <c r="I81" s="129"/>
      <c r="J81" s="75" t="str">
        <f>IF((B82=B77+B79),"","NO CUADRA")</f>
        <v/>
      </c>
    </row>
    <row r="82" spans="2:10">
      <c r="B82" s="130">
        <f>B77+B79</f>
        <v>134341</v>
      </c>
      <c r="C82" s="26"/>
      <c r="D82" s="26" t="s">
        <v>46</v>
      </c>
      <c r="E82" s="26"/>
      <c r="F82" s="37"/>
      <c r="G82" s="26" t="s">
        <v>46</v>
      </c>
      <c r="H82" s="26"/>
      <c r="I82" s="131">
        <f>I77</f>
        <v>134341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11919</v>
      </c>
      <c r="D92" s="32" t="s">
        <v>87</v>
      </c>
      <c r="E92" s="34" t="s">
        <v>88</v>
      </c>
      <c r="F92" s="30"/>
      <c r="G92" s="32" t="s">
        <v>82</v>
      </c>
      <c r="H92" s="34" t="s">
        <v>22</v>
      </c>
      <c r="I92" s="129">
        <f>+B80</f>
        <v>-2264</v>
      </c>
      <c r="J92" s="75" t="str">
        <f>IF((I93=I94+I95),"","NO CUADRA")</f>
        <v/>
      </c>
    </row>
    <row r="93" spans="2:10">
      <c r="B93" s="128"/>
      <c r="E93" s="39" t="s">
        <v>89</v>
      </c>
      <c r="F93" s="30"/>
      <c r="G93" s="35" t="s">
        <v>32</v>
      </c>
      <c r="H93" s="24" t="s">
        <v>24</v>
      </c>
      <c r="I93" s="129">
        <f>I94+I95</f>
        <v>162928</v>
      </c>
      <c r="J93" s="75" t="str">
        <f>IF((I96=I97),"","NO CUADRA")</f>
        <v/>
      </c>
    </row>
    <row r="94" spans="2:10">
      <c r="B94" s="128"/>
      <c r="E94" s="32"/>
      <c r="F94" s="30"/>
      <c r="G94" s="35" t="s">
        <v>90</v>
      </c>
      <c r="I94" s="129">
        <v>143444</v>
      </c>
      <c r="J94" s="75" t="str">
        <f>IF((I99=I92+I93+I96),"","NO CUADRA")</f>
        <v/>
      </c>
    </row>
    <row r="95" spans="2:10">
      <c r="B95" s="128"/>
      <c r="E95" s="32"/>
      <c r="F95" s="30"/>
      <c r="G95" s="35" t="s">
        <v>91</v>
      </c>
      <c r="I95" s="129">
        <v>19484</v>
      </c>
    </row>
    <row r="96" spans="2:10">
      <c r="B96" s="128"/>
      <c r="D96" s="32"/>
      <c r="F96" s="30"/>
      <c r="G96" s="35" t="s">
        <v>33</v>
      </c>
      <c r="H96" s="24" t="s">
        <v>25</v>
      </c>
      <c r="I96" s="129">
        <f>I97</f>
        <v>-148745</v>
      </c>
    </row>
    <row r="97" spans="2:10">
      <c r="B97" s="132"/>
      <c r="C97" s="46"/>
      <c r="D97" s="46"/>
      <c r="E97" s="32"/>
      <c r="F97" s="47"/>
      <c r="G97" s="35" t="s">
        <v>92</v>
      </c>
      <c r="H97" s="48"/>
      <c r="I97" s="129">
        <v>-148745</v>
      </c>
    </row>
    <row r="98" spans="2:10">
      <c r="B98" s="128"/>
      <c r="F98" s="30"/>
      <c r="G98" s="31"/>
      <c r="H98" s="31"/>
      <c r="I98" s="129"/>
    </row>
    <row r="99" spans="2:10">
      <c r="B99" s="130">
        <f>B92</f>
        <v>11919</v>
      </c>
      <c r="C99" s="26"/>
      <c r="D99" s="26" t="s">
        <v>46</v>
      </c>
      <c r="E99" s="26"/>
      <c r="F99" s="37"/>
      <c r="G99" s="26" t="s">
        <v>46</v>
      </c>
      <c r="H99" s="26"/>
      <c r="I99" s="131">
        <f>I92+I93+I96</f>
        <v>11919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275015</v>
      </c>
      <c r="D106" s="32" t="s">
        <v>34</v>
      </c>
      <c r="E106" s="50" t="s">
        <v>35</v>
      </c>
      <c r="F106" s="30"/>
      <c r="G106" s="31"/>
      <c r="H106" s="31"/>
      <c r="I106" s="30"/>
    </row>
    <row r="107" spans="2:10">
      <c r="B107" s="128">
        <v>266209</v>
      </c>
      <c r="D107" s="32" t="s">
        <v>94</v>
      </c>
      <c r="E107" s="32"/>
      <c r="F107" s="30"/>
      <c r="G107" s="32" t="s">
        <v>87</v>
      </c>
      <c r="H107" s="39" t="s">
        <v>88</v>
      </c>
      <c r="I107" s="129"/>
    </row>
    <row r="108" spans="2:10">
      <c r="B108" s="128">
        <f>-B13</f>
        <v>-136605</v>
      </c>
      <c r="D108" s="32" t="s">
        <v>95</v>
      </c>
      <c r="E108" s="33" t="s">
        <v>6</v>
      </c>
      <c r="F108" s="30"/>
      <c r="G108" s="32"/>
      <c r="H108" s="51" t="s">
        <v>89</v>
      </c>
      <c r="I108" s="129">
        <f>B92</f>
        <v>11919</v>
      </c>
    </row>
    <row r="109" spans="2:10">
      <c r="B109" s="128">
        <v>8806</v>
      </c>
      <c r="D109" s="40" t="s">
        <v>96</v>
      </c>
      <c r="E109" s="32" t="s">
        <v>97</v>
      </c>
      <c r="F109" s="30"/>
      <c r="H109" s="74"/>
      <c r="I109" s="133"/>
    </row>
    <row r="110" spans="2:10">
      <c r="B110" s="128">
        <v>0</v>
      </c>
      <c r="D110" s="32" t="s">
        <v>98</v>
      </c>
      <c r="E110" s="32" t="s">
        <v>99</v>
      </c>
      <c r="F110" s="30"/>
      <c r="G110" s="72"/>
      <c r="I110" s="129"/>
    </row>
    <row r="111" spans="2:10">
      <c r="B111" s="128">
        <v>-1126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-125365</v>
      </c>
      <c r="C113" s="46"/>
      <c r="D113" s="46" t="s">
        <v>26</v>
      </c>
      <c r="E113" s="34" t="s">
        <v>102</v>
      </c>
      <c r="F113" s="47"/>
      <c r="G113" s="72"/>
      <c r="H113" s="48"/>
      <c r="I113" s="129"/>
    </row>
    <row r="114" spans="2:10">
      <c r="B114" s="128"/>
      <c r="E114" s="32"/>
      <c r="F114" s="30"/>
      <c r="G114" s="72"/>
      <c r="H114" s="31"/>
      <c r="I114" s="129"/>
    </row>
    <row r="115" spans="2:10">
      <c r="B115" s="130">
        <f>B106+B108+B111+B113</f>
        <v>11919</v>
      </c>
      <c r="C115" s="26"/>
      <c r="D115" s="26" t="s">
        <v>46</v>
      </c>
      <c r="E115" s="52"/>
      <c r="F115" s="37"/>
      <c r="G115" s="26" t="s">
        <v>46</v>
      </c>
      <c r="H115" s="26"/>
      <c r="I115" s="131">
        <f>I108</f>
        <v>11919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-125365</v>
      </c>
      <c r="J122" s="75" t="str">
        <f>IF((B125=B126+B127),"","NO CUADRA")</f>
        <v/>
      </c>
    </row>
    <row r="123" spans="2:10" ht="15">
      <c r="B123" s="128">
        <f>B125+B128+B131+B134+B137+B142+B143+B144</f>
        <v>-355561</v>
      </c>
      <c r="C123" s="28"/>
      <c r="D123" s="23"/>
      <c r="E123" s="32" t="s">
        <v>105</v>
      </c>
      <c r="F123" s="23"/>
      <c r="G123" s="23"/>
      <c r="H123" s="23"/>
      <c r="I123" s="129">
        <f>I128+I131+I134+I137+I142+I143+I144</f>
        <v>-230196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79626</v>
      </c>
      <c r="E128" s="32" t="s">
        <v>109</v>
      </c>
      <c r="I128" s="129">
        <f>I129+I130</f>
        <v>34740</v>
      </c>
      <c r="J128" s="75" t="str">
        <f>IF((B138=B139+B140),"","NO CUADRA")</f>
        <v/>
      </c>
    </row>
    <row r="129" spans="2:10">
      <c r="B129" s="128">
        <v>374051</v>
      </c>
      <c r="E129" s="32" t="s">
        <v>110</v>
      </c>
      <c r="I129" s="129">
        <v>0</v>
      </c>
      <c r="J129" s="75" t="str">
        <f>IF((B144=B145+B146),"","NO CUADRA")</f>
        <v/>
      </c>
    </row>
    <row r="130" spans="2:10">
      <c r="B130" s="128">
        <v>-294425</v>
      </c>
      <c r="E130" s="32" t="s">
        <v>111</v>
      </c>
      <c r="I130" s="129">
        <v>34740</v>
      </c>
    </row>
    <row r="131" spans="2:10">
      <c r="B131" s="128">
        <f>B132+B133</f>
        <v>30349</v>
      </c>
      <c r="E131" s="32" t="s">
        <v>112</v>
      </c>
      <c r="I131" s="129">
        <f>I132+I133</f>
        <v>148</v>
      </c>
    </row>
    <row r="132" spans="2:10">
      <c r="B132" s="128">
        <v>29920</v>
      </c>
      <c r="E132" s="32" t="s">
        <v>113</v>
      </c>
      <c r="I132" s="129">
        <v>132</v>
      </c>
      <c r="J132" s="75" t="str">
        <f>IF((I128=I129+I130),"","NO CUADRA")</f>
        <v/>
      </c>
    </row>
    <row r="133" spans="2:10">
      <c r="B133" s="128">
        <v>429</v>
      </c>
      <c r="E133" s="32" t="s">
        <v>114</v>
      </c>
      <c r="I133" s="129">
        <v>16</v>
      </c>
      <c r="J133" s="75" t="str">
        <f>IF((I131=I132+I133),"","NO CUADRA")</f>
        <v/>
      </c>
    </row>
    <row r="134" spans="2:10">
      <c r="B134" s="128">
        <f>B135+B136</f>
        <v>-87699</v>
      </c>
      <c r="E134" s="32" t="s">
        <v>115</v>
      </c>
      <c r="I134" s="129">
        <f>I135+I136</f>
        <v>-38550</v>
      </c>
      <c r="J134" s="75" t="str">
        <f>IF((I134=I135+I136),"","NO CUADRA")</f>
        <v/>
      </c>
    </row>
    <row r="135" spans="2:10">
      <c r="B135" s="128">
        <v>-52933</v>
      </c>
      <c r="E135" s="32" t="s">
        <v>116</v>
      </c>
      <c r="I135" s="129">
        <v>81594</v>
      </c>
      <c r="J135" s="75" t="str">
        <f>IF((I137=I138+I141),"","NO CUADRA")</f>
        <v/>
      </c>
    </row>
    <row r="136" spans="2:10">
      <c r="B136" s="128">
        <v>-34766</v>
      </c>
      <c r="E136" s="32" t="s">
        <v>117</v>
      </c>
      <c r="I136" s="129">
        <v>-120144</v>
      </c>
      <c r="J136" s="75" t="str">
        <f>IF((I144=I145+I146),"","NO CUADRA")</f>
        <v/>
      </c>
    </row>
    <row r="137" spans="2:10">
      <c r="B137" s="128">
        <f>B138+B141</f>
        <v>-202455</v>
      </c>
      <c r="E137" s="55" t="s">
        <v>118</v>
      </c>
      <c r="I137" s="129">
        <f>I138+I141</f>
        <v>-223003</v>
      </c>
      <c r="J137" s="75" t="str">
        <f>IF((I122=B123-I128-I131-I134-I137-I142-I143-I144),"","NO CUADRA")</f>
        <v/>
      </c>
    </row>
    <row r="138" spans="2:10">
      <c r="B138" s="128">
        <f>B139+B140</f>
        <v>-182452</v>
      </c>
      <c r="E138" s="55" t="s">
        <v>119</v>
      </c>
      <c r="I138" s="129">
        <f>I139+I140</f>
        <v>-223003</v>
      </c>
    </row>
    <row r="139" spans="2:10">
      <c r="B139" s="128">
        <v>-182452</v>
      </c>
      <c r="E139" s="55" t="s">
        <v>120</v>
      </c>
      <c r="I139" s="129">
        <v>-223003</v>
      </c>
    </row>
    <row r="140" spans="2:10">
      <c r="B140" s="128">
        <v>0</v>
      </c>
      <c r="E140" s="55" t="s">
        <v>121</v>
      </c>
      <c r="I140" s="129">
        <v>0</v>
      </c>
    </row>
    <row r="141" spans="2:10">
      <c r="B141" s="128">
        <v>-20003</v>
      </c>
      <c r="E141" s="55" t="s">
        <v>122</v>
      </c>
      <c r="I141" s="129">
        <v>0</v>
      </c>
    </row>
    <row r="142" spans="2:10">
      <c r="B142" s="128">
        <v>0</v>
      </c>
      <c r="E142" s="32" t="s">
        <v>123</v>
      </c>
      <c r="I142" s="129">
        <v>0</v>
      </c>
    </row>
    <row r="143" spans="2:10">
      <c r="B143" s="128">
        <v>-86</v>
      </c>
      <c r="C143" s="32" t="s">
        <v>124</v>
      </c>
      <c r="E143" s="32" t="s">
        <v>124</v>
      </c>
      <c r="I143" s="129">
        <v>588</v>
      </c>
    </row>
    <row r="144" spans="2:10">
      <c r="B144" s="128">
        <f>B145+B146</f>
        <v>-175296</v>
      </c>
      <c r="C144" s="32" t="s">
        <v>125</v>
      </c>
      <c r="E144" s="32" t="s">
        <v>125</v>
      </c>
      <c r="I144" s="129">
        <f>I145+I146</f>
        <v>-4119</v>
      </c>
      <c r="J144" s="75" t="str">
        <f>IF((I122=B113),"","NO CUADRA")</f>
        <v/>
      </c>
    </row>
    <row r="145" spans="2:9">
      <c r="B145" s="128">
        <v>-100772</v>
      </c>
      <c r="C145" s="32" t="s">
        <v>126</v>
      </c>
      <c r="E145" s="32" t="s">
        <v>126</v>
      </c>
      <c r="I145" s="129">
        <v>9674</v>
      </c>
    </row>
    <row r="146" spans="2:9">
      <c r="B146" s="130">
        <v>-74524</v>
      </c>
      <c r="C146" s="56" t="s">
        <v>127</v>
      </c>
      <c r="D146" s="57"/>
      <c r="E146" s="56" t="s">
        <v>127</v>
      </c>
      <c r="F146" s="57"/>
      <c r="G146" s="57"/>
      <c r="H146" s="57"/>
      <c r="I146" s="131">
        <v>-13793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355</v>
      </c>
      <c r="D3" s="20"/>
      <c r="E3" s="77"/>
      <c r="F3" s="20"/>
      <c r="G3" s="20"/>
      <c r="H3" s="20"/>
      <c r="I3" s="20"/>
      <c r="J3" s="20"/>
      <c r="K3" s="20"/>
      <c r="L3" s="20"/>
      <c r="M3" s="20"/>
      <c r="N3" s="120"/>
    </row>
    <row r="4" spans="2:14" s="21" customFormat="1" ht="15" customHeight="1">
      <c r="B4" s="127" t="s">
        <v>356</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167538</v>
      </c>
      <c r="D11" s="24" t="s">
        <v>4</v>
      </c>
      <c r="E11" s="32" t="s">
        <v>42</v>
      </c>
      <c r="F11" s="30"/>
      <c r="G11" s="31" t="s">
        <v>2</v>
      </c>
      <c r="H11" s="33" t="s">
        <v>3</v>
      </c>
      <c r="I11" s="129">
        <f>I12+I13</f>
        <v>383149</v>
      </c>
      <c r="J11" s="75" t="str">
        <f>IF((I11=I12+I13),"","NO CUADRA")</f>
        <v/>
      </c>
    </row>
    <row r="12" spans="2:14">
      <c r="B12" s="128">
        <f>I11-B11</f>
        <v>215611</v>
      </c>
      <c r="D12" s="32" t="s">
        <v>28</v>
      </c>
      <c r="E12" s="34" t="s">
        <v>5</v>
      </c>
      <c r="F12" s="30"/>
      <c r="G12" s="35" t="s">
        <v>43</v>
      </c>
      <c r="H12" s="31"/>
      <c r="I12" s="129">
        <v>382915</v>
      </c>
      <c r="J12" s="75" t="str">
        <f>IF((I11=I16),"","NO CUADRA")</f>
        <v/>
      </c>
    </row>
    <row r="13" spans="2:14">
      <c r="B13" s="128">
        <v>27886</v>
      </c>
      <c r="D13" s="24" t="s">
        <v>44</v>
      </c>
      <c r="E13" s="32" t="s">
        <v>6</v>
      </c>
      <c r="F13" s="30"/>
      <c r="G13" s="35" t="s">
        <v>45</v>
      </c>
      <c r="I13" s="129">
        <v>234</v>
      </c>
      <c r="J13" s="75" t="str">
        <f>IF((B16=B11+B12),"","NO CUADRA")</f>
        <v/>
      </c>
    </row>
    <row r="14" spans="2:14">
      <c r="B14" s="128">
        <f>B12-B13</f>
        <v>187725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383149</v>
      </c>
      <c r="C16" s="26"/>
      <c r="D16" s="36" t="s">
        <v>46</v>
      </c>
      <c r="E16" s="26"/>
      <c r="F16" s="37"/>
      <c r="G16" s="36" t="s">
        <v>46</v>
      </c>
      <c r="H16" s="26"/>
      <c r="I16" s="131">
        <f>I11</f>
        <v>383149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165097</v>
      </c>
      <c r="D26" s="24" t="s">
        <v>9</v>
      </c>
      <c r="E26" s="32" t="s">
        <v>10</v>
      </c>
      <c r="F26" s="30"/>
      <c r="G26" s="35" t="s">
        <v>28</v>
      </c>
      <c r="H26" s="39" t="s">
        <v>5</v>
      </c>
      <c r="I26" s="129">
        <f>+B12</f>
        <v>215611</v>
      </c>
      <c r="J26" s="75" t="str">
        <f>IF((B26=B27+B28),"","NO CUADRA")</f>
        <v/>
      </c>
    </row>
    <row r="27" spans="2:10">
      <c r="B27" s="128">
        <v>129077</v>
      </c>
      <c r="D27" s="32" t="s">
        <v>49</v>
      </c>
      <c r="F27" s="30"/>
      <c r="G27" s="31"/>
      <c r="H27" s="31"/>
      <c r="I27" s="129"/>
      <c r="J27" s="75" t="str">
        <f>IF((B28=B29+B30),"","NO CUADRA")</f>
        <v/>
      </c>
    </row>
    <row r="28" spans="2:10">
      <c r="B28" s="128">
        <f>B29+B30</f>
        <v>36020</v>
      </c>
      <c r="D28" s="32" t="s">
        <v>50</v>
      </c>
      <c r="F28" s="30"/>
      <c r="G28" s="31"/>
      <c r="H28" s="31"/>
      <c r="I28" s="129"/>
      <c r="J28" s="75" t="str">
        <f>IF((I26=I35),"","NO CUADRA")</f>
        <v/>
      </c>
    </row>
    <row r="29" spans="2:10">
      <c r="B29" s="128">
        <v>35820</v>
      </c>
      <c r="D29" s="32" t="s">
        <v>51</v>
      </c>
      <c r="F29" s="30"/>
      <c r="G29" s="31"/>
      <c r="H29" s="31"/>
      <c r="I29" s="129"/>
      <c r="J29" s="75" t="str">
        <f>IF((B33=I35-B26-B31-B32),"","NO CUADRA")</f>
        <v/>
      </c>
    </row>
    <row r="30" spans="2:10">
      <c r="B30" s="128">
        <v>200</v>
      </c>
      <c r="D30" s="32" t="s">
        <v>52</v>
      </c>
      <c r="F30" s="30"/>
      <c r="G30" s="31"/>
      <c r="H30" s="31"/>
      <c r="I30" s="129"/>
      <c r="J30" s="75" t="str">
        <f>IF((B35=B26+B31+B32+B33),"","NO CUADRA")</f>
        <v/>
      </c>
    </row>
    <row r="31" spans="2:10" ht="12.75" customHeight="1">
      <c r="B31" s="128">
        <v>3815</v>
      </c>
      <c r="D31" s="24" t="s">
        <v>11</v>
      </c>
      <c r="E31" s="24" t="s">
        <v>12</v>
      </c>
      <c r="F31" s="30"/>
      <c r="G31" s="31"/>
      <c r="H31" s="31"/>
      <c r="I31" s="129"/>
    </row>
    <row r="32" spans="2:10" ht="12.75" customHeight="1">
      <c r="B32" s="128">
        <v>-517</v>
      </c>
      <c r="D32" s="24" t="s">
        <v>13</v>
      </c>
      <c r="E32" s="24" t="s">
        <v>14</v>
      </c>
      <c r="F32" s="30"/>
      <c r="G32" s="31"/>
      <c r="H32" s="31"/>
      <c r="I32" s="129"/>
    </row>
    <row r="33" spans="2:10">
      <c r="B33" s="128">
        <f>I35-B26-B31-B32</f>
        <v>47216</v>
      </c>
      <c r="D33" s="32" t="s">
        <v>53</v>
      </c>
      <c r="E33" s="34" t="s">
        <v>54</v>
      </c>
      <c r="F33" s="30"/>
      <c r="G33" s="31"/>
      <c r="H33" s="31"/>
      <c r="I33" s="129"/>
    </row>
    <row r="34" spans="2:10">
      <c r="B34" s="128"/>
      <c r="F34" s="30"/>
      <c r="G34" s="31"/>
      <c r="H34" s="31"/>
      <c r="I34" s="129"/>
    </row>
    <row r="35" spans="2:10">
      <c r="B35" s="130">
        <f>B26+B31+B32+B33</f>
        <v>215611</v>
      </c>
      <c r="C35" s="26"/>
      <c r="D35" s="36" t="s">
        <v>46</v>
      </c>
      <c r="E35" s="26"/>
      <c r="F35" s="37"/>
      <c r="G35" s="36" t="s">
        <v>46</v>
      </c>
      <c r="H35" s="26"/>
      <c r="I35" s="131">
        <f>I26</f>
        <v>215611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9531</v>
      </c>
      <c r="D42" s="24" t="s">
        <v>15</v>
      </c>
      <c r="E42" s="35" t="s">
        <v>16</v>
      </c>
      <c r="F42" s="30"/>
      <c r="G42" s="32" t="s">
        <v>53</v>
      </c>
      <c r="H42" s="34" t="s">
        <v>54</v>
      </c>
      <c r="I42" s="129">
        <f>+B33</f>
        <v>47216</v>
      </c>
    </row>
    <row r="43" spans="2:10" ht="15">
      <c r="B43" s="128">
        <v>9531</v>
      </c>
      <c r="C43" s="23"/>
      <c r="D43" s="40" t="s">
        <v>56</v>
      </c>
      <c r="F43" s="41"/>
      <c r="G43" s="28" t="s">
        <v>15</v>
      </c>
      <c r="H43" s="42" t="s">
        <v>16</v>
      </c>
      <c r="I43" s="129">
        <f>I44+I45+I47+I48+I49</f>
        <v>8701</v>
      </c>
      <c r="J43" s="75" t="str">
        <f>IF((I43=I44+I45+I47+I48+I49),"","NO CUADRA")</f>
        <v/>
      </c>
    </row>
    <row r="44" spans="2:10">
      <c r="B44" s="128">
        <v>0</v>
      </c>
      <c r="D44" s="32" t="s">
        <v>57</v>
      </c>
      <c r="F44" s="30"/>
      <c r="G44" s="40" t="s">
        <v>56</v>
      </c>
      <c r="I44" s="129">
        <v>8584</v>
      </c>
      <c r="J44" s="75" t="str">
        <f>IF((I52=I42+I43+I50),"","NO CUADRA")</f>
        <v/>
      </c>
    </row>
    <row r="45" spans="2:10">
      <c r="B45" s="128">
        <v>0</v>
      </c>
      <c r="D45" s="32" t="s">
        <v>58</v>
      </c>
      <c r="E45" s="29"/>
      <c r="F45" s="30"/>
      <c r="G45" s="32" t="s">
        <v>57</v>
      </c>
      <c r="I45" s="129">
        <v>117</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46386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55917</v>
      </c>
      <c r="C52" s="26"/>
      <c r="D52" s="26" t="s">
        <v>46</v>
      </c>
      <c r="E52" s="26"/>
      <c r="F52" s="37"/>
      <c r="G52" s="26" t="s">
        <v>46</v>
      </c>
      <c r="H52" s="26"/>
      <c r="I52" s="131">
        <f>I42+I43+I50</f>
        <v>55917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162</v>
      </c>
      <c r="D59" s="24" t="s">
        <v>17</v>
      </c>
      <c r="E59" s="33" t="s">
        <v>66</v>
      </c>
      <c r="F59" s="30"/>
      <c r="G59" s="35" t="s">
        <v>62</v>
      </c>
      <c r="H59" s="34" t="s">
        <v>63</v>
      </c>
      <c r="I59" s="129">
        <f>+B49</f>
        <v>46386</v>
      </c>
      <c r="J59" s="75" t="str">
        <f>IF((B59=B60+B61),"","NO CUADRA")</f>
        <v/>
      </c>
    </row>
    <row r="60" spans="2:10">
      <c r="B60" s="128">
        <v>162</v>
      </c>
      <c r="D60" s="32" t="s">
        <v>67</v>
      </c>
      <c r="F60" s="30"/>
      <c r="G60" s="35" t="s">
        <v>68</v>
      </c>
      <c r="H60" s="32"/>
      <c r="I60" s="129">
        <f>I61+I62</f>
        <v>200</v>
      </c>
      <c r="J60" s="75" t="str">
        <f>IF((B64=B65+B66+B67),"","NO CUADRA")</f>
        <v/>
      </c>
    </row>
    <row r="61" spans="2:10">
      <c r="B61" s="128">
        <v>0</v>
      </c>
      <c r="D61" s="32" t="s">
        <v>69</v>
      </c>
      <c r="F61" s="30"/>
      <c r="G61" s="35" t="s">
        <v>70</v>
      </c>
      <c r="I61" s="129">
        <v>0</v>
      </c>
      <c r="J61" s="75" t="str">
        <f>IF((I60=I61+I62),"","NO CUADRA")</f>
        <v/>
      </c>
    </row>
    <row r="62" spans="2:10">
      <c r="B62" s="128">
        <v>200</v>
      </c>
      <c r="D62" s="24" t="s">
        <v>18</v>
      </c>
      <c r="E62" s="32" t="s">
        <v>71</v>
      </c>
      <c r="F62" s="30"/>
      <c r="G62" s="35" t="s">
        <v>72</v>
      </c>
      <c r="I62" s="129">
        <v>200</v>
      </c>
      <c r="J62" s="75" t="str">
        <f>IF((I63=I64+I65+I66),"","NO CUADRA")</f>
        <v/>
      </c>
    </row>
    <row r="63" spans="2:10">
      <c r="B63" s="128"/>
      <c r="E63" s="32" t="s">
        <v>73</v>
      </c>
      <c r="F63" s="30"/>
      <c r="G63" s="31" t="s">
        <v>19</v>
      </c>
      <c r="H63" s="24" t="s">
        <v>20</v>
      </c>
      <c r="I63" s="129">
        <f>I64+I65+I66</f>
        <v>9949</v>
      </c>
      <c r="J63" s="75" t="str">
        <f>IF((I70=I59+I60+I63),"","NO CUADRA")</f>
        <v/>
      </c>
    </row>
    <row r="64" spans="2:10">
      <c r="B64" s="128">
        <f>B65+B66+B67</f>
        <v>71103</v>
      </c>
      <c r="D64" s="24" t="s">
        <v>19</v>
      </c>
      <c r="E64" s="24" t="s">
        <v>20</v>
      </c>
      <c r="F64" s="30"/>
      <c r="G64" s="32" t="s">
        <v>74</v>
      </c>
      <c r="I64" s="129">
        <v>0</v>
      </c>
      <c r="J64" s="75" t="str">
        <f>IF((B68=I70-B59-B62-B64),"","NO CUADRA")</f>
        <v/>
      </c>
    </row>
    <row r="65" spans="2:10">
      <c r="B65" s="128">
        <v>320</v>
      </c>
      <c r="D65" s="32" t="s">
        <v>74</v>
      </c>
      <c r="F65" s="30"/>
      <c r="G65" s="35" t="s">
        <v>75</v>
      </c>
      <c r="I65" s="129">
        <v>183</v>
      </c>
      <c r="J65" s="75" t="str">
        <f>IF((B70=B59+B62+B64+B68),"","NO CUADRA")</f>
        <v/>
      </c>
    </row>
    <row r="66" spans="2:10">
      <c r="B66" s="128">
        <v>0</v>
      </c>
      <c r="D66" s="32" t="s">
        <v>75</v>
      </c>
      <c r="F66" s="30"/>
      <c r="G66" s="35" t="s">
        <v>76</v>
      </c>
      <c r="I66" s="129">
        <v>9766</v>
      </c>
    </row>
    <row r="67" spans="2:10">
      <c r="B67" s="128">
        <v>70783</v>
      </c>
      <c r="D67" s="32" t="s">
        <v>76</v>
      </c>
      <c r="F67" s="30"/>
      <c r="G67" s="31"/>
      <c r="H67" s="31"/>
      <c r="I67" s="129"/>
    </row>
    <row r="68" spans="2:10">
      <c r="B68" s="128">
        <f>I70-B59-B62-B64</f>
        <v>-14930</v>
      </c>
      <c r="D68" s="32" t="s">
        <v>77</v>
      </c>
      <c r="E68" s="32" t="s">
        <v>78</v>
      </c>
      <c r="F68" s="30"/>
      <c r="G68" s="31"/>
      <c r="H68" s="31"/>
      <c r="I68" s="129"/>
    </row>
    <row r="69" spans="2:10" ht="17.45" customHeight="1">
      <c r="B69" s="128"/>
      <c r="F69" s="30"/>
      <c r="G69" s="31"/>
      <c r="H69" s="31"/>
      <c r="I69" s="129"/>
    </row>
    <row r="70" spans="2:10" ht="17.45" customHeight="1">
      <c r="B70" s="130">
        <f>B59+B62+B64+B68</f>
        <v>56535</v>
      </c>
      <c r="C70" s="26"/>
      <c r="D70" s="26" t="s">
        <v>46</v>
      </c>
      <c r="E70" s="26"/>
      <c r="F70" s="37"/>
      <c r="G70" s="26" t="s">
        <v>46</v>
      </c>
      <c r="H70" s="26"/>
      <c r="I70" s="131">
        <f>I59+I60+I63</f>
        <v>56535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-14930</v>
      </c>
      <c r="J77" s="75" t="str">
        <f>IF((I77=I82),"","NO CUADRA")</f>
        <v/>
      </c>
    </row>
    <row r="78" spans="2:10">
      <c r="B78" s="128"/>
      <c r="E78" s="32" t="s">
        <v>81</v>
      </c>
      <c r="F78" s="30"/>
      <c r="G78" s="35"/>
      <c r="H78" s="32"/>
      <c r="I78" s="129"/>
    </row>
    <row r="79" spans="2:10">
      <c r="B79" s="128">
        <f>I82-B77</f>
        <v>-14930</v>
      </c>
      <c r="D79" s="32" t="s">
        <v>82</v>
      </c>
      <c r="E79" s="39" t="s">
        <v>83</v>
      </c>
      <c r="F79" s="30"/>
      <c r="G79" s="31"/>
      <c r="H79" s="31"/>
      <c r="I79" s="129"/>
      <c r="J79" s="75" t="str">
        <f>IF((B79=I82-B77),"","NO CUADRA")</f>
        <v/>
      </c>
    </row>
    <row r="80" spans="2:10">
      <c r="B80" s="128">
        <f>B79-B13</f>
        <v>-42816</v>
      </c>
      <c r="D80" s="32" t="s">
        <v>21</v>
      </c>
      <c r="E80" s="34" t="s">
        <v>22</v>
      </c>
      <c r="F80" s="30"/>
      <c r="G80" s="31"/>
      <c r="H80" s="31"/>
      <c r="I80" s="129"/>
    </row>
    <row r="81" spans="2:10">
      <c r="B81" s="128"/>
      <c r="F81" s="30"/>
      <c r="G81" s="31"/>
      <c r="H81" s="31"/>
      <c r="I81" s="129"/>
      <c r="J81" s="75" t="str">
        <f>IF((B82=B77+B79),"","NO CUADRA")</f>
        <v/>
      </c>
    </row>
    <row r="82" spans="2:10">
      <c r="B82" s="130">
        <f>B77+B79</f>
        <v>-14930</v>
      </c>
      <c r="C82" s="26"/>
      <c r="D82" s="26" t="s">
        <v>46</v>
      </c>
      <c r="E82" s="26"/>
      <c r="F82" s="37"/>
      <c r="G82" s="26" t="s">
        <v>46</v>
      </c>
      <c r="H82" s="26"/>
      <c r="I82" s="131">
        <f>I77</f>
        <v>-14930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-33683</v>
      </c>
      <c r="D92" s="32" t="s">
        <v>87</v>
      </c>
      <c r="E92" s="34" t="s">
        <v>88</v>
      </c>
      <c r="F92" s="30"/>
      <c r="G92" s="32" t="s">
        <v>82</v>
      </c>
      <c r="H92" s="34" t="s">
        <v>22</v>
      </c>
      <c r="I92" s="129">
        <f>+B80</f>
        <v>-42816</v>
      </c>
      <c r="J92" s="75" t="str">
        <f>IF((I93=I94+I95),"","NO CUADRA")</f>
        <v/>
      </c>
    </row>
    <row r="93" spans="2:10">
      <c r="B93" s="128"/>
      <c r="E93" s="39" t="s">
        <v>89</v>
      </c>
      <c r="F93" s="30"/>
      <c r="G93" s="35" t="s">
        <v>32</v>
      </c>
      <c r="H93" s="24" t="s">
        <v>24</v>
      </c>
      <c r="I93" s="129">
        <f>I94+I95</f>
        <v>11855</v>
      </c>
      <c r="J93" s="75" t="str">
        <f>IF((I96=I97),"","NO CUADRA")</f>
        <v/>
      </c>
    </row>
    <row r="94" spans="2:10">
      <c r="B94" s="128"/>
      <c r="E94" s="32"/>
      <c r="F94" s="30"/>
      <c r="G94" s="35" t="s">
        <v>90</v>
      </c>
      <c r="I94" s="129">
        <v>10689</v>
      </c>
      <c r="J94" s="75" t="str">
        <f>IF((I99=I92+I93+I96),"","NO CUADRA")</f>
        <v/>
      </c>
    </row>
    <row r="95" spans="2:10">
      <c r="B95" s="128"/>
      <c r="E95" s="32"/>
      <c r="F95" s="30"/>
      <c r="G95" s="35" t="s">
        <v>91</v>
      </c>
      <c r="I95" s="129">
        <v>1166</v>
      </c>
    </row>
    <row r="96" spans="2:10">
      <c r="B96" s="128"/>
      <c r="D96" s="32"/>
      <c r="F96" s="30"/>
      <c r="G96" s="35" t="s">
        <v>33</v>
      </c>
      <c r="H96" s="24" t="s">
        <v>25</v>
      </c>
      <c r="I96" s="129">
        <f>I97</f>
        <v>-2722</v>
      </c>
    </row>
    <row r="97" spans="2:10">
      <c r="B97" s="132"/>
      <c r="C97" s="46"/>
      <c r="D97" s="46"/>
      <c r="E97" s="32"/>
      <c r="F97" s="47"/>
      <c r="G97" s="35" t="s">
        <v>92</v>
      </c>
      <c r="H97" s="48"/>
      <c r="I97" s="129">
        <v>-2722</v>
      </c>
    </row>
    <row r="98" spans="2:10">
      <c r="B98" s="128"/>
      <c r="F98" s="30"/>
      <c r="G98" s="31"/>
      <c r="H98" s="31"/>
      <c r="I98" s="129"/>
    </row>
    <row r="99" spans="2:10">
      <c r="B99" s="130">
        <f>B92</f>
        <v>-33683</v>
      </c>
      <c r="C99" s="26"/>
      <c r="D99" s="26" t="s">
        <v>46</v>
      </c>
      <c r="E99" s="26"/>
      <c r="F99" s="37"/>
      <c r="G99" s="26" t="s">
        <v>46</v>
      </c>
      <c r="H99" s="26"/>
      <c r="I99" s="131">
        <f>I92+I93+I96</f>
        <v>-33683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17015</v>
      </c>
      <c r="D106" s="32" t="s">
        <v>34</v>
      </c>
      <c r="E106" s="50" t="s">
        <v>35</v>
      </c>
      <c r="F106" s="30"/>
      <c r="G106" s="31"/>
      <c r="H106" s="31"/>
      <c r="I106" s="30"/>
    </row>
    <row r="107" spans="2:10">
      <c r="B107" s="128">
        <v>21764</v>
      </c>
      <c r="D107" s="32" t="s">
        <v>94</v>
      </c>
      <c r="E107" s="32"/>
      <c r="F107" s="30"/>
      <c r="G107" s="32" t="s">
        <v>87</v>
      </c>
      <c r="H107" s="39" t="s">
        <v>88</v>
      </c>
      <c r="I107" s="129"/>
    </row>
    <row r="108" spans="2:10">
      <c r="B108" s="128">
        <f>-B13</f>
        <v>-27886</v>
      </c>
      <c r="D108" s="32" t="s">
        <v>95</v>
      </c>
      <c r="E108" s="33" t="s">
        <v>6</v>
      </c>
      <c r="F108" s="30"/>
      <c r="G108" s="32"/>
      <c r="H108" s="51" t="s">
        <v>89</v>
      </c>
      <c r="I108" s="129">
        <f>B92</f>
        <v>-33683</v>
      </c>
    </row>
    <row r="109" spans="2:10">
      <c r="B109" s="128">
        <v>-4749</v>
      </c>
      <c r="D109" s="40" t="s">
        <v>96</v>
      </c>
      <c r="E109" s="32" t="s">
        <v>97</v>
      </c>
      <c r="F109" s="30"/>
      <c r="H109" s="74"/>
      <c r="I109" s="133"/>
    </row>
    <row r="110" spans="2:10">
      <c r="B110" s="128">
        <v>0</v>
      </c>
      <c r="D110" s="32" t="s">
        <v>98</v>
      </c>
      <c r="E110" s="32" t="s">
        <v>99</v>
      </c>
      <c r="F110" s="30"/>
      <c r="G110" s="72"/>
      <c r="I110" s="129"/>
    </row>
    <row r="111" spans="2:10">
      <c r="B111" s="128">
        <v>9700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-32512</v>
      </c>
      <c r="C113" s="46"/>
      <c r="D113" s="46" t="s">
        <v>26</v>
      </c>
      <c r="E113" s="34" t="s">
        <v>102</v>
      </c>
      <c r="F113" s="47"/>
      <c r="G113" s="72"/>
      <c r="H113" s="48"/>
      <c r="I113" s="129"/>
    </row>
    <row r="114" spans="2:10">
      <c r="B114" s="128"/>
      <c r="E114" s="32"/>
      <c r="F114" s="30"/>
      <c r="G114" s="72"/>
      <c r="H114" s="31"/>
      <c r="I114" s="129"/>
    </row>
    <row r="115" spans="2:10">
      <c r="B115" s="130">
        <f>B106+B108+B111+B113</f>
        <v>-33683</v>
      </c>
      <c r="C115" s="26"/>
      <c r="D115" s="26" t="s">
        <v>46</v>
      </c>
      <c r="E115" s="52"/>
      <c r="F115" s="37"/>
      <c r="G115" s="26" t="s">
        <v>46</v>
      </c>
      <c r="H115" s="26"/>
      <c r="I115" s="131">
        <f>I108</f>
        <v>-33683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-32512</v>
      </c>
      <c r="J122" s="75" t="str">
        <f>IF((B125=B126+B127),"","NO CUADRA")</f>
        <v/>
      </c>
    </row>
    <row r="123" spans="2:10" ht="15">
      <c r="B123" s="128">
        <f>B125+B128+B131+B134+B137+B142+B143+B144</f>
        <v>-61819</v>
      </c>
      <c r="C123" s="28"/>
      <c r="D123" s="23"/>
      <c r="E123" s="32" t="s">
        <v>105</v>
      </c>
      <c r="F123" s="23"/>
      <c r="G123" s="23"/>
      <c r="H123" s="23"/>
      <c r="I123" s="129">
        <f>I128+I131+I134+I137+I142+I143+I144</f>
        <v>-29307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-35585</v>
      </c>
      <c r="E128" s="32" t="s">
        <v>109</v>
      </c>
      <c r="I128" s="129">
        <f>I129+I130</f>
        <v>-2546</v>
      </c>
      <c r="J128" s="75" t="str">
        <f>IF((B138=B139+B140),"","NO CUADRA")</f>
        <v/>
      </c>
    </row>
    <row r="129" spans="2:10">
      <c r="B129" s="128">
        <v>-34841</v>
      </c>
      <c r="E129" s="32" t="s">
        <v>110</v>
      </c>
      <c r="I129" s="129">
        <v>0</v>
      </c>
      <c r="J129" s="75" t="str">
        <f>IF((B144=B145+B146),"","NO CUADRA")</f>
        <v/>
      </c>
    </row>
    <row r="130" spans="2:10">
      <c r="B130" s="128">
        <v>-744</v>
      </c>
      <c r="E130" s="32" t="s">
        <v>111</v>
      </c>
      <c r="I130" s="129">
        <v>-2546</v>
      </c>
    </row>
    <row r="131" spans="2:10">
      <c r="B131" s="128">
        <f>B132+B133</f>
        <v>-6388</v>
      </c>
      <c r="E131" s="32" t="s">
        <v>112</v>
      </c>
      <c r="I131" s="129">
        <f>I132+I133</f>
        <v>0</v>
      </c>
    </row>
    <row r="132" spans="2:10">
      <c r="B132" s="128">
        <v>-347</v>
      </c>
      <c r="E132" s="32" t="s">
        <v>113</v>
      </c>
      <c r="I132" s="129">
        <v>0</v>
      </c>
      <c r="J132" s="75" t="str">
        <f>IF((I128=I129+I130),"","NO CUADRA")</f>
        <v/>
      </c>
    </row>
    <row r="133" spans="2:10">
      <c r="B133" s="128">
        <v>-6041</v>
      </c>
      <c r="E133" s="32" t="s">
        <v>114</v>
      </c>
      <c r="I133" s="129">
        <v>0</v>
      </c>
      <c r="J133" s="75" t="str">
        <f>IF((I131=I132+I133),"","NO CUADRA")</f>
        <v/>
      </c>
    </row>
    <row r="134" spans="2:10">
      <c r="B134" s="128">
        <f>B135+B136</f>
        <v>5001</v>
      </c>
      <c r="E134" s="32" t="s">
        <v>115</v>
      </c>
      <c r="I134" s="129">
        <f>I135+I136</f>
        <v>-11282</v>
      </c>
      <c r="J134" s="75" t="str">
        <f>IF((I134=I135+I136),"","NO CUADRA")</f>
        <v/>
      </c>
    </row>
    <row r="135" spans="2:10">
      <c r="B135" s="128">
        <v>9347</v>
      </c>
      <c r="E135" s="32" t="s">
        <v>116</v>
      </c>
      <c r="I135" s="129">
        <v>3591</v>
      </c>
      <c r="J135" s="75" t="str">
        <f>IF((I137=I138+I141),"","NO CUADRA")</f>
        <v/>
      </c>
    </row>
    <row r="136" spans="2:10">
      <c r="B136" s="128">
        <v>-4346</v>
      </c>
      <c r="E136" s="32" t="s">
        <v>117</v>
      </c>
      <c r="I136" s="129">
        <v>-14873</v>
      </c>
      <c r="J136" s="75" t="str">
        <f>IF((I144=I145+I146),"","NO CUADRA")</f>
        <v/>
      </c>
    </row>
    <row r="137" spans="2:10">
      <c r="B137" s="128">
        <f>B138+B141</f>
        <v>-1157</v>
      </c>
      <c r="E137" s="55" t="s">
        <v>118</v>
      </c>
      <c r="I137" s="129">
        <f>I138+I141</f>
        <v>404</v>
      </c>
      <c r="J137" s="75" t="str">
        <f>IF((I122=B123-I128-I131-I134-I137-I142-I143-I144),"","NO CUADRA")</f>
        <v/>
      </c>
    </row>
    <row r="138" spans="2:10">
      <c r="B138" s="128">
        <f>B139+B140</f>
        <v>-1157</v>
      </c>
      <c r="E138" s="55" t="s">
        <v>119</v>
      </c>
      <c r="I138" s="129">
        <f>I139+I140</f>
        <v>404</v>
      </c>
    </row>
    <row r="139" spans="2:10">
      <c r="B139" s="128">
        <v>-1157</v>
      </c>
      <c r="E139" s="55" t="s">
        <v>120</v>
      </c>
      <c r="I139" s="129">
        <v>404</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-396</v>
      </c>
    </row>
    <row r="144" spans="2:10">
      <c r="B144" s="128">
        <f>B145+B146</f>
        <v>-23690</v>
      </c>
      <c r="C144" s="32" t="s">
        <v>125</v>
      </c>
      <c r="E144" s="32" t="s">
        <v>125</v>
      </c>
      <c r="I144" s="129">
        <f>I145+I146</f>
        <v>-15487</v>
      </c>
      <c r="J144" s="75" t="str">
        <f>IF((I122=B113),"","NO CUADRA")</f>
        <v/>
      </c>
    </row>
    <row r="145" spans="2:9">
      <c r="B145" s="128">
        <v>-20746</v>
      </c>
      <c r="C145" s="32" t="s">
        <v>126</v>
      </c>
      <c r="E145" s="32" t="s">
        <v>126</v>
      </c>
      <c r="I145" s="129">
        <v>-15626</v>
      </c>
    </row>
    <row r="146" spans="2:9">
      <c r="B146" s="130">
        <v>-2944</v>
      </c>
      <c r="C146" s="56" t="s">
        <v>127</v>
      </c>
      <c r="D146" s="57"/>
      <c r="E146" s="56" t="s">
        <v>127</v>
      </c>
      <c r="F146" s="57"/>
      <c r="G146" s="57"/>
      <c r="H146" s="57"/>
      <c r="I146" s="131">
        <v>139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1" manualBreakCount="1">
    <brk id="72" min="1"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361</v>
      </c>
      <c r="D3" s="20"/>
      <c r="E3" s="77"/>
      <c r="F3" s="20"/>
      <c r="G3" s="20"/>
      <c r="H3" s="20"/>
      <c r="I3" s="20"/>
      <c r="J3" s="20"/>
      <c r="K3" s="20"/>
      <c r="L3" s="20"/>
      <c r="M3" s="20"/>
      <c r="N3" s="120"/>
    </row>
    <row r="4" spans="2:14" s="21" customFormat="1" ht="15" customHeight="1">
      <c r="B4" s="127" t="s">
        <v>362</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919250</v>
      </c>
      <c r="D11" s="24" t="s">
        <v>4</v>
      </c>
      <c r="E11" s="32" t="s">
        <v>42</v>
      </c>
      <c r="F11" s="30"/>
      <c r="G11" s="31" t="s">
        <v>2</v>
      </c>
      <c r="H11" s="33" t="s">
        <v>3</v>
      </c>
      <c r="I11" s="129">
        <f>I12+I13</f>
        <v>3707873</v>
      </c>
      <c r="J11" s="75" t="str">
        <f>IF((I11=I12+I13),"","NO CUADRA")</f>
        <v/>
      </c>
    </row>
    <row r="12" spans="2:14">
      <c r="B12" s="128">
        <f>I11-B11</f>
        <v>2788623</v>
      </c>
      <c r="D12" s="32" t="s">
        <v>28</v>
      </c>
      <c r="E12" s="34" t="s">
        <v>5</v>
      </c>
      <c r="F12" s="30"/>
      <c r="G12" s="35" t="s">
        <v>43</v>
      </c>
      <c r="H12" s="31"/>
      <c r="I12" s="129">
        <v>3707335</v>
      </c>
      <c r="J12" s="75" t="str">
        <f>IF((I11=I16),"","NO CUADRA")</f>
        <v/>
      </c>
    </row>
    <row r="13" spans="2:14">
      <c r="B13" s="128">
        <v>31611</v>
      </c>
      <c r="D13" s="24" t="s">
        <v>44</v>
      </c>
      <c r="E13" s="32" t="s">
        <v>6</v>
      </c>
      <c r="F13" s="30"/>
      <c r="G13" s="35" t="s">
        <v>45</v>
      </c>
      <c r="I13" s="129">
        <v>538</v>
      </c>
      <c r="J13" s="75" t="str">
        <f>IF((B16=B11+B12),"","NO CUADRA")</f>
        <v/>
      </c>
    </row>
    <row r="14" spans="2:14">
      <c r="B14" s="128">
        <f>B12-B13</f>
        <v>2757012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3707873</v>
      </c>
      <c r="C16" s="26"/>
      <c r="D16" s="36" t="s">
        <v>46</v>
      </c>
      <c r="E16" s="26"/>
      <c r="F16" s="37"/>
      <c r="G16" s="36" t="s">
        <v>46</v>
      </c>
      <c r="H16" s="26"/>
      <c r="I16" s="131">
        <f>I11</f>
        <v>3707873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147396</v>
      </c>
      <c r="D26" s="24" t="s">
        <v>9</v>
      </c>
      <c r="E26" s="32" t="s">
        <v>10</v>
      </c>
      <c r="F26" s="30"/>
      <c r="G26" s="35" t="s">
        <v>28</v>
      </c>
      <c r="H26" s="39" t="s">
        <v>5</v>
      </c>
      <c r="I26" s="129">
        <f>+B12</f>
        <v>2788623</v>
      </c>
      <c r="J26" s="75" t="str">
        <f>IF((B26=B27+B28),"","NO CUADRA")</f>
        <v/>
      </c>
    </row>
    <row r="27" spans="2:10">
      <c r="B27" s="128">
        <v>115997</v>
      </c>
      <c r="D27" s="32" t="s">
        <v>49</v>
      </c>
      <c r="F27" s="30"/>
      <c r="G27" s="31"/>
      <c r="H27" s="31"/>
      <c r="I27" s="129"/>
      <c r="J27" s="75" t="str">
        <f>IF((B28=B29+B30),"","NO CUADRA")</f>
        <v/>
      </c>
    </row>
    <row r="28" spans="2:10">
      <c r="B28" s="128">
        <f>B29+B30</f>
        <v>31399</v>
      </c>
      <c r="D28" s="32" t="s">
        <v>50</v>
      </c>
      <c r="F28" s="30"/>
      <c r="G28" s="31"/>
      <c r="H28" s="31"/>
      <c r="I28" s="129"/>
      <c r="J28" s="75" t="str">
        <f>IF((I26=I35),"","NO CUADRA")</f>
        <v/>
      </c>
    </row>
    <row r="29" spans="2:10">
      <c r="B29" s="128">
        <v>31149</v>
      </c>
      <c r="D29" s="32" t="s">
        <v>51</v>
      </c>
      <c r="F29" s="30"/>
      <c r="G29" s="31"/>
      <c r="H29" s="31"/>
      <c r="I29" s="129"/>
      <c r="J29" s="75" t="str">
        <f>IF((B33=I35-B26-B31-B32),"","NO CUADRA")</f>
        <v/>
      </c>
    </row>
    <row r="30" spans="2:10">
      <c r="B30" s="128">
        <v>250</v>
      </c>
      <c r="D30" s="32" t="s">
        <v>52</v>
      </c>
      <c r="F30" s="30"/>
      <c r="G30" s="31"/>
      <c r="H30" s="31"/>
      <c r="I30" s="129"/>
      <c r="J30" s="75" t="str">
        <f>IF((B35=B26+B31+B32+B33),"","NO CUADRA")</f>
        <v/>
      </c>
    </row>
    <row r="31" spans="2:10" ht="12.75" customHeight="1">
      <c r="B31" s="128">
        <v>81225</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2560002</v>
      </c>
      <c r="D33" s="32" t="s">
        <v>53</v>
      </c>
      <c r="E33" s="34" t="s">
        <v>54</v>
      </c>
      <c r="F33" s="30"/>
      <c r="G33" s="31"/>
      <c r="H33" s="31"/>
      <c r="I33" s="129"/>
    </row>
    <row r="34" spans="2:10">
      <c r="B34" s="128"/>
      <c r="F34" s="30"/>
      <c r="G34" s="31"/>
      <c r="H34" s="31"/>
      <c r="I34" s="129"/>
    </row>
    <row r="35" spans="2:10">
      <c r="B35" s="130">
        <f>B26+B31+B32+B33</f>
        <v>2788623</v>
      </c>
      <c r="C35" s="26"/>
      <c r="D35" s="36" t="s">
        <v>46</v>
      </c>
      <c r="E35" s="26"/>
      <c r="F35" s="37"/>
      <c r="G35" s="36" t="s">
        <v>46</v>
      </c>
      <c r="H35" s="26"/>
      <c r="I35" s="131">
        <f>I26</f>
        <v>2788623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1715353</v>
      </c>
      <c r="D42" s="24" t="s">
        <v>15</v>
      </c>
      <c r="E42" s="35" t="s">
        <v>16</v>
      </c>
      <c r="F42" s="30"/>
      <c r="G42" s="32" t="s">
        <v>53</v>
      </c>
      <c r="H42" s="34" t="s">
        <v>54</v>
      </c>
      <c r="I42" s="129">
        <f>+B33</f>
        <v>2560002</v>
      </c>
    </row>
    <row r="43" spans="2:10" ht="15">
      <c r="B43" s="128">
        <v>5985</v>
      </c>
      <c r="C43" s="23"/>
      <c r="D43" s="40" t="s">
        <v>56</v>
      </c>
      <c r="F43" s="41"/>
      <c r="G43" s="28" t="s">
        <v>15</v>
      </c>
      <c r="H43" s="42" t="s">
        <v>16</v>
      </c>
      <c r="I43" s="129">
        <f>I44+I45+I47+I48+I49</f>
        <v>13878</v>
      </c>
      <c r="J43" s="75" t="str">
        <f>IF((I43=I44+I45+I47+I48+I49),"","NO CUADRA")</f>
        <v/>
      </c>
    </row>
    <row r="44" spans="2:10">
      <c r="B44" s="128">
        <v>1709368</v>
      </c>
      <c r="D44" s="32" t="s">
        <v>57</v>
      </c>
      <c r="F44" s="30"/>
      <c r="G44" s="40" t="s">
        <v>56</v>
      </c>
      <c r="I44" s="129">
        <v>13878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858527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2573880</v>
      </c>
      <c r="C52" s="26"/>
      <c r="D52" s="26" t="s">
        <v>46</v>
      </c>
      <c r="E52" s="26"/>
      <c r="F52" s="37"/>
      <c r="G52" s="26" t="s">
        <v>46</v>
      </c>
      <c r="H52" s="26"/>
      <c r="I52" s="131">
        <f>I42+I43+I50</f>
        <v>2573880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309740</v>
      </c>
      <c r="D59" s="24" t="s">
        <v>17</v>
      </c>
      <c r="E59" s="33" t="s">
        <v>66</v>
      </c>
      <c r="F59" s="30"/>
      <c r="G59" s="35" t="s">
        <v>62</v>
      </c>
      <c r="H59" s="34" t="s">
        <v>63</v>
      </c>
      <c r="I59" s="129">
        <f>+B49</f>
        <v>858527</v>
      </c>
      <c r="J59" s="75" t="str">
        <f>IF((B59=B60+B61),"","NO CUADRA")</f>
        <v/>
      </c>
    </row>
    <row r="60" spans="2:10">
      <c r="B60" s="128">
        <v>309740</v>
      </c>
      <c r="D60" s="32" t="s">
        <v>67</v>
      </c>
      <c r="F60" s="30"/>
      <c r="G60" s="35" t="s">
        <v>68</v>
      </c>
      <c r="H60" s="32"/>
      <c r="I60" s="129">
        <f>I61+I62</f>
        <v>250</v>
      </c>
      <c r="J60" s="75" t="str">
        <f>IF((B64=B65+B66+B67),"","NO CUADRA")</f>
        <v/>
      </c>
    </row>
    <row r="61" spans="2:10">
      <c r="B61" s="128">
        <v>0</v>
      </c>
      <c r="D61" s="32" t="s">
        <v>69</v>
      </c>
      <c r="F61" s="30"/>
      <c r="G61" s="35" t="s">
        <v>70</v>
      </c>
      <c r="I61" s="129">
        <v>0</v>
      </c>
      <c r="J61" s="75" t="str">
        <f>IF((I60=I61+I62),"","NO CUADRA")</f>
        <v/>
      </c>
    </row>
    <row r="62" spans="2:10">
      <c r="B62" s="128">
        <v>250</v>
      </c>
      <c r="D62" s="24" t="s">
        <v>18</v>
      </c>
      <c r="E62" s="32" t="s">
        <v>71</v>
      </c>
      <c r="F62" s="30"/>
      <c r="G62" s="35" t="s">
        <v>72</v>
      </c>
      <c r="I62" s="129">
        <v>250</v>
      </c>
      <c r="J62" s="75" t="str">
        <f>IF((I63=I64+I65+I66),"","NO CUADRA")</f>
        <v/>
      </c>
    </row>
    <row r="63" spans="2:10">
      <c r="B63" s="128"/>
      <c r="E63" s="32" t="s">
        <v>73</v>
      </c>
      <c r="F63" s="30"/>
      <c r="G63" s="31" t="s">
        <v>19</v>
      </c>
      <c r="H63" s="24" t="s">
        <v>20</v>
      </c>
      <c r="I63" s="129">
        <f>I64+I65+I66</f>
        <v>2183</v>
      </c>
      <c r="J63" s="75" t="str">
        <f>IF((I70=I59+I60+I63),"","NO CUADRA")</f>
        <v/>
      </c>
    </row>
    <row r="64" spans="2:10">
      <c r="B64" s="128">
        <f>B65+B66+B67</f>
        <v>2473</v>
      </c>
      <c r="D64" s="24" t="s">
        <v>19</v>
      </c>
      <c r="E64" s="24" t="s">
        <v>20</v>
      </c>
      <c r="F64" s="30"/>
      <c r="G64" s="32" t="s">
        <v>74</v>
      </c>
      <c r="I64" s="129">
        <v>0</v>
      </c>
      <c r="J64" s="75" t="str">
        <f>IF((B68=I70-B59-B62-B64),"","NO CUADRA")</f>
        <v/>
      </c>
    </row>
    <row r="65" spans="2:10">
      <c r="B65" s="128">
        <v>269</v>
      </c>
      <c r="D65" s="32" t="s">
        <v>74</v>
      </c>
      <c r="F65" s="30"/>
      <c r="G65" s="35" t="s">
        <v>75</v>
      </c>
      <c r="I65" s="129">
        <v>158</v>
      </c>
      <c r="J65" s="75" t="str">
        <f>IF((B70=B59+B62+B64+B68),"","NO CUADRA")</f>
        <v/>
      </c>
    </row>
    <row r="66" spans="2:10">
      <c r="B66" s="128">
        <v>0</v>
      </c>
      <c r="D66" s="32" t="s">
        <v>75</v>
      </c>
      <c r="F66" s="30"/>
      <c r="G66" s="35" t="s">
        <v>76</v>
      </c>
      <c r="I66" s="129">
        <v>2025</v>
      </c>
    </row>
    <row r="67" spans="2:10">
      <c r="B67" s="128">
        <v>2204</v>
      </c>
      <c r="D67" s="32" t="s">
        <v>76</v>
      </c>
      <c r="F67" s="30"/>
      <c r="G67" s="31"/>
      <c r="H67" s="31"/>
      <c r="I67" s="129"/>
    </row>
    <row r="68" spans="2:10">
      <c r="B68" s="128">
        <f>I70-B59-B62-B64</f>
        <v>548497</v>
      </c>
      <c r="D68" s="32" t="s">
        <v>77</v>
      </c>
      <c r="E68" s="32" t="s">
        <v>78</v>
      </c>
      <c r="F68" s="30"/>
      <c r="G68" s="31"/>
      <c r="H68" s="31"/>
      <c r="I68" s="129"/>
    </row>
    <row r="69" spans="2:10" ht="17.45" customHeight="1">
      <c r="B69" s="128"/>
      <c r="F69" s="30"/>
      <c r="G69" s="31"/>
      <c r="H69" s="31"/>
      <c r="I69" s="129"/>
    </row>
    <row r="70" spans="2:10" ht="17.45" customHeight="1">
      <c r="B70" s="130">
        <f>B59+B62+B64+B68</f>
        <v>860960</v>
      </c>
      <c r="C70" s="26"/>
      <c r="D70" s="26" t="s">
        <v>46</v>
      </c>
      <c r="E70" s="26"/>
      <c r="F70" s="37"/>
      <c r="G70" s="26" t="s">
        <v>46</v>
      </c>
      <c r="H70" s="26"/>
      <c r="I70" s="131">
        <f>I59+I60+I63</f>
        <v>860960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548497</v>
      </c>
      <c r="J77" s="75" t="str">
        <f>IF((I77=I82),"","NO CUADRA")</f>
        <v/>
      </c>
    </row>
    <row r="78" spans="2:10">
      <c r="B78" s="128"/>
      <c r="E78" s="32" t="s">
        <v>81</v>
      </c>
      <c r="F78" s="30"/>
      <c r="G78" s="35"/>
      <c r="H78" s="32"/>
      <c r="I78" s="129"/>
    </row>
    <row r="79" spans="2:10">
      <c r="B79" s="128">
        <f>I82-B77</f>
        <v>548497</v>
      </c>
      <c r="D79" s="32" t="s">
        <v>82</v>
      </c>
      <c r="E79" s="39" t="s">
        <v>83</v>
      </c>
      <c r="F79" s="30"/>
      <c r="G79" s="31"/>
      <c r="H79" s="31"/>
      <c r="I79" s="129"/>
      <c r="J79" s="75" t="str">
        <f>IF((B79=I82-B77),"","NO CUADRA")</f>
        <v/>
      </c>
    </row>
    <row r="80" spans="2:10">
      <c r="B80" s="128">
        <f>B79-B13</f>
        <v>516886</v>
      </c>
      <c r="D80" s="32" t="s">
        <v>21</v>
      </c>
      <c r="E80" s="34" t="s">
        <v>22</v>
      </c>
      <c r="F80" s="30"/>
      <c r="G80" s="31"/>
      <c r="H80" s="31"/>
      <c r="I80" s="129"/>
    </row>
    <row r="81" spans="2:10">
      <c r="B81" s="128"/>
      <c r="F81" s="30"/>
      <c r="G81" s="31"/>
      <c r="H81" s="31"/>
      <c r="I81" s="129"/>
      <c r="J81" s="75" t="str">
        <f>IF((B82=B77+B79),"","NO CUADRA")</f>
        <v/>
      </c>
    </row>
    <row r="82" spans="2:10">
      <c r="B82" s="130">
        <f>B77+B79</f>
        <v>548497</v>
      </c>
      <c r="C82" s="26"/>
      <c r="D82" s="26" t="s">
        <v>46</v>
      </c>
      <c r="E82" s="26"/>
      <c r="F82" s="37"/>
      <c r="G82" s="26" t="s">
        <v>46</v>
      </c>
      <c r="H82" s="26"/>
      <c r="I82" s="131">
        <f>I77</f>
        <v>548497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529544</v>
      </c>
      <c r="D92" s="32" t="s">
        <v>87</v>
      </c>
      <c r="E92" s="34" t="s">
        <v>88</v>
      </c>
      <c r="F92" s="30"/>
      <c r="G92" s="32" t="s">
        <v>82</v>
      </c>
      <c r="H92" s="34" t="s">
        <v>22</v>
      </c>
      <c r="I92" s="129">
        <f>+B80</f>
        <v>516886</v>
      </c>
      <c r="J92" s="75" t="str">
        <f>IF((I93=I94+I95),"","NO CUADRA")</f>
        <v/>
      </c>
    </row>
    <row r="93" spans="2:10">
      <c r="B93" s="128"/>
      <c r="E93" s="39" t="s">
        <v>89</v>
      </c>
      <c r="F93" s="30"/>
      <c r="G93" s="35" t="s">
        <v>32</v>
      </c>
      <c r="H93" s="24" t="s">
        <v>24</v>
      </c>
      <c r="I93" s="129">
        <f>I94+I95</f>
        <v>12658</v>
      </c>
      <c r="J93" s="75" t="str">
        <f>IF((I96=I97),"","NO CUADRA")</f>
        <v/>
      </c>
    </row>
    <row r="94" spans="2:10">
      <c r="B94" s="128"/>
      <c r="E94" s="32"/>
      <c r="F94" s="30"/>
      <c r="G94" s="35" t="s">
        <v>90</v>
      </c>
      <c r="I94" s="129">
        <v>7747</v>
      </c>
      <c r="J94" s="75" t="str">
        <f>IF((I99=I92+I93+I96),"","NO CUADRA")</f>
        <v/>
      </c>
    </row>
    <row r="95" spans="2:10">
      <c r="B95" s="128"/>
      <c r="E95" s="32"/>
      <c r="F95" s="30"/>
      <c r="G95" s="35" t="s">
        <v>91</v>
      </c>
      <c r="I95" s="129">
        <v>4911</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529544</v>
      </c>
      <c r="C99" s="26"/>
      <c r="D99" s="26" t="s">
        <v>46</v>
      </c>
      <c r="E99" s="26"/>
      <c r="F99" s="37"/>
      <c r="G99" s="26" t="s">
        <v>46</v>
      </c>
      <c r="H99" s="26"/>
      <c r="I99" s="131">
        <f>I92+I93+I96</f>
        <v>529544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16748</v>
      </c>
      <c r="D106" s="32" t="s">
        <v>34</v>
      </c>
      <c r="E106" s="50" t="s">
        <v>35</v>
      </c>
      <c r="F106" s="30"/>
      <c r="G106" s="31"/>
      <c r="H106" s="31"/>
      <c r="I106" s="30"/>
    </row>
    <row r="107" spans="2:10">
      <c r="B107" s="128">
        <v>19892</v>
      </c>
      <c r="D107" s="32" t="s">
        <v>94</v>
      </c>
      <c r="E107" s="32"/>
      <c r="F107" s="30"/>
      <c r="G107" s="32" t="s">
        <v>87</v>
      </c>
      <c r="H107" s="39" t="s">
        <v>88</v>
      </c>
      <c r="I107" s="129"/>
    </row>
    <row r="108" spans="2:10">
      <c r="B108" s="128">
        <f>-B13</f>
        <v>-31611</v>
      </c>
      <c r="D108" s="32" t="s">
        <v>95</v>
      </c>
      <c r="E108" s="33" t="s">
        <v>6</v>
      </c>
      <c r="F108" s="30"/>
      <c r="G108" s="32"/>
      <c r="H108" s="51" t="s">
        <v>89</v>
      </c>
      <c r="I108" s="129">
        <f>B92</f>
        <v>529544</v>
      </c>
    </row>
    <row r="109" spans="2:10">
      <c r="B109" s="128">
        <v>-3144</v>
      </c>
      <c r="D109" s="40" t="s">
        <v>96</v>
      </c>
      <c r="E109" s="32" t="s">
        <v>97</v>
      </c>
      <c r="F109" s="30"/>
      <c r="H109" s="74"/>
      <c r="I109" s="133"/>
    </row>
    <row r="110" spans="2:10">
      <c r="B110" s="128">
        <v>0</v>
      </c>
      <c r="D110" s="32" t="s">
        <v>98</v>
      </c>
      <c r="E110" s="32" t="s">
        <v>99</v>
      </c>
      <c r="F110" s="30"/>
      <c r="G110" s="72"/>
      <c r="I110" s="129"/>
    </row>
    <row r="111" spans="2:10">
      <c r="B111" s="128">
        <v>-1969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546376</v>
      </c>
      <c r="C113" s="46"/>
      <c r="D113" s="46" t="s">
        <v>26</v>
      </c>
      <c r="E113" s="34" t="s">
        <v>102</v>
      </c>
      <c r="F113" s="47"/>
      <c r="G113" s="72"/>
      <c r="H113" s="48"/>
      <c r="I113" s="129"/>
    </row>
    <row r="114" spans="2:10">
      <c r="B114" s="128"/>
      <c r="E114" s="32"/>
      <c r="F114" s="30"/>
      <c r="G114" s="72"/>
      <c r="H114" s="31"/>
      <c r="I114" s="129"/>
    </row>
    <row r="115" spans="2:10">
      <c r="B115" s="130">
        <f>B106+B108+B111+B113</f>
        <v>529544</v>
      </c>
      <c r="C115" s="26"/>
      <c r="D115" s="26" t="s">
        <v>46</v>
      </c>
      <c r="E115" s="52"/>
      <c r="F115" s="37"/>
      <c r="G115" s="26" t="s">
        <v>46</v>
      </c>
      <c r="H115" s="26"/>
      <c r="I115" s="131">
        <f>I108</f>
        <v>529544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546376</v>
      </c>
      <c r="J122" s="75" t="str">
        <f>IF((B125=B126+B127),"","NO CUADRA")</f>
        <v/>
      </c>
    </row>
    <row r="123" spans="2:10" ht="15">
      <c r="B123" s="128">
        <f>B125+B128+B131+B134+B137+B142+B143+B144</f>
        <v>583</v>
      </c>
      <c r="C123" s="28"/>
      <c r="D123" s="23"/>
      <c r="E123" s="32" t="s">
        <v>105</v>
      </c>
      <c r="F123" s="23"/>
      <c r="G123" s="23"/>
      <c r="H123" s="23"/>
      <c r="I123" s="129">
        <f>I128+I131+I134+I137+I142+I143+I144</f>
        <v>-545793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14764</v>
      </c>
      <c r="E128" s="32" t="s">
        <v>109</v>
      </c>
      <c r="I128" s="129">
        <f>I129+I130</f>
        <v>1038</v>
      </c>
      <c r="J128" s="75" t="str">
        <f>IF((B138=B139+B140),"","NO CUADRA")</f>
        <v/>
      </c>
    </row>
    <row r="129" spans="2:10">
      <c r="B129" s="128">
        <v>-47999</v>
      </c>
      <c r="E129" s="32" t="s">
        <v>110</v>
      </c>
      <c r="I129" s="129">
        <v>0</v>
      </c>
      <c r="J129" s="75" t="str">
        <f>IF((B144=B145+B146),"","NO CUADRA")</f>
        <v/>
      </c>
    </row>
    <row r="130" spans="2:10">
      <c r="B130" s="128">
        <v>62763</v>
      </c>
      <c r="E130" s="32" t="s">
        <v>111</v>
      </c>
      <c r="I130" s="129">
        <v>1038</v>
      </c>
    </row>
    <row r="131" spans="2:10">
      <c r="B131" s="128">
        <f>B132+B133</f>
        <v>-1472</v>
      </c>
      <c r="E131" s="32" t="s">
        <v>112</v>
      </c>
      <c r="I131" s="129">
        <f>I132+I133</f>
        <v>0</v>
      </c>
    </row>
    <row r="132" spans="2:10">
      <c r="B132" s="128">
        <v>-389</v>
      </c>
      <c r="E132" s="32" t="s">
        <v>113</v>
      </c>
      <c r="I132" s="129">
        <v>0</v>
      </c>
      <c r="J132" s="75" t="str">
        <f>IF((I128=I129+I130),"","NO CUADRA")</f>
        <v/>
      </c>
    </row>
    <row r="133" spans="2:10">
      <c r="B133" s="128">
        <v>-1083</v>
      </c>
      <c r="E133" s="32" t="s">
        <v>114</v>
      </c>
      <c r="I133" s="129">
        <v>0</v>
      </c>
      <c r="J133" s="75" t="str">
        <f>IF((I131=I132+I133),"","NO CUADRA")</f>
        <v/>
      </c>
    </row>
    <row r="134" spans="2:10">
      <c r="B134" s="128">
        <f>B135+B136</f>
        <v>1688</v>
      </c>
      <c r="E134" s="32" t="s">
        <v>115</v>
      </c>
      <c r="I134" s="129">
        <f>I135+I136</f>
        <v>-361554</v>
      </c>
      <c r="J134" s="75" t="str">
        <f>IF((I134=I135+I136),"","NO CUADRA")</f>
        <v/>
      </c>
    </row>
    <row r="135" spans="2:10">
      <c r="B135" s="128">
        <v>-1668</v>
      </c>
      <c r="E135" s="32" t="s">
        <v>116</v>
      </c>
      <c r="I135" s="129">
        <v>-353131</v>
      </c>
      <c r="J135" s="75" t="str">
        <f>IF((I137=I138+I141),"","NO CUADRA")</f>
        <v/>
      </c>
    </row>
    <row r="136" spans="2:10">
      <c r="B136" s="128">
        <v>3356</v>
      </c>
      <c r="E136" s="32" t="s">
        <v>117</v>
      </c>
      <c r="I136" s="129">
        <v>-8423</v>
      </c>
      <c r="J136" s="75" t="str">
        <f>IF((I144=I145+I146),"","NO CUADRA")</f>
        <v/>
      </c>
    </row>
    <row r="137" spans="2:10">
      <c r="B137" s="128">
        <f>B138+B141</f>
        <v>4271</v>
      </c>
      <c r="E137" s="55" t="s">
        <v>118</v>
      </c>
      <c r="I137" s="129">
        <f>I138+I141</f>
        <v>-949</v>
      </c>
      <c r="J137" s="75" t="str">
        <f>IF((I122=B123-I128-I131-I134-I137-I142-I143-I144),"","NO CUADRA")</f>
        <v/>
      </c>
    </row>
    <row r="138" spans="2:10">
      <c r="B138" s="128">
        <f>B139+B140</f>
        <v>4271</v>
      </c>
      <c r="E138" s="55" t="s">
        <v>119</v>
      </c>
      <c r="I138" s="129">
        <f>I139+I140</f>
        <v>-949</v>
      </c>
    </row>
    <row r="139" spans="2:10">
      <c r="B139" s="128">
        <v>4271</v>
      </c>
      <c r="E139" s="55" t="s">
        <v>120</v>
      </c>
      <c r="I139" s="129">
        <v>-949</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195</v>
      </c>
      <c r="C143" s="32" t="s">
        <v>124</v>
      </c>
      <c r="E143" s="32" t="s">
        <v>124</v>
      </c>
      <c r="I143" s="129">
        <v>25</v>
      </c>
    </row>
    <row r="144" spans="2:10">
      <c r="B144" s="128">
        <f>B145+B146</f>
        <v>-18863</v>
      </c>
      <c r="C144" s="32" t="s">
        <v>125</v>
      </c>
      <c r="E144" s="32" t="s">
        <v>125</v>
      </c>
      <c r="I144" s="129">
        <f>I145+I146</f>
        <v>-184353</v>
      </c>
      <c r="J144" s="75" t="str">
        <f>IF((I122=B113),"","NO CUADRA")</f>
        <v/>
      </c>
    </row>
    <row r="145" spans="2:9">
      <c r="B145" s="128">
        <v>35643</v>
      </c>
      <c r="C145" s="32" t="s">
        <v>126</v>
      </c>
      <c r="E145" s="32" t="s">
        <v>126</v>
      </c>
      <c r="I145" s="129">
        <v>16200</v>
      </c>
    </row>
    <row r="146" spans="2:9">
      <c r="B146" s="130">
        <v>-54506</v>
      </c>
      <c r="C146" s="56" t="s">
        <v>127</v>
      </c>
      <c r="D146" s="57"/>
      <c r="E146" s="56" t="s">
        <v>127</v>
      </c>
      <c r="F146" s="57"/>
      <c r="G146" s="57"/>
      <c r="H146" s="57"/>
      <c r="I146" s="131">
        <v>-200553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0866141732283472" header="0.39370078740157483" footer="0.39370078740157483"/>
  <pageSetup paperSize="9" scale="78" fitToHeight="3" orientation="portrait" r:id="rId1"/>
  <headerFooter alignWithMargins="0"/>
  <rowBreaks count="2" manualBreakCount="2">
    <brk id="72" min="1" max="8" man="1"/>
    <brk id="14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829</v>
      </c>
      <c r="D11" s="24" t="s">
        <v>4</v>
      </c>
      <c r="E11" s="32" t="s">
        <v>42</v>
      </c>
      <c r="F11" s="30"/>
      <c r="G11" s="31" t="s">
        <v>2</v>
      </c>
      <c r="H11" s="33" t="s">
        <v>3</v>
      </c>
      <c r="I11" s="129">
        <f>I12+I13</f>
        <v>1698</v>
      </c>
      <c r="J11" s="75" t="str">
        <f>IF((I11=I12+I13),"","NO CUADRA")</f>
        <v/>
      </c>
    </row>
    <row r="12" spans="2:14">
      <c r="B12" s="128">
        <f>I11-B11</f>
        <v>869</v>
      </c>
      <c r="D12" s="32" t="s">
        <v>28</v>
      </c>
      <c r="E12" s="34" t="s">
        <v>5</v>
      </c>
      <c r="F12" s="30"/>
      <c r="G12" s="35" t="s">
        <v>43</v>
      </c>
      <c r="H12" s="31"/>
      <c r="I12" s="129">
        <v>1600</v>
      </c>
      <c r="J12" s="75" t="str">
        <f>IF((I11=I16),"","NO CUADRA")</f>
        <v/>
      </c>
    </row>
    <row r="13" spans="2:14">
      <c r="B13" s="128">
        <v>139</v>
      </c>
      <c r="D13" s="24" t="s">
        <v>44</v>
      </c>
      <c r="E13" s="32" t="s">
        <v>6</v>
      </c>
      <c r="F13" s="30"/>
      <c r="G13" s="35" t="s">
        <v>45</v>
      </c>
      <c r="I13" s="129">
        <v>98</v>
      </c>
      <c r="J13" s="75" t="str">
        <f>IF((B16=B11+B12),"","NO CUADRA")</f>
        <v/>
      </c>
    </row>
    <row r="14" spans="2:14">
      <c r="B14" s="128">
        <f>B12-B13</f>
        <v>730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1698</v>
      </c>
      <c r="C16" s="26"/>
      <c r="D16" s="36" t="s">
        <v>46</v>
      </c>
      <c r="E16" s="26"/>
      <c r="F16" s="37"/>
      <c r="G16" s="36" t="s">
        <v>46</v>
      </c>
      <c r="H16" s="26"/>
      <c r="I16" s="131">
        <f>I11</f>
        <v>1698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752</v>
      </c>
      <c r="D26" s="24" t="s">
        <v>9</v>
      </c>
      <c r="E26" s="32" t="s">
        <v>10</v>
      </c>
      <c r="F26" s="30"/>
      <c r="G26" s="35" t="s">
        <v>28</v>
      </c>
      <c r="H26" s="39" t="s">
        <v>5</v>
      </c>
      <c r="I26" s="129">
        <f>+B12</f>
        <v>869</v>
      </c>
      <c r="J26" s="75" t="str">
        <f>IF((B26=B27+B28),"","NO CUADRA")</f>
        <v/>
      </c>
    </row>
    <row r="27" spans="2:10">
      <c r="B27" s="128">
        <v>607</v>
      </c>
      <c r="D27" s="32" t="s">
        <v>49</v>
      </c>
      <c r="F27" s="30"/>
      <c r="G27" s="31"/>
      <c r="H27" s="31"/>
      <c r="I27" s="129"/>
      <c r="J27" s="75" t="str">
        <f>IF((B28=B29+B30),"","NO CUADRA")</f>
        <v/>
      </c>
    </row>
    <row r="28" spans="2:10">
      <c r="B28" s="128">
        <f>B29+B30</f>
        <v>145</v>
      </c>
      <c r="D28" s="32" t="s">
        <v>50</v>
      </c>
      <c r="F28" s="30"/>
      <c r="G28" s="31"/>
      <c r="H28" s="31"/>
      <c r="I28" s="129"/>
      <c r="J28" s="75" t="str">
        <f>IF((I26=I35),"","NO CUADRA")</f>
        <v/>
      </c>
    </row>
    <row r="29" spans="2:10">
      <c r="B29" s="128">
        <v>145</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117</v>
      </c>
      <c r="D33" s="32" t="s">
        <v>53</v>
      </c>
      <c r="E33" s="34" t="s">
        <v>54</v>
      </c>
      <c r="F33" s="30"/>
      <c r="G33" s="31"/>
      <c r="H33" s="31"/>
      <c r="I33" s="129"/>
    </row>
    <row r="34" spans="2:10">
      <c r="B34" s="128"/>
      <c r="F34" s="30"/>
      <c r="G34" s="31"/>
      <c r="H34" s="31"/>
      <c r="I34" s="129"/>
    </row>
    <row r="35" spans="2:10">
      <c r="B35" s="130">
        <f>B26+B31+B32+B33</f>
        <v>869</v>
      </c>
      <c r="C35" s="26"/>
      <c r="D35" s="36" t="s">
        <v>46</v>
      </c>
      <c r="E35" s="26"/>
      <c r="F35" s="37"/>
      <c r="G35" s="36" t="s">
        <v>46</v>
      </c>
      <c r="H35" s="26"/>
      <c r="I35" s="131">
        <f>I26</f>
        <v>869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v>
      </c>
      <c r="D42" s="24" t="s">
        <v>15</v>
      </c>
      <c r="E42" s="35" t="s">
        <v>16</v>
      </c>
      <c r="F42" s="30"/>
      <c r="G42" s="32" t="s">
        <v>53</v>
      </c>
      <c r="H42" s="34" t="s">
        <v>54</v>
      </c>
      <c r="I42" s="129">
        <f>+B33</f>
        <v>117</v>
      </c>
    </row>
    <row r="43" spans="2:10" ht="15">
      <c r="B43" s="128">
        <v>2</v>
      </c>
      <c r="C43" s="23"/>
      <c r="D43" s="40" t="s">
        <v>56</v>
      </c>
      <c r="F43" s="41"/>
      <c r="G43" s="28" t="s">
        <v>15</v>
      </c>
      <c r="H43" s="42" t="s">
        <v>16</v>
      </c>
      <c r="I43" s="129">
        <f>I44+I45+I47+I48+I49</f>
        <v>7</v>
      </c>
      <c r="J43" s="75" t="str">
        <f>IF((I43=I44+I45+I47+I48+I49),"","NO CUADRA")</f>
        <v/>
      </c>
    </row>
    <row r="44" spans="2:10">
      <c r="B44" s="128">
        <v>0</v>
      </c>
      <c r="D44" s="32" t="s">
        <v>57</v>
      </c>
      <c r="F44" s="30"/>
      <c r="G44" s="40" t="s">
        <v>56</v>
      </c>
      <c r="I44" s="129">
        <v>7</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122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124</v>
      </c>
      <c r="C52" s="26"/>
      <c r="D52" s="26" t="s">
        <v>46</v>
      </c>
      <c r="E52" s="26"/>
      <c r="F52" s="37"/>
      <c r="G52" s="26" t="s">
        <v>46</v>
      </c>
      <c r="H52" s="26"/>
      <c r="I52" s="131">
        <f>I42+I43+I50</f>
        <v>124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6</v>
      </c>
      <c r="D59" s="24" t="s">
        <v>17</v>
      </c>
      <c r="E59" s="33" t="s">
        <v>66</v>
      </c>
      <c r="F59" s="30"/>
      <c r="G59" s="35" t="s">
        <v>62</v>
      </c>
      <c r="H59" s="34" t="s">
        <v>63</v>
      </c>
      <c r="I59" s="129">
        <f>+B49</f>
        <v>122</v>
      </c>
      <c r="J59" s="75" t="str">
        <f>IF((B59=B60+B61),"","NO CUADRA")</f>
        <v/>
      </c>
    </row>
    <row r="60" spans="2:10">
      <c r="B60" s="128">
        <v>6</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116</v>
      </c>
      <c r="D68" s="32" t="s">
        <v>77</v>
      </c>
      <c r="E68" s="32" t="s">
        <v>78</v>
      </c>
      <c r="F68" s="30"/>
      <c r="G68" s="31"/>
      <c r="H68" s="31"/>
      <c r="I68" s="129"/>
    </row>
    <row r="69" spans="2:10" ht="17.45" customHeight="1">
      <c r="B69" s="128"/>
      <c r="F69" s="30"/>
      <c r="G69" s="31"/>
      <c r="H69" s="31"/>
      <c r="I69" s="129"/>
    </row>
    <row r="70" spans="2:10" ht="17.45" customHeight="1">
      <c r="B70" s="130">
        <f>B59+B62+B64+B68</f>
        <v>122</v>
      </c>
      <c r="C70" s="26"/>
      <c r="D70" s="26" t="s">
        <v>46</v>
      </c>
      <c r="E70" s="26"/>
      <c r="F70" s="37"/>
      <c r="G70" s="26" t="s">
        <v>46</v>
      </c>
      <c r="H70" s="26"/>
      <c r="I70" s="131">
        <f>I59+I60+I63</f>
        <v>122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116</v>
      </c>
      <c r="J77" s="75" t="str">
        <f>IF((I77=I82),"","NO CUADRA")</f>
        <v/>
      </c>
    </row>
    <row r="78" spans="2:10">
      <c r="B78" s="128"/>
      <c r="E78" s="32" t="s">
        <v>81</v>
      </c>
      <c r="F78" s="30"/>
      <c r="G78" s="35"/>
      <c r="H78" s="32"/>
      <c r="I78" s="129"/>
    </row>
    <row r="79" spans="2:10">
      <c r="B79" s="128">
        <f>I82-B77</f>
        <v>116</v>
      </c>
      <c r="D79" s="32" t="s">
        <v>82</v>
      </c>
      <c r="E79" s="39" t="s">
        <v>83</v>
      </c>
      <c r="F79" s="30"/>
      <c r="G79" s="31"/>
      <c r="H79" s="31"/>
      <c r="I79" s="129"/>
      <c r="J79" s="75" t="str">
        <f>IF((B79=I82-B77),"","NO CUADRA")</f>
        <v/>
      </c>
    </row>
    <row r="80" spans="2:10">
      <c r="B80" s="128">
        <f>B79-B13</f>
        <v>-23</v>
      </c>
      <c r="D80" s="32" t="s">
        <v>21</v>
      </c>
      <c r="E80" s="34" t="s">
        <v>22</v>
      </c>
      <c r="F80" s="30"/>
      <c r="G80" s="31"/>
      <c r="H80" s="31"/>
      <c r="I80" s="129"/>
    </row>
    <row r="81" spans="2:10">
      <c r="B81" s="128"/>
      <c r="F81" s="30"/>
      <c r="G81" s="31"/>
      <c r="H81" s="31"/>
      <c r="I81" s="129"/>
      <c r="J81" s="75" t="str">
        <f>IF((B82=B77+B79),"","NO CUADRA")</f>
        <v/>
      </c>
    </row>
    <row r="82" spans="2:10">
      <c r="B82" s="130">
        <f>B77+B79</f>
        <v>116</v>
      </c>
      <c r="C82" s="26"/>
      <c r="D82" s="26" t="s">
        <v>46</v>
      </c>
      <c r="E82" s="26"/>
      <c r="F82" s="37"/>
      <c r="G82" s="26" t="s">
        <v>46</v>
      </c>
      <c r="H82" s="26"/>
      <c r="I82" s="131">
        <f>I77</f>
        <v>116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-23</v>
      </c>
      <c r="D92" s="32" t="s">
        <v>87</v>
      </c>
      <c r="E92" s="34" t="s">
        <v>88</v>
      </c>
      <c r="F92" s="30"/>
      <c r="G92" s="32" t="s">
        <v>82</v>
      </c>
      <c r="H92" s="34" t="s">
        <v>22</v>
      </c>
      <c r="I92" s="129">
        <f>+B80</f>
        <v>-23</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-23</v>
      </c>
      <c r="C99" s="26"/>
      <c r="D99" s="26" t="s">
        <v>46</v>
      </c>
      <c r="E99" s="26"/>
      <c r="F99" s="37"/>
      <c r="G99" s="26" t="s">
        <v>46</v>
      </c>
      <c r="H99" s="26"/>
      <c r="I99" s="131">
        <f>I92+I93+I96</f>
        <v>-23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114</v>
      </c>
      <c r="D106" s="32" t="s">
        <v>34</v>
      </c>
      <c r="E106" s="50" t="s">
        <v>35</v>
      </c>
      <c r="F106" s="30"/>
      <c r="G106" s="31"/>
      <c r="H106" s="31"/>
      <c r="I106" s="30"/>
    </row>
    <row r="107" spans="2:10">
      <c r="B107" s="128">
        <v>205</v>
      </c>
      <c r="D107" s="32" t="s">
        <v>94</v>
      </c>
      <c r="E107" s="32"/>
      <c r="F107" s="30"/>
      <c r="G107" s="32" t="s">
        <v>87</v>
      </c>
      <c r="H107" s="39" t="s">
        <v>88</v>
      </c>
      <c r="I107" s="129"/>
    </row>
    <row r="108" spans="2:10">
      <c r="B108" s="128">
        <f>-B13</f>
        <v>-139</v>
      </c>
      <c r="D108" s="32" t="s">
        <v>95</v>
      </c>
      <c r="E108" s="33" t="s">
        <v>6</v>
      </c>
      <c r="F108" s="30"/>
      <c r="G108" s="32"/>
      <c r="H108" s="51" t="s">
        <v>89</v>
      </c>
      <c r="I108" s="129">
        <f>B92</f>
        <v>-23</v>
      </c>
    </row>
    <row r="109" spans="2:10">
      <c r="B109" s="128">
        <v>-91</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v>
      </c>
      <c r="C113" s="46"/>
      <c r="D113" s="46" t="s">
        <v>26</v>
      </c>
      <c r="E113" s="34" t="s">
        <v>102</v>
      </c>
      <c r="F113" s="47"/>
      <c r="G113" s="72"/>
      <c r="H113" s="48"/>
      <c r="I113" s="129"/>
    </row>
    <row r="114" spans="2:10">
      <c r="B114" s="128"/>
      <c r="E114" s="32"/>
      <c r="F114" s="30"/>
      <c r="G114" s="72"/>
      <c r="H114" s="31"/>
      <c r="I114" s="129"/>
    </row>
    <row r="115" spans="2:10">
      <c r="B115" s="130">
        <f>B106+B108+B111+B113</f>
        <v>-23</v>
      </c>
      <c r="C115" s="26"/>
      <c r="D115" s="26" t="s">
        <v>46</v>
      </c>
      <c r="E115" s="52"/>
      <c r="F115" s="37"/>
      <c r="G115" s="26" t="s">
        <v>46</v>
      </c>
      <c r="H115" s="26"/>
      <c r="I115" s="131">
        <f>I108</f>
        <v>-23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v>
      </c>
      <c r="J122" s="75" t="str">
        <f>IF((B125=B126+B127),"","NO CUADRA")</f>
        <v/>
      </c>
    </row>
    <row r="123" spans="2:10" ht="15">
      <c r="B123" s="128">
        <f>B125+B128+B131+B134+B137+B142+B143+B144</f>
        <v>-162</v>
      </c>
      <c r="C123" s="28"/>
      <c r="D123" s="23"/>
      <c r="E123" s="32" t="s">
        <v>105</v>
      </c>
      <c r="F123" s="23"/>
      <c r="G123" s="23"/>
      <c r="H123" s="23"/>
      <c r="I123" s="129">
        <f>I128+I131+I134+I137+I142+I143+I144</f>
        <v>-164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136</v>
      </c>
      <c r="E128" s="32" t="s">
        <v>109</v>
      </c>
      <c r="I128" s="129">
        <f>I129+I130</f>
        <v>0</v>
      </c>
      <c r="J128" s="75" t="str">
        <f>IF((B138=B139+B140),"","NO CUADRA")</f>
        <v/>
      </c>
    </row>
    <row r="129" spans="2:10">
      <c r="B129" s="128">
        <v>136</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-198</v>
      </c>
      <c r="E134" s="32" t="s">
        <v>115</v>
      </c>
      <c r="I134" s="129">
        <f>I135+I136</f>
        <v>0</v>
      </c>
      <c r="J134" s="75" t="str">
        <f>IF((I134=I135+I136),"","NO CUADRA")</f>
        <v/>
      </c>
    </row>
    <row r="135" spans="2:10">
      <c r="B135" s="128">
        <v>-199</v>
      </c>
      <c r="E135" s="32" t="s">
        <v>116</v>
      </c>
      <c r="I135" s="129">
        <v>0</v>
      </c>
      <c r="J135" s="75" t="str">
        <f>IF((I137=I138+I141),"","NO CUADRA")</f>
        <v/>
      </c>
    </row>
    <row r="136" spans="2:10">
      <c r="B136" s="128">
        <v>1</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-100</v>
      </c>
      <c r="C144" s="32" t="s">
        <v>125</v>
      </c>
      <c r="E144" s="32" t="s">
        <v>125</v>
      </c>
      <c r="I144" s="129">
        <f>I145+I146</f>
        <v>-164</v>
      </c>
      <c r="J144" s="75" t="str">
        <f>IF((I122=B113),"","NO CUADRA")</f>
        <v/>
      </c>
    </row>
    <row r="145" spans="2:9">
      <c r="B145" s="128">
        <v>-74</v>
      </c>
      <c r="C145" s="32" t="s">
        <v>126</v>
      </c>
      <c r="E145" s="32" t="s">
        <v>126</v>
      </c>
      <c r="I145" s="129">
        <v>-58</v>
      </c>
    </row>
    <row r="146" spans="2:9">
      <c r="B146" s="130">
        <v>-26</v>
      </c>
      <c r="C146" s="56" t="s">
        <v>127</v>
      </c>
      <c r="D146" s="57"/>
      <c r="E146" s="56" t="s">
        <v>127</v>
      </c>
      <c r="F146" s="57"/>
      <c r="G146" s="57"/>
      <c r="H146" s="57"/>
      <c r="I146" s="131">
        <v>-106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3" orientation="portrait" r:id="rId1"/>
  <headerFooter alignWithMargins="0"/>
  <rowBreaks count="1" manualBreakCount="1">
    <brk id="72" min="1"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Hoja4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21098</v>
      </c>
      <c r="D11" s="24" t="s">
        <v>4</v>
      </c>
      <c r="E11" s="32" t="s">
        <v>42</v>
      </c>
      <c r="F11" s="30"/>
      <c r="G11" s="31" t="s">
        <v>2</v>
      </c>
      <c r="H11" s="33" t="s">
        <v>3</v>
      </c>
      <c r="I11" s="129">
        <f>I12+I13</f>
        <v>34225</v>
      </c>
      <c r="J11" s="75" t="str">
        <f>IF((I11=I12+I13),"","NO CUADRA")</f>
        <v/>
      </c>
    </row>
    <row r="12" spans="2:14">
      <c r="B12" s="128">
        <f>I11-B11</f>
        <v>13127</v>
      </c>
      <c r="D12" s="32" t="s">
        <v>28</v>
      </c>
      <c r="E12" s="34" t="s">
        <v>5</v>
      </c>
      <c r="F12" s="30"/>
      <c r="G12" s="35" t="s">
        <v>43</v>
      </c>
      <c r="H12" s="31"/>
      <c r="I12" s="129">
        <v>33739</v>
      </c>
      <c r="J12" s="75" t="str">
        <f>IF((I11=I16),"","NO CUADRA")</f>
        <v/>
      </c>
    </row>
    <row r="13" spans="2:14">
      <c r="B13" s="128">
        <v>2705</v>
      </c>
      <c r="D13" s="24" t="s">
        <v>44</v>
      </c>
      <c r="E13" s="32" t="s">
        <v>6</v>
      </c>
      <c r="F13" s="30"/>
      <c r="G13" s="35" t="s">
        <v>45</v>
      </c>
      <c r="I13" s="129">
        <v>486</v>
      </c>
      <c r="J13" s="75" t="str">
        <f>IF((B16=B11+B12),"","NO CUADRA")</f>
        <v/>
      </c>
    </row>
    <row r="14" spans="2:14">
      <c r="B14" s="128">
        <f>B12-B13</f>
        <v>10422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34225</v>
      </c>
      <c r="C16" s="26"/>
      <c r="D16" s="36" t="s">
        <v>46</v>
      </c>
      <c r="E16" s="26"/>
      <c r="F16" s="37"/>
      <c r="G16" s="36" t="s">
        <v>46</v>
      </c>
      <c r="H16" s="26"/>
      <c r="I16" s="131">
        <f>I11</f>
        <v>34225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9111</v>
      </c>
      <c r="D26" s="24" t="s">
        <v>9</v>
      </c>
      <c r="E26" s="32" t="s">
        <v>10</v>
      </c>
      <c r="F26" s="30"/>
      <c r="G26" s="35" t="s">
        <v>28</v>
      </c>
      <c r="H26" s="39" t="s">
        <v>5</v>
      </c>
      <c r="I26" s="129">
        <f>+B12</f>
        <v>13127</v>
      </c>
      <c r="J26" s="75" t="str">
        <f>IF((B26=B27+B28),"","NO CUADRA")</f>
        <v/>
      </c>
    </row>
    <row r="27" spans="2:10">
      <c r="B27" s="128">
        <v>6458</v>
      </c>
      <c r="D27" s="32" t="s">
        <v>49</v>
      </c>
      <c r="F27" s="30"/>
      <c r="G27" s="31"/>
      <c r="H27" s="31"/>
      <c r="I27" s="129"/>
      <c r="J27" s="75" t="str">
        <f>IF((B28=B29+B30),"","NO CUADRA")</f>
        <v/>
      </c>
    </row>
    <row r="28" spans="2:10">
      <c r="B28" s="128">
        <f>B29+B30</f>
        <v>2653</v>
      </c>
      <c r="D28" s="32" t="s">
        <v>50</v>
      </c>
      <c r="F28" s="30"/>
      <c r="G28" s="31"/>
      <c r="H28" s="31"/>
      <c r="I28" s="129"/>
      <c r="J28" s="75" t="str">
        <f>IF((I26=I35),"","NO CUADRA")</f>
        <v/>
      </c>
    </row>
    <row r="29" spans="2:10">
      <c r="B29" s="128">
        <v>2264</v>
      </c>
      <c r="D29" s="32" t="s">
        <v>51</v>
      </c>
      <c r="F29" s="30"/>
      <c r="G29" s="31"/>
      <c r="H29" s="31"/>
      <c r="I29" s="129"/>
      <c r="J29" s="75" t="str">
        <f>IF((B33=I35-B26-B31-B32),"","NO CUADRA")</f>
        <v/>
      </c>
    </row>
    <row r="30" spans="2:10">
      <c r="B30" s="128">
        <v>389</v>
      </c>
      <c r="D30" s="32" t="s">
        <v>52</v>
      </c>
      <c r="F30" s="30"/>
      <c r="G30" s="31"/>
      <c r="H30" s="31"/>
      <c r="I30" s="129"/>
      <c r="J30" s="75" t="str">
        <f>IF((B35=B26+B31+B32+B33),"","NO CUADRA")</f>
        <v/>
      </c>
    </row>
    <row r="31" spans="2:10" ht="12.75" customHeight="1">
      <c r="B31" s="128">
        <v>412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3604</v>
      </c>
      <c r="D33" s="32" t="s">
        <v>53</v>
      </c>
      <c r="E33" s="34" t="s">
        <v>54</v>
      </c>
      <c r="F33" s="30"/>
      <c r="G33" s="31"/>
      <c r="H33" s="31"/>
      <c r="I33" s="129"/>
    </row>
    <row r="34" spans="2:10">
      <c r="B34" s="128"/>
      <c r="F34" s="30"/>
      <c r="G34" s="31"/>
      <c r="H34" s="31"/>
      <c r="I34" s="129"/>
    </row>
    <row r="35" spans="2:10">
      <c r="B35" s="130">
        <f>B26+B31+B32+B33</f>
        <v>13127</v>
      </c>
      <c r="C35" s="26"/>
      <c r="D35" s="36" t="s">
        <v>46</v>
      </c>
      <c r="E35" s="26"/>
      <c r="F35" s="37"/>
      <c r="G35" s="36" t="s">
        <v>46</v>
      </c>
      <c r="H35" s="26"/>
      <c r="I35" s="131">
        <f>I26</f>
        <v>13127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3493</v>
      </c>
      <c r="D42" s="24" t="s">
        <v>15</v>
      </c>
      <c r="E42" s="35" t="s">
        <v>16</v>
      </c>
      <c r="F42" s="30"/>
      <c r="G42" s="32" t="s">
        <v>53</v>
      </c>
      <c r="H42" s="34" t="s">
        <v>54</v>
      </c>
      <c r="I42" s="129">
        <f>+B33</f>
        <v>3604</v>
      </c>
    </row>
    <row r="43" spans="2:10" ht="15">
      <c r="B43" s="128">
        <v>3493</v>
      </c>
      <c r="C43" s="23"/>
      <c r="D43" s="40" t="s">
        <v>56</v>
      </c>
      <c r="F43" s="41"/>
      <c r="G43" s="28" t="s">
        <v>15</v>
      </c>
      <c r="H43" s="42" t="s">
        <v>16</v>
      </c>
      <c r="I43" s="129">
        <f>I44+I45+I47+I48+I49</f>
        <v>2544</v>
      </c>
      <c r="J43" s="75" t="str">
        <f>IF((I43=I44+I45+I47+I48+I49),"","NO CUADRA")</f>
        <v/>
      </c>
    </row>
    <row r="44" spans="2:10">
      <c r="B44" s="128">
        <v>0</v>
      </c>
      <c r="D44" s="32" t="s">
        <v>57</v>
      </c>
      <c r="F44" s="30"/>
      <c r="G44" s="40" t="s">
        <v>56</v>
      </c>
      <c r="I44" s="129">
        <v>2544</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2655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6148</v>
      </c>
      <c r="C52" s="26"/>
      <c r="D52" s="26" t="s">
        <v>46</v>
      </c>
      <c r="E52" s="26"/>
      <c r="F52" s="37"/>
      <c r="G52" s="26" t="s">
        <v>46</v>
      </c>
      <c r="H52" s="26"/>
      <c r="I52" s="131">
        <f>I42+I43+I50</f>
        <v>6148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2006</v>
      </c>
      <c r="D59" s="24" t="s">
        <v>17</v>
      </c>
      <c r="E59" s="33" t="s">
        <v>66</v>
      </c>
      <c r="F59" s="30"/>
      <c r="G59" s="35" t="s">
        <v>62</v>
      </c>
      <c r="H59" s="34" t="s">
        <v>63</v>
      </c>
      <c r="I59" s="129">
        <f>+B49</f>
        <v>2655</v>
      </c>
      <c r="J59" s="75" t="str">
        <f>IF((B59=B60+B61),"","NO CUADRA")</f>
        <v/>
      </c>
    </row>
    <row r="60" spans="2:10">
      <c r="B60" s="128">
        <v>2006</v>
      </c>
      <c r="D60" s="32" t="s">
        <v>67</v>
      </c>
      <c r="F60" s="30"/>
      <c r="G60" s="35" t="s">
        <v>68</v>
      </c>
      <c r="H60" s="32"/>
      <c r="I60" s="129">
        <f>I61+I62</f>
        <v>389</v>
      </c>
      <c r="J60" s="75" t="str">
        <f>IF((B64=B65+B66+B67),"","NO CUADRA")</f>
        <v/>
      </c>
    </row>
    <row r="61" spans="2:10">
      <c r="B61" s="128">
        <v>0</v>
      </c>
      <c r="D61" s="32" t="s">
        <v>69</v>
      </c>
      <c r="F61" s="30"/>
      <c r="G61" s="35" t="s">
        <v>70</v>
      </c>
      <c r="I61" s="129">
        <v>0</v>
      </c>
      <c r="J61" s="75" t="str">
        <f>IF((I60=I61+I62),"","NO CUADRA")</f>
        <v/>
      </c>
    </row>
    <row r="62" spans="2:10">
      <c r="B62" s="128">
        <v>389</v>
      </c>
      <c r="D62" s="24" t="s">
        <v>18</v>
      </c>
      <c r="E62" s="32" t="s">
        <v>71</v>
      </c>
      <c r="F62" s="30"/>
      <c r="G62" s="35" t="s">
        <v>72</v>
      </c>
      <c r="I62" s="129">
        <v>389</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25</v>
      </c>
      <c r="D64" s="24" t="s">
        <v>19</v>
      </c>
      <c r="E64" s="24" t="s">
        <v>20</v>
      </c>
      <c r="F64" s="30"/>
      <c r="G64" s="32" t="s">
        <v>74</v>
      </c>
      <c r="I64" s="129">
        <v>0</v>
      </c>
      <c r="J64" s="75" t="str">
        <f>IF((B68=I70-B59-B62-B64),"","NO CUADRA")</f>
        <v/>
      </c>
    </row>
    <row r="65" spans="2:10">
      <c r="B65" s="128">
        <v>25</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624</v>
      </c>
      <c r="D68" s="32" t="s">
        <v>77</v>
      </c>
      <c r="E68" s="32" t="s">
        <v>78</v>
      </c>
      <c r="F68" s="30"/>
      <c r="G68" s="31"/>
      <c r="H68" s="31"/>
      <c r="I68" s="129"/>
    </row>
    <row r="69" spans="2:10" ht="17.45" customHeight="1">
      <c r="B69" s="128"/>
      <c r="F69" s="30"/>
      <c r="G69" s="31"/>
      <c r="H69" s="31"/>
      <c r="I69" s="129"/>
    </row>
    <row r="70" spans="2:10" ht="17.45" customHeight="1">
      <c r="B70" s="130">
        <f>B59+B62+B64+B68</f>
        <v>3044</v>
      </c>
      <c r="C70" s="26"/>
      <c r="D70" s="26" t="s">
        <v>46</v>
      </c>
      <c r="E70" s="26"/>
      <c r="F70" s="37"/>
      <c r="G70" s="26" t="s">
        <v>46</v>
      </c>
      <c r="H70" s="26"/>
      <c r="I70" s="131">
        <f>I59+I60+I63</f>
        <v>3044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624</v>
      </c>
      <c r="J77" s="75" t="str">
        <f>IF((I77=I82),"","NO CUADRA")</f>
        <v/>
      </c>
    </row>
    <row r="78" spans="2:10">
      <c r="B78" s="128"/>
      <c r="E78" s="32" t="s">
        <v>81</v>
      </c>
      <c r="F78" s="30"/>
      <c r="G78" s="35"/>
      <c r="H78" s="32"/>
      <c r="I78" s="129"/>
    </row>
    <row r="79" spans="2:10">
      <c r="B79" s="128">
        <f>I82-B77</f>
        <v>624</v>
      </c>
      <c r="D79" s="32" t="s">
        <v>82</v>
      </c>
      <c r="E79" s="39" t="s">
        <v>83</v>
      </c>
      <c r="F79" s="30"/>
      <c r="G79" s="31"/>
      <c r="H79" s="31"/>
      <c r="I79" s="129"/>
      <c r="J79" s="75" t="str">
        <f>IF((B79=I82-B77),"","NO CUADRA")</f>
        <v/>
      </c>
    </row>
    <row r="80" spans="2:10">
      <c r="B80" s="128">
        <f>B79-B13</f>
        <v>-2081</v>
      </c>
      <c r="D80" s="32" t="s">
        <v>21</v>
      </c>
      <c r="E80" s="34" t="s">
        <v>22</v>
      </c>
      <c r="F80" s="30"/>
      <c r="G80" s="31"/>
      <c r="H80" s="31"/>
      <c r="I80" s="129"/>
    </row>
    <row r="81" spans="2:10">
      <c r="B81" s="128"/>
      <c r="F81" s="30"/>
      <c r="G81" s="31"/>
      <c r="H81" s="31"/>
      <c r="I81" s="129"/>
      <c r="J81" s="75" t="str">
        <f>IF((B82=B77+B79),"","NO CUADRA")</f>
        <v/>
      </c>
    </row>
    <row r="82" spans="2:10">
      <c r="B82" s="130">
        <f>B77+B79</f>
        <v>624</v>
      </c>
      <c r="C82" s="26"/>
      <c r="D82" s="26" t="s">
        <v>46</v>
      </c>
      <c r="E82" s="26"/>
      <c r="F82" s="37"/>
      <c r="G82" s="26" t="s">
        <v>46</v>
      </c>
      <c r="H82" s="26"/>
      <c r="I82" s="131">
        <f>I77</f>
        <v>624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7292</v>
      </c>
      <c r="D92" s="32" t="s">
        <v>87</v>
      </c>
      <c r="E92" s="34" t="s">
        <v>88</v>
      </c>
      <c r="F92" s="30"/>
      <c r="G92" s="32" t="s">
        <v>82</v>
      </c>
      <c r="H92" s="34" t="s">
        <v>22</v>
      </c>
      <c r="I92" s="129">
        <f>+B80</f>
        <v>-2081</v>
      </c>
      <c r="J92" s="75" t="str">
        <f>IF((I93=I94+I95),"","NO CUADRA")</f>
        <v/>
      </c>
    </row>
    <row r="93" spans="2:10">
      <c r="B93" s="128"/>
      <c r="E93" s="39" t="s">
        <v>89</v>
      </c>
      <c r="F93" s="30"/>
      <c r="G93" s="35" t="s">
        <v>32</v>
      </c>
      <c r="H93" s="24" t="s">
        <v>24</v>
      </c>
      <c r="I93" s="129">
        <f>I94+I95</f>
        <v>9373</v>
      </c>
      <c r="J93" s="75" t="str">
        <f>IF((I96=I97),"","NO CUADRA")</f>
        <v/>
      </c>
    </row>
    <row r="94" spans="2:10">
      <c r="B94" s="128"/>
      <c r="E94" s="32"/>
      <c r="F94" s="30"/>
      <c r="G94" s="35" t="s">
        <v>90</v>
      </c>
      <c r="I94" s="129">
        <v>9373</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7292</v>
      </c>
      <c r="C99" s="26"/>
      <c r="D99" s="26" t="s">
        <v>46</v>
      </c>
      <c r="E99" s="26"/>
      <c r="F99" s="37"/>
      <c r="G99" s="26" t="s">
        <v>46</v>
      </c>
      <c r="H99" s="26"/>
      <c r="I99" s="131">
        <f>I92+I93+I96</f>
        <v>7292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24863</v>
      </c>
      <c r="D106" s="32" t="s">
        <v>34</v>
      </c>
      <c r="E106" s="50" t="s">
        <v>35</v>
      </c>
      <c r="F106" s="30"/>
      <c r="G106" s="31"/>
      <c r="H106" s="31"/>
      <c r="I106" s="30"/>
    </row>
    <row r="107" spans="2:10">
      <c r="B107" s="128">
        <v>19714</v>
      </c>
      <c r="D107" s="32" t="s">
        <v>94</v>
      </c>
      <c r="E107" s="32"/>
      <c r="F107" s="30"/>
      <c r="G107" s="32" t="s">
        <v>87</v>
      </c>
      <c r="H107" s="39" t="s">
        <v>88</v>
      </c>
      <c r="I107" s="129"/>
    </row>
    <row r="108" spans="2:10">
      <c r="B108" s="128">
        <f>-B13</f>
        <v>-2705</v>
      </c>
      <c r="D108" s="32" t="s">
        <v>95</v>
      </c>
      <c r="E108" s="33" t="s">
        <v>6</v>
      </c>
      <c r="F108" s="30"/>
      <c r="G108" s="32"/>
      <c r="H108" s="51" t="s">
        <v>89</v>
      </c>
      <c r="I108" s="129">
        <f>B92</f>
        <v>7292</v>
      </c>
    </row>
    <row r="109" spans="2:10">
      <c r="B109" s="128">
        <v>5149</v>
      </c>
      <c r="D109" s="40" t="s">
        <v>96</v>
      </c>
      <c r="E109" s="32" t="s">
        <v>97</v>
      </c>
      <c r="F109" s="30"/>
      <c r="H109" s="74"/>
      <c r="I109" s="133"/>
    </row>
    <row r="110" spans="2:10">
      <c r="B110" s="128">
        <v>0</v>
      </c>
      <c r="D110" s="32" t="s">
        <v>98</v>
      </c>
      <c r="E110" s="32" t="s">
        <v>99</v>
      </c>
      <c r="F110" s="30"/>
      <c r="G110" s="72"/>
      <c r="I110" s="129"/>
    </row>
    <row r="111" spans="2:10">
      <c r="B111" s="128">
        <v>1679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-16545</v>
      </c>
      <c r="C113" s="46"/>
      <c r="D113" s="46" t="s">
        <v>26</v>
      </c>
      <c r="E113" s="34" t="s">
        <v>102</v>
      </c>
      <c r="F113" s="47"/>
      <c r="G113" s="72"/>
      <c r="H113" s="48"/>
      <c r="I113" s="129"/>
    </row>
    <row r="114" spans="2:10">
      <c r="B114" s="128"/>
      <c r="E114" s="32"/>
      <c r="F114" s="30"/>
      <c r="G114" s="72"/>
      <c r="H114" s="31"/>
      <c r="I114" s="129"/>
    </row>
    <row r="115" spans="2:10">
      <c r="B115" s="130">
        <f>B106+B108+B111+B113</f>
        <v>7292</v>
      </c>
      <c r="C115" s="26"/>
      <c r="D115" s="26" t="s">
        <v>46</v>
      </c>
      <c r="E115" s="52"/>
      <c r="F115" s="37"/>
      <c r="G115" s="26" t="s">
        <v>46</v>
      </c>
      <c r="H115" s="26"/>
      <c r="I115" s="131">
        <f>I108</f>
        <v>7292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-16545</v>
      </c>
      <c r="J122" s="75" t="str">
        <f>IF((B125=B126+B127),"","NO CUADRA")</f>
        <v/>
      </c>
    </row>
    <row r="123" spans="2:10" ht="15">
      <c r="B123" s="128">
        <f>B125+B128+B131+B134+B137+B142+B143+B144</f>
        <v>24196</v>
      </c>
      <c r="C123" s="28"/>
      <c r="D123" s="23"/>
      <c r="E123" s="32" t="s">
        <v>105</v>
      </c>
      <c r="F123" s="23"/>
      <c r="G123" s="23"/>
      <c r="H123" s="23"/>
      <c r="I123" s="129">
        <f>I128+I131+I134+I137+I142+I143+I144</f>
        <v>40741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-2197</v>
      </c>
      <c r="E128" s="32" t="s">
        <v>109</v>
      </c>
      <c r="I128" s="129">
        <f>I129+I130</f>
        <v>3924</v>
      </c>
      <c r="J128" s="75" t="str">
        <f>IF((B138=B139+B140),"","NO CUADRA")</f>
        <v/>
      </c>
    </row>
    <row r="129" spans="2:10">
      <c r="B129" s="128">
        <v>-1999</v>
      </c>
      <c r="E129" s="32" t="s">
        <v>110</v>
      </c>
      <c r="I129" s="129">
        <v>0</v>
      </c>
      <c r="J129" s="75" t="str">
        <f>IF((B144=B145+B146),"","NO CUADRA")</f>
        <v/>
      </c>
    </row>
    <row r="130" spans="2:10">
      <c r="B130" s="128">
        <v>-198</v>
      </c>
      <c r="E130" s="32" t="s">
        <v>111</v>
      </c>
      <c r="I130" s="129">
        <v>3924</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14679</v>
      </c>
      <c r="E134" s="32" t="s">
        <v>115</v>
      </c>
      <c r="I134" s="129">
        <f>I135+I136</f>
        <v>39145</v>
      </c>
      <c r="J134" s="75" t="str">
        <f>IF((I134=I135+I136),"","NO CUADRA")</f>
        <v/>
      </c>
    </row>
    <row r="135" spans="2:10">
      <c r="B135" s="128">
        <v>846</v>
      </c>
      <c r="E135" s="32" t="s">
        <v>116</v>
      </c>
      <c r="I135" s="129">
        <v>-26451</v>
      </c>
      <c r="J135" s="75" t="str">
        <f>IF((I137=I138+I141),"","NO CUADRA")</f>
        <v/>
      </c>
    </row>
    <row r="136" spans="2:10">
      <c r="B136" s="128">
        <v>13833</v>
      </c>
      <c r="E136" s="32" t="s">
        <v>117</v>
      </c>
      <c r="I136" s="129">
        <v>65596</v>
      </c>
      <c r="J136" s="75" t="str">
        <f>IF((I144=I145+I146),"","NO CUADRA")</f>
        <v/>
      </c>
    </row>
    <row r="137" spans="2:10">
      <c r="B137" s="128">
        <f>B138+B141</f>
        <v>1670</v>
      </c>
      <c r="E137" s="55" t="s">
        <v>118</v>
      </c>
      <c r="I137" s="129">
        <f>I138+I141</f>
        <v>0</v>
      </c>
      <c r="J137" s="75" t="str">
        <f>IF((I122=B123-I128-I131-I134-I137-I142-I143-I144),"","NO CUADRA")</f>
        <v/>
      </c>
    </row>
    <row r="138" spans="2:10">
      <c r="B138" s="128">
        <f>B139+B140</f>
        <v>1670</v>
      </c>
      <c r="E138" s="55" t="s">
        <v>119</v>
      </c>
      <c r="I138" s="129">
        <f>I139+I140</f>
        <v>0</v>
      </c>
    </row>
    <row r="139" spans="2:10">
      <c r="B139" s="128">
        <v>1670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-20</v>
      </c>
    </row>
    <row r="144" spans="2:10">
      <c r="B144" s="128">
        <f>B145+B146</f>
        <v>10044</v>
      </c>
      <c r="C144" s="32" t="s">
        <v>125</v>
      </c>
      <c r="E144" s="32" t="s">
        <v>125</v>
      </c>
      <c r="I144" s="129">
        <f>I145+I146</f>
        <v>-2308</v>
      </c>
      <c r="J144" s="75" t="str">
        <f>IF((I122=B113),"","NO CUADRA")</f>
        <v/>
      </c>
    </row>
    <row r="145" spans="2:9">
      <c r="B145" s="128">
        <v>5600</v>
      </c>
      <c r="C145" s="32" t="s">
        <v>126</v>
      </c>
      <c r="E145" s="32" t="s">
        <v>126</v>
      </c>
      <c r="I145" s="129">
        <v>-241</v>
      </c>
    </row>
    <row r="146" spans="2:9">
      <c r="B146" s="130">
        <v>4444</v>
      </c>
      <c r="C146" s="56" t="s">
        <v>127</v>
      </c>
      <c r="D146" s="57"/>
      <c r="E146" s="56" t="s">
        <v>127</v>
      </c>
      <c r="F146" s="57"/>
      <c r="G146" s="57"/>
      <c r="H146" s="57"/>
      <c r="I146" s="131">
        <v>-2067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373</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74907</v>
      </c>
      <c r="D11" s="24" t="s">
        <v>4</v>
      </c>
      <c r="E11" s="32" t="s">
        <v>42</v>
      </c>
      <c r="F11" s="30"/>
      <c r="G11" s="31" t="s">
        <v>2</v>
      </c>
      <c r="H11" s="33" t="s">
        <v>3</v>
      </c>
      <c r="I11" s="129">
        <f>I12+I13</f>
        <v>91982</v>
      </c>
      <c r="J11" s="75" t="str">
        <f>IF((I11=I12+I13),"","NO CUADRA")</f>
        <v/>
      </c>
    </row>
    <row r="12" spans="2:14">
      <c r="B12" s="128">
        <f>I11-B11</f>
        <v>17075</v>
      </c>
      <c r="D12" s="32" t="s">
        <v>28</v>
      </c>
      <c r="E12" s="34" t="s">
        <v>5</v>
      </c>
      <c r="F12" s="30"/>
      <c r="G12" s="35" t="s">
        <v>43</v>
      </c>
      <c r="H12" s="31"/>
      <c r="I12" s="129">
        <v>91325</v>
      </c>
      <c r="J12" s="75" t="str">
        <f>IF((I11=I16),"","NO CUADRA")</f>
        <v/>
      </c>
    </row>
    <row r="13" spans="2:14">
      <c r="B13" s="128">
        <v>22114</v>
      </c>
      <c r="D13" s="24" t="s">
        <v>44</v>
      </c>
      <c r="E13" s="32" t="s">
        <v>6</v>
      </c>
      <c r="F13" s="30"/>
      <c r="G13" s="35" t="s">
        <v>45</v>
      </c>
      <c r="I13" s="129">
        <v>657</v>
      </c>
      <c r="J13" s="75" t="str">
        <f>IF((B16=B11+B12),"","NO CUADRA")</f>
        <v/>
      </c>
    </row>
    <row r="14" spans="2:14">
      <c r="B14" s="128">
        <f>B12-B13</f>
        <v>-5039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91982</v>
      </c>
      <c r="C16" s="26"/>
      <c r="D16" s="36" t="s">
        <v>46</v>
      </c>
      <c r="E16" s="26"/>
      <c r="F16" s="37"/>
      <c r="G16" s="36" t="s">
        <v>46</v>
      </c>
      <c r="H16" s="26"/>
      <c r="I16" s="131">
        <f>I11</f>
        <v>91982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230115</v>
      </c>
      <c r="D26" s="24" t="s">
        <v>9</v>
      </c>
      <c r="E26" s="32" t="s">
        <v>10</v>
      </c>
      <c r="F26" s="30"/>
      <c r="G26" s="35" t="s">
        <v>28</v>
      </c>
      <c r="H26" s="39" t="s">
        <v>5</v>
      </c>
      <c r="I26" s="129">
        <f>+B12</f>
        <v>17075</v>
      </c>
      <c r="J26" s="75" t="str">
        <f>IF((B26=B27+B28),"","NO CUADRA")</f>
        <v/>
      </c>
    </row>
    <row r="27" spans="2:10">
      <c r="B27" s="128">
        <v>63885</v>
      </c>
      <c r="D27" s="32" t="s">
        <v>49</v>
      </c>
      <c r="F27" s="30"/>
      <c r="G27" s="31"/>
      <c r="H27" s="31"/>
      <c r="I27" s="129"/>
      <c r="J27" s="75" t="str">
        <f>IF((B28=B29+B30),"","NO CUADRA")</f>
        <v/>
      </c>
    </row>
    <row r="28" spans="2:10">
      <c r="B28" s="128">
        <f>B29+B30</f>
        <v>166230</v>
      </c>
      <c r="D28" s="32" t="s">
        <v>50</v>
      </c>
      <c r="F28" s="30"/>
      <c r="G28" s="31"/>
      <c r="H28" s="31"/>
      <c r="I28" s="129"/>
      <c r="J28" s="75" t="str">
        <f>IF((I26=I35),"","NO CUADRA")</f>
        <v/>
      </c>
    </row>
    <row r="29" spans="2:10">
      <c r="B29" s="128">
        <v>19530</v>
      </c>
      <c r="D29" s="32" t="s">
        <v>51</v>
      </c>
      <c r="F29" s="30"/>
      <c r="G29" s="31"/>
      <c r="H29" s="31"/>
      <c r="I29" s="129"/>
      <c r="J29" s="75" t="str">
        <f>IF((B33=I35-B26-B31-B32),"","NO CUADRA")</f>
        <v/>
      </c>
    </row>
    <row r="30" spans="2:10">
      <c r="B30" s="128">
        <v>146700</v>
      </c>
      <c r="D30" s="32" t="s">
        <v>52</v>
      </c>
      <c r="F30" s="30"/>
      <c r="G30" s="31"/>
      <c r="H30" s="31"/>
      <c r="I30" s="129"/>
      <c r="J30" s="75" t="str">
        <f>IF((B35=B26+B31+B32+B33),"","NO CUADRA")</f>
        <v/>
      </c>
    </row>
    <row r="31" spans="2:10" ht="12.75" customHeight="1">
      <c r="B31" s="128">
        <v>4959</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-217999</v>
      </c>
      <c r="D33" s="32" t="s">
        <v>53</v>
      </c>
      <c r="E33" s="34" t="s">
        <v>54</v>
      </c>
      <c r="F33" s="30"/>
      <c r="G33" s="31"/>
      <c r="H33" s="31"/>
      <c r="I33" s="129"/>
    </row>
    <row r="34" spans="2:10">
      <c r="B34" s="128"/>
      <c r="F34" s="30"/>
      <c r="G34" s="31"/>
      <c r="H34" s="31"/>
      <c r="I34" s="129"/>
    </row>
    <row r="35" spans="2:10">
      <c r="B35" s="130">
        <f>B26+B31+B32+B33</f>
        <v>17075</v>
      </c>
      <c r="C35" s="26"/>
      <c r="D35" s="36" t="s">
        <v>46</v>
      </c>
      <c r="E35" s="26"/>
      <c r="F35" s="37"/>
      <c r="G35" s="36" t="s">
        <v>46</v>
      </c>
      <c r="H35" s="26"/>
      <c r="I35" s="131">
        <f>I26</f>
        <v>17075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981</v>
      </c>
      <c r="D42" s="24" t="s">
        <v>15</v>
      </c>
      <c r="E42" s="35" t="s">
        <v>16</v>
      </c>
      <c r="F42" s="30"/>
      <c r="G42" s="32" t="s">
        <v>53</v>
      </c>
      <c r="H42" s="34" t="s">
        <v>54</v>
      </c>
      <c r="I42" s="129">
        <f>+B33</f>
        <v>-217999</v>
      </c>
    </row>
    <row r="43" spans="2:10" ht="15">
      <c r="B43" s="128">
        <v>981</v>
      </c>
      <c r="C43" s="23"/>
      <c r="D43" s="40" t="s">
        <v>56</v>
      </c>
      <c r="F43" s="41"/>
      <c r="G43" s="28" t="s">
        <v>15</v>
      </c>
      <c r="H43" s="42" t="s">
        <v>16</v>
      </c>
      <c r="I43" s="129">
        <f>I44+I45+I47+I48+I49</f>
        <v>1158</v>
      </c>
      <c r="J43" s="75" t="str">
        <f>IF((I43=I44+I45+I47+I48+I49),"","NO CUADRA")</f>
        <v/>
      </c>
    </row>
    <row r="44" spans="2:10">
      <c r="B44" s="128">
        <v>0</v>
      </c>
      <c r="D44" s="32" t="s">
        <v>57</v>
      </c>
      <c r="F44" s="30"/>
      <c r="G44" s="40" t="s">
        <v>56</v>
      </c>
      <c r="I44" s="129">
        <v>1158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-217822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-216841</v>
      </c>
      <c r="C52" s="26"/>
      <c r="D52" s="26" t="s">
        <v>46</v>
      </c>
      <c r="E52" s="26"/>
      <c r="F52" s="37"/>
      <c r="G52" s="26" t="s">
        <v>46</v>
      </c>
      <c r="H52" s="26"/>
      <c r="I52" s="131">
        <f>I42+I43+I50</f>
        <v>-216841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-217822</v>
      </c>
      <c r="J59" s="75" t="str">
        <f>IF((B59=B60+B61),"","NO CUADRA")</f>
        <v/>
      </c>
    </row>
    <row r="60" spans="2:10">
      <c r="B60" s="128">
        <v>0</v>
      </c>
      <c r="D60" s="32" t="s">
        <v>67</v>
      </c>
      <c r="F60" s="30"/>
      <c r="G60" s="35" t="s">
        <v>68</v>
      </c>
      <c r="H60" s="32"/>
      <c r="I60" s="129">
        <f>I61+I62</f>
        <v>146700</v>
      </c>
      <c r="J60" s="75" t="str">
        <f>IF((B64=B65+B66+B67),"","NO CUADRA")</f>
        <v/>
      </c>
    </row>
    <row r="61" spans="2:10">
      <c r="B61" s="128">
        <v>0</v>
      </c>
      <c r="D61" s="32" t="s">
        <v>69</v>
      </c>
      <c r="F61" s="30"/>
      <c r="G61" s="35" t="s">
        <v>70</v>
      </c>
      <c r="I61" s="129">
        <v>0</v>
      </c>
      <c r="J61" s="75" t="str">
        <f>IF((I60=I61+I62),"","NO CUADRA")</f>
        <v/>
      </c>
    </row>
    <row r="62" spans="2:10">
      <c r="B62" s="128">
        <v>146700</v>
      </c>
      <c r="D62" s="24" t="s">
        <v>18</v>
      </c>
      <c r="E62" s="32" t="s">
        <v>71</v>
      </c>
      <c r="F62" s="30"/>
      <c r="G62" s="35" t="s">
        <v>72</v>
      </c>
      <c r="I62" s="129">
        <v>146700</v>
      </c>
      <c r="J62" s="75" t="str">
        <f>IF((I63=I64+I65+I66),"","NO CUADRA")</f>
        <v/>
      </c>
    </row>
    <row r="63" spans="2:10">
      <c r="B63" s="128"/>
      <c r="E63" s="32" t="s">
        <v>73</v>
      </c>
      <c r="F63" s="30"/>
      <c r="G63" s="31" t="s">
        <v>19</v>
      </c>
      <c r="H63" s="24" t="s">
        <v>20</v>
      </c>
      <c r="I63" s="129">
        <f>I64+I65+I66</f>
        <v>437</v>
      </c>
      <c r="J63" s="75" t="str">
        <f>IF((I70=I59+I60+I63),"","NO CUADRA")</f>
        <v/>
      </c>
    </row>
    <row r="64" spans="2:10">
      <c r="B64" s="128">
        <f>B65+B66+B67</f>
        <v>719</v>
      </c>
      <c r="D64" s="24" t="s">
        <v>19</v>
      </c>
      <c r="E64" s="24" t="s">
        <v>20</v>
      </c>
      <c r="F64" s="30"/>
      <c r="G64" s="32" t="s">
        <v>74</v>
      </c>
      <c r="I64" s="129">
        <v>0</v>
      </c>
      <c r="J64" s="75" t="str">
        <f>IF((B68=I70-B59-B62-B64),"","NO CUADRA")</f>
        <v/>
      </c>
    </row>
    <row r="65" spans="2:10">
      <c r="B65" s="128">
        <v>719</v>
      </c>
      <c r="D65" s="32" t="s">
        <v>74</v>
      </c>
      <c r="F65" s="30"/>
      <c r="G65" s="35" t="s">
        <v>75</v>
      </c>
      <c r="I65" s="129">
        <v>0</v>
      </c>
      <c r="J65" s="75" t="str">
        <f>IF((B70=B59+B62+B64+B68),"","NO CUADRA")</f>
        <v/>
      </c>
    </row>
    <row r="66" spans="2:10">
      <c r="B66" s="128">
        <v>0</v>
      </c>
      <c r="D66" s="32" t="s">
        <v>75</v>
      </c>
      <c r="F66" s="30"/>
      <c r="G66" s="35" t="s">
        <v>76</v>
      </c>
      <c r="I66" s="129">
        <v>437</v>
      </c>
    </row>
    <row r="67" spans="2:10">
      <c r="B67" s="128">
        <v>0</v>
      </c>
      <c r="D67" s="32" t="s">
        <v>76</v>
      </c>
      <c r="F67" s="30"/>
      <c r="G67" s="31"/>
      <c r="H67" s="31"/>
      <c r="I67" s="129"/>
    </row>
    <row r="68" spans="2:10">
      <c r="B68" s="128">
        <f>I70-B59-B62-B64</f>
        <v>-218104</v>
      </c>
      <c r="D68" s="32" t="s">
        <v>77</v>
      </c>
      <c r="E68" s="32" t="s">
        <v>78</v>
      </c>
      <c r="F68" s="30"/>
      <c r="G68" s="31"/>
      <c r="H68" s="31"/>
      <c r="I68" s="129"/>
    </row>
    <row r="69" spans="2:10" ht="17.45" customHeight="1">
      <c r="B69" s="128"/>
      <c r="F69" s="30"/>
      <c r="G69" s="31"/>
      <c r="H69" s="31"/>
      <c r="I69" s="129"/>
    </row>
    <row r="70" spans="2:10" ht="17.45" customHeight="1">
      <c r="B70" s="130">
        <f>B59+B62+B64+B68</f>
        <v>-70685</v>
      </c>
      <c r="C70" s="26"/>
      <c r="D70" s="26" t="s">
        <v>46</v>
      </c>
      <c r="E70" s="26"/>
      <c r="F70" s="37"/>
      <c r="G70" s="26" t="s">
        <v>46</v>
      </c>
      <c r="H70" s="26"/>
      <c r="I70" s="131">
        <f>I59+I60+I63</f>
        <v>-70685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-218104</v>
      </c>
      <c r="J77" s="75" t="str">
        <f>IF((I77=I82),"","NO CUADRA")</f>
        <v/>
      </c>
    </row>
    <row r="78" spans="2:10">
      <c r="B78" s="128"/>
      <c r="E78" s="32" t="s">
        <v>81</v>
      </c>
      <c r="F78" s="30"/>
      <c r="G78" s="35"/>
      <c r="H78" s="32"/>
      <c r="I78" s="129"/>
    </row>
    <row r="79" spans="2:10">
      <c r="B79" s="128">
        <f>I82-B77</f>
        <v>-218104</v>
      </c>
      <c r="D79" s="32" t="s">
        <v>82</v>
      </c>
      <c r="E79" s="39" t="s">
        <v>83</v>
      </c>
      <c r="F79" s="30"/>
      <c r="G79" s="31"/>
      <c r="H79" s="31"/>
      <c r="I79" s="129"/>
      <c r="J79" s="75" t="str">
        <f>IF((B79=I82-B77),"","NO CUADRA")</f>
        <v/>
      </c>
    </row>
    <row r="80" spans="2:10">
      <c r="B80" s="128">
        <f>B79-B13</f>
        <v>-240218</v>
      </c>
      <c r="D80" s="32" t="s">
        <v>21</v>
      </c>
      <c r="E80" s="34" t="s">
        <v>22</v>
      </c>
      <c r="F80" s="30"/>
      <c r="G80" s="31"/>
      <c r="H80" s="31"/>
      <c r="I80" s="129"/>
    </row>
    <row r="81" spans="2:10">
      <c r="B81" s="128"/>
      <c r="F81" s="30"/>
      <c r="G81" s="31"/>
      <c r="H81" s="31"/>
      <c r="I81" s="129"/>
      <c r="J81" s="75" t="str">
        <f>IF((B82=B77+B79),"","NO CUADRA")</f>
        <v/>
      </c>
    </row>
    <row r="82" spans="2:10">
      <c r="B82" s="130">
        <f>B77+B79</f>
        <v>-218104</v>
      </c>
      <c r="C82" s="26"/>
      <c r="D82" s="26" t="s">
        <v>46</v>
      </c>
      <c r="E82" s="26"/>
      <c r="F82" s="37"/>
      <c r="G82" s="26" t="s">
        <v>46</v>
      </c>
      <c r="H82" s="26"/>
      <c r="I82" s="131">
        <f>I77</f>
        <v>-218104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-3920</v>
      </c>
      <c r="D92" s="32" t="s">
        <v>87</v>
      </c>
      <c r="E92" s="34" t="s">
        <v>88</v>
      </c>
      <c r="F92" s="30"/>
      <c r="G92" s="32" t="s">
        <v>82</v>
      </c>
      <c r="H92" s="34" t="s">
        <v>22</v>
      </c>
      <c r="I92" s="129">
        <f>+B80</f>
        <v>-240218</v>
      </c>
      <c r="J92" s="75" t="str">
        <f>IF((I93=I94+I95),"","NO CUADRA")</f>
        <v/>
      </c>
    </row>
    <row r="93" spans="2:10">
      <c r="B93" s="128"/>
      <c r="E93" s="39" t="s">
        <v>89</v>
      </c>
      <c r="F93" s="30"/>
      <c r="G93" s="35" t="s">
        <v>32</v>
      </c>
      <c r="H93" s="24" t="s">
        <v>24</v>
      </c>
      <c r="I93" s="129">
        <f>I94+I95</f>
        <v>236298</v>
      </c>
      <c r="J93" s="75" t="str">
        <f>IF((I96=I97),"","NO CUADRA")</f>
        <v/>
      </c>
    </row>
    <row r="94" spans="2:10">
      <c r="B94" s="128"/>
      <c r="E94" s="32"/>
      <c r="F94" s="30"/>
      <c r="G94" s="35" t="s">
        <v>90</v>
      </c>
      <c r="I94" s="129">
        <v>0</v>
      </c>
      <c r="J94" s="75" t="str">
        <f>IF((I99=I92+I93+I96),"","NO CUADRA")</f>
        <v/>
      </c>
    </row>
    <row r="95" spans="2:10">
      <c r="B95" s="128"/>
      <c r="E95" s="32"/>
      <c r="F95" s="30"/>
      <c r="G95" s="35" t="s">
        <v>91</v>
      </c>
      <c r="I95" s="129">
        <v>236298</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-3920</v>
      </c>
      <c r="C99" s="26"/>
      <c r="D99" s="26" t="s">
        <v>46</v>
      </c>
      <c r="E99" s="26"/>
      <c r="F99" s="37"/>
      <c r="G99" s="26" t="s">
        <v>46</v>
      </c>
      <c r="H99" s="26"/>
      <c r="I99" s="131">
        <f>I92+I93+I96</f>
        <v>-3920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-9471</v>
      </c>
      <c r="D106" s="32" t="s">
        <v>34</v>
      </c>
      <c r="E106" s="50" t="s">
        <v>35</v>
      </c>
      <c r="F106" s="30"/>
      <c r="G106" s="31"/>
      <c r="H106" s="31"/>
      <c r="I106" s="30"/>
    </row>
    <row r="107" spans="2:10">
      <c r="B107" s="128">
        <v>2388</v>
      </c>
      <c r="D107" s="32" t="s">
        <v>94</v>
      </c>
      <c r="E107" s="32"/>
      <c r="F107" s="30"/>
      <c r="G107" s="32" t="s">
        <v>87</v>
      </c>
      <c r="H107" s="39" t="s">
        <v>88</v>
      </c>
      <c r="I107" s="129"/>
    </row>
    <row r="108" spans="2:10">
      <c r="B108" s="128">
        <f>-B13</f>
        <v>-22114</v>
      </c>
      <c r="D108" s="32" t="s">
        <v>95</v>
      </c>
      <c r="E108" s="33" t="s">
        <v>6</v>
      </c>
      <c r="F108" s="30"/>
      <c r="G108" s="32"/>
      <c r="H108" s="51" t="s">
        <v>89</v>
      </c>
      <c r="I108" s="129">
        <f>B92</f>
        <v>-3920</v>
      </c>
    </row>
    <row r="109" spans="2:10">
      <c r="B109" s="128">
        <v>-11859</v>
      </c>
      <c r="D109" s="40" t="s">
        <v>96</v>
      </c>
      <c r="E109" s="32" t="s">
        <v>97</v>
      </c>
      <c r="F109" s="30"/>
      <c r="H109" s="74"/>
      <c r="I109" s="133"/>
    </row>
    <row r="110" spans="2:10">
      <c r="B110" s="128">
        <v>0</v>
      </c>
      <c r="D110" s="32" t="s">
        <v>98</v>
      </c>
      <c r="E110" s="32" t="s">
        <v>99</v>
      </c>
      <c r="F110" s="30"/>
      <c r="G110" s="72"/>
      <c r="I110" s="129"/>
    </row>
    <row r="111" spans="2:10">
      <c r="B111" s="128">
        <v>3142</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24523</v>
      </c>
      <c r="C113" s="46"/>
      <c r="D113" s="46" t="s">
        <v>26</v>
      </c>
      <c r="E113" s="34" t="s">
        <v>102</v>
      </c>
      <c r="F113" s="47"/>
      <c r="G113" s="72"/>
      <c r="H113" s="48"/>
      <c r="I113" s="129"/>
    </row>
    <row r="114" spans="2:10">
      <c r="B114" s="128"/>
      <c r="E114" s="32"/>
      <c r="F114" s="30"/>
      <c r="G114" s="72"/>
      <c r="H114" s="31"/>
      <c r="I114" s="129"/>
    </row>
    <row r="115" spans="2:10">
      <c r="B115" s="130">
        <f>B106+B108+B111+B113</f>
        <v>-3920</v>
      </c>
      <c r="C115" s="26"/>
      <c r="D115" s="26" t="s">
        <v>46</v>
      </c>
      <c r="E115" s="52"/>
      <c r="F115" s="37"/>
      <c r="G115" s="26" t="s">
        <v>46</v>
      </c>
      <c r="H115" s="26"/>
      <c r="I115" s="131">
        <f>I108</f>
        <v>-3920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24523</v>
      </c>
      <c r="J122" s="75" t="str">
        <f>IF((B125=B126+B127),"","NO CUADRA")</f>
        <v/>
      </c>
    </row>
    <row r="123" spans="2:10" ht="15">
      <c r="B123" s="128">
        <f>B125+B128+B131+B134+B137+B142+B143+B144</f>
        <v>22215</v>
      </c>
      <c r="C123" s="28"/>
      <c r="D123" s="23"/>
      <c r="E123" s="32" t="s">
        <v>105</v>
      </c>
      <c r="F123" s="23"/>
      <c r="G123" s="23"/>
      <c r="H123" s="23"/>
      <c r="I123" s="129">
        <f>I128+I131+I134+I137+I142+I143+I144</f>
        <v>-2308</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5934</v>
      </c>
      <c r="E128" s="32" t="s">
        <v>109</v>
      </c>
      <c r="I128" s="129">
        <f>I129+I130</f>
        <v>-85</v>
      </c>
      <c r="J128" s="75" t="str">
        <f>IF((B138=B139+B140),"","NO CUADRA")</f>
        <v/>
      </c>
    </row>
    <row r="129" spans="2:10">
      <c r="B129" s="128">
        <v>5991</v>
      </c>
      <c r="E129" s="32" t="s">
        <v>110</v>
      </c>
      <c r="I129" s="129">
        <v>0</v>
      </c>
      <c r="J129" s="75" t="str">
        <f>IF((B144=B145+B146),"","NO CUADRA")</f>
        <v/>
      </c>
    </row>
    <row r="130" spans="2:10">
      <c r="B130" s="128">
        <v>-57</v>
      </c>
      <c r="E130" s="32" t="s">
        <v>111</v>
      </c>
      <c r="I130" s="129">
        <v>-85</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21543</v>
      </c>
      <c r="E134" s="32" t="s">
        <v>115</v>
      </c>
      <c r="I134" s="129">
        <f>I135+I136</f>
        <v>-15162</v>
      </c>
      <c r="J134" s="75" t="str">
        <f>IF((I134=I135+I136),"","NO CUADRA")</f>
        <v/>
      </c>
    </row>
    <row r="135" spans="2:10">
      <c r="B135" s="128">
        <v>21686</v>
      </c>
      <c r="E135" s="32" t="s">
        <v>116</v>
      </c>
      <c r="I135" s="129">
        <v>30817</v>
      </c>
      <c r="J135" s="75" t="str">
        <f>IF((I137=I138+I141),"","NO CUADRA")</f>
        <v/>
      </c>
    </row>
    <row r="136" spans="2:10">
      <c r="B136" s="128">
        <v>-143</v>
      </c>
      <c r="E136" s="32" t="s">
        <v>117</v>
      </c>
      <c r="I136" s="129">
        <v>-45979</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-5262</v>
      </c>
      <c r="C144" s="32" t="s">
        <v>125</v>
      </c>
      <c r="E144" s="32" t="s">
        <v>125</v>
      </c>
      <c r="I144" s="129">
        <f>I145+I146</f>
        <v>12939</v>
      </c>
      <c r="J144" s="75" t="str">
        <f>IF((I122=B113),"","NO CUADRA")</f>
        <v/>
      </c>
    </row>
    <row r="145" spans="2:9">
      <c r="B145" s="128">
        <v>-2584</v>
      </c>
      <c r="C145" s="32" t="s">
        <v>126</v>
      </c>
      <c r="E145" s="32" t="s">
        <v>126</v>
      </c>
      <c r="I145" s="129">
        <v>-8941</v>
      </c>
    </row>
    <row r="146" spans="2:9">
      <c r="B146" s="130">
        <v>-2678</v>
      </c>
      <c r="C146" s="56" t="s">
        <v>127</v>
      </c>
      <c r="D146" s="57"/>
      <c r="E146" s="56" t="s">
        <v>127</v>
      </c>
      <c r="F146" s="57"/>
      <c r="G146" s="57"/>
      <c r="H146" s="57"/>
      <c r="I146" s="131">
        <v>21880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423</v>
      </c>
      <c r="D3" s="20"/>
      <c r="E3" s="77"/>
      <c r="F3" s="20"/>
      <c r="G3" s="20"/>
      <c r="H3" s="20"/>
      <c r="I3" s="20"/>
      <c r="J3" s="20"/>
      <c r="K3" s="20"/>
      <c r="L3" s="20"/>
      <c r="M3" s="20"/>
      <c r="N3" s="120"/>
    </row>
    <row r="4" spans="2:14" s="21" customFormat="1" ht="15" customHeight="1">
      <c r="B4" s="127" t="s">
        <v>424</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80576</v>
      </c>
      <c r="D11" s="24" t="s">
        <v>4</v>
      </c>
      <c r="E11" s="32" t="s">
        <v>42</v>
      </c>
      <c r="F11" s="30"/>
      <c r="G11" s="31" t="s">
        <v>2</v>
      </c>
      <c r="H11" s="33" t="s">
        <v>3</v>
      </c>
      <c r="I11" s="129">
        <f>I12+I13</f>
        <v>112372</v>
      </c>
      <c r="J11" s="75" t="str">
        <f>IF((I11=I12+I13),"","NO CUADRA")</f>
        <v/>
      </c>
    </row>
    <row r="12" spans="2:14">
      <c r="B12" s="128">
        <f>I11-B11</f>
        <v>31796</v>
      </c>
      <c r="D12" s="32" t="s">
        <v>28</v>
      </c>
      <c r="E12" s="34" t="s">
        <v>5</v>
      </c>
      <c r="F12" s="30"/>
      <c r="G12" s="35" t="s">
        <v>43</v>
      </c>
      <c r="H12" s="31"/>
      <c r="I12" s="129">
        <v>112372</v>
      </c>
      <c r="J12" s="75" t="str">
        <f>IF((I11=I16),"","NO CUADRA")</f>
        <v/>
      </c>
    </row>
    <row r="13" spans="2:14">
      <c r="B13" s="128">
        <v>6225</v>
      </c>
      <c r="D13" s="24" t="s">
        <v>44</v>
      </c>
      <c r="E13" s="32" t="s">
        <v>6</v>
      </c>
      <c r="F13" s="30"/>
      <c r="G13" s="35" t="s">
        <v>45</v>
      </c>
      <c r="I13" s="129">
        <v>0</v>
      </c>
      <c r="J13" s="75" t="str">
        <f>IF((B16=B11+B12),"","NO CUADRA")</f>
        <v/>
      </c>
    </row>
    <row r="14" spans="2:14">
      <c r="B14" s="128">
        <f>B12-B13</f>
        <v>25571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112372</v>
      </c>
      <c r="C16" s="26"/>
      <c r="D16" s="36" t="s">
        <v>46</v>
      </c>
      <c r="E16" s="26"/>
      <c r="F16" s="37"/>
      <c r="G16" s="36" t="s">
        <v>46</v>
      </c>
      <c r="H16" s="26"/>
      <c r="I16" s="131">
        <f>I11</f>
        <v>112372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19892</v>
      </c>
      <c r="D26" s="24" t="s">
        <v>9</v>
      </c>
      <c r="E26" s="32" t="s">
        <v>10</v>
      </c>
      <c r="F26" s="30"/>
      <c r="G26" s="35" t="s">
        <v>28</v>
      </c>
      <c r="H26" s="39" t="s">
        <v>5</v>
      </c>
      <c r="I26" s="129">
        <f>+B12</f>
        <v>31796</v>
      </c>
      <c r="J26" s="75" t="str">
        <f>IF((B26=B27+B28),"","NO CUADRA")</f>
        <v/>
      </c>
    </row>
    <row r="27" spans="2:10">
      <c r="B27" s="128">
        <v>15681</v>
      </c>
      <c r="D27" s="32" t="s">
        <v>49</v>
      </c>
      <c r="F27" s="30"/>
      <c r="G27" s="31"/>
      <c r="H27" s="31"/>
      <c r="I27" s="129"/>
      <c r="J27" s="75" t="str">
        <f>IF((B28=B29+B30),"","NO CUADRA")</f>
        <v/>
      </c>
    </row>
    <row r="28" spans="2:10">
      <c r="B28" s="128">
        <f>B29+B30</f>
        <v>4211</v>
      </c>
      <c r="D28" s="32" t="s">
        <v>50</v>
      </c>
      <c r="F28" s="30"/>
      <c r="G28" s="31"/>
      <c r="H28" s="31"/>
      <c r="I28" s="129"/>
      <c r="J28" s="75" t="str">
        <f>IF((I26=I35),"","NO CUADRA")</f>
        <v/>
      </c>
    </row>
    <row r="29" spans="2:10">
      <c r="B29" s="128">
        <v>4197</v>
      </c>
      <c r="D29" s="32" t="s">
        <v>51</v>
      </c>
      <c r="F29" s="30"/>
      <c r="G29" s="31"/>
      <c r="H29" s="31"/>
      <c r="I29" s="129"/>
      <c r="J29" s="75" t="str">
        <f>IF((B33=I35-B26-B31-B32),"","NO CUADRA")</f>
        <v/>
      </c>
    </row>
    <row r="30" spans="2:10">
      <c r="B30" s="128">
        <v>14</v>
      </c>
      <c r="D30" s="32" t="s">
        <v>52</v>
      </c>
      <c r="F30" s="30"/>
      <c r="G30" s="31"/>
      <c r="H30" s="31"/>
      <c r="I30" s="129"/>
      <c r="J30" s="75" t="str">
        <f>IF((B35=B26+B31+B32+B33),"","NO CUADRA")</f>
        <v/>
      </c>
    </row>
    <row r="31" spans="2:10" ht="12.75" customHeight="1">
      <c r="B31" s="128">
        <v>777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11127</v>
      </c>
      <c r="D33" s="32" t="s">
        <v>53</v>
      </c>
      <c r="E33" s="34" t="s">
        <v>54</v>
      </c>
      <c r="F33" s="30"/>
      <c r="G33" s="31"/>
      <c r="H33" s="31"/>
      <c r="I33" s="129"/>
    </row>
    <row r="34" spans="2:10">
      <c r="B34" s="128"/>
      <c r="F34" s="30"/>
      <c r="G34" s="31"/>
      <c r="H34" s="31"/>
      <c r="I34" s="129"/>
    </row>
    <row r="35" spans="2:10">
      <c r="B35" s="130">
        <f>B26+B31+B32+B33</f>
        <v>31796</v>
      </c>
      <c r="C35" s="26"/>
      <c r="D35" s="36" t="s">
        <v>46</v>
      </c>
      <c r="E35" s="26"/>
      <c r="F35" s="37"/>
      <c r="G35" s="36" t="s">
        <v>46</v>
      </c>
      <c r="H35" s="26"/>
      <c r="I35" s="131">
        <f>I26</f>
        <v>31796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1927</v>
      </c>
      <c r="D42" s="24" t="s">
        <v>15</v>
      </c>
      <c r="E42" s="35" t="s">
        <v>16</v>
      </c>
      <c r="F42" s="30"/>
      <c r="G42" s="32" t="s">
        <v>53</v>
      </c>
      <c r="H42" s="34" t="s">
        <v>54</v>
      </c>
      <c r="I42" s="129">
        <f>+B33</f>
        <v>11127</v>
      </c>
    </row>
    <row r="43" spans="2:10" ht="15">
      <c r="B43" s="128">
        <v>747</v>
      </c>
      <c r="C43" s="23"/>
      <c r="D43" s="40" t="s">
        <v>56</v>
      </c>
      <c r="F43" s="41"/>
      <c r="G43" s="28" t="s">
        <v>15</v>
      </c>
      <c r="H43" s="42" t="s">
        <v>16</v>
      </c>
      <c r="I43" s="129">
        <f>I44+I45+I47+I48+I49</f>
        <v>423</v>
      </c>
      <c r="J43" s="75" t="str">
        <f>IF((I43=I44+I45+I47+I48+I49),"","NO CUADRA")</f>
        <v/>
      </c>
    </row>
    <row r="44" spans="2:10">
      <c r="B44" s="128">
        <v>1180</v>
      </c>
      <c r="D44" s="32" t="s">
        <v>57</v>
      </c>
      <c r="F44" s="30"/>
      <c r="G44" s="40" t="s">
        <v>56</v>
      </c>
      <c r="I44" s="129">
        <v>423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9623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11550</v>
      </c>
      <c r="C52" s="26"/>
      <c r="D52" s="26" t="s">
        <v>46</v>
      </c>
      <c r="E52" s="26"/>
      <c r="F52" s="37"/>
      <c r="G52" s="26" t="s">
        <v>46</v>
      </c>
      <c r="H52" s="26"/>
      <c r="I52" s="131">
        <f>I42+I43+I50</f>
        <v>11550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315</v>
      </c>
      <c r="D59" s="24" t="s">
        <v>17</v>
      </c>
      <c r="E59" s="33" t="s">
        <v>66</v>
      </c>
      <c r="F59" s="30"/>
      <c r="G59" s="35" t="s">
        <v>62</v>
      </c>
      <c r="H59" s="34" t="s">
        <v>63</v>
      </c>
      <c r="I59" s="129">
        <f>+B49</f>
        <v>9623</v>
      </c>
      <c r="J59" s="75" t="str">
        <f>IF((B59=B60+B61),"","NO CUADRA")</f>
        <v/>
      </c>
    </row>
    <row r="60" spans="2:10">
      <c r="B60" s="128">
        <v>315</v>
      </c>
      <c r="D60" s="32" t="s">
        <v>67</v>
      </c>
      <c r="F60" s="30"/>
      <c r="G60" s="35" t="s">
        <v>68</v>
      </c>
      <c r="H60" s="32"/>
      <c r="I60" s="129">
        <f>I61+I62</f>
        <v>14</v>
      </c>
      <c r="J60" s="75" t="str">
        <f>IF((B64=B65+B66+B67),"","NO CUADRA")</f>
        <v/>
      </c>
    </row>
    <row r="61" spans="2:10">
      <c r="B61" s="128">
        <v>0</v>
      </c>
      <c r="D61" s="32" t="s">
        <v>69</v>
      </c>
      <c r="F61" s="30"/>
      <c r="G61" s="35" t="s">
        <v>70</v>
      </c>
      <c r="I61" s="129">
        <v>0</v>
      </c>
      <c r="J61" s="75" t="str">
        <f>IF((I60=I61+I62),"","NO CUADRA")</f>
        <v/>
      </c>
    </row>
    <row r="62" spans="2:10">
      <c r="B62" s="128">
        <v>14</v>
      </c>
      <c r="D62" s="24" t="s">
        <v>18</v>
      </c>
      <c r="E62" s="32" t="s">
        <v>71</v>
      </c>
      <c r="F62" s="30"/>
      <c r="G62" s="35" t="s">
        <v>72</v>
      </c>
      <c r="I62" s="129">
        <v>14</v>
      </c>
      <c r="J62" s="75" t="str">
        <f>IF((I63=I64+I65+I66),"","NO CUADRA")</f>
        <v/>
      </c>
    </row>
    <row r="63" spans="2:10">
      <c r="B63" s="128"/>
      <c r="E63" s="32" t="s">
        <v>73</v>
      </c>
      <c r="F63" s="30"/>
      <c r="G63" s="31" t="s">
        <v>19</v>
      </c>
      <c r="H63" s="24" t="s">
        <v>20</v>
      </c>
      <c r="I63" s="129">
        <f>I64+I65+I66</f>
        <v>1485</v>
      </c>
      <c r="J63" s="75" t="str">
        <f>IF((I70=I59+I60+I63),"","NO CUADRA")</f>
        <v/>
      </c>
    </row>
    <row r="64" spans="2:10">
      <c r="B64" s="128">
        <f>B65+B66+B67</f>
        <v>89</v>
      </c>
      <c r="D64" s="24" t="s">
        <v>19</v>
      </c>
      <c r="E64" s="24" t="s">
        <v>20</v>
      </c>
      <c r="F64" s="30"/>
      <c r="G64" s="32" t="s">
        <v>74</v>
      </c>
      <c r="I64" s="129">
        <v>0</v>
      </c>
      <c r="J64" s="75" t="str">
        <f>IF((B68=I70-B59-B62-B64),"","NO CUADRA")</f>
        <v/>
      </c>
    </row>
    <row r="65" spans="2:10">
      <c r="B65" s="128">
        <v>89</v>
      </c>
      <c r="D65" s="32" t="s">
        <v>74</v>
      </c>
      <c r="F65" s="30"/>
      <c r="G65" s="35" t="s">
        <v>75</v>
      </c>
      <c r="I65" s="129">
        <v>0</v>
      </c>
      <c r="J65" s="75" t="str">
        <f>IF((B70=B59+B62+B64+B68),"","NO CUADRA")</f>
        <v/>
      </c>
    </row>
    <row r="66" spans="2:10">
      <c r="B66" s="128">
        <v>0</v>
      </c>
      <c r="D66" s="32" t="s">
        <v>75</v>
      </c>
      <c r="F66" s="30"/>
      <c r="G66" s="35" t="s">
        <v>76</v>
      </c>
      <c r="I66" s="129">
        <v>1485</v>
      </c>
    </row>
    <row r="67" spans="2:10">
      <c r="B67" s="128">
        <v>0</v>
      </c>
      <c r="D67" s="32" t="s">
        <v>76</v>
      </c>
      <c r="F67" s="30"/>
      <c r="G67" s="31"/>
      <c r="H67" s="31"/>
      <c r="I67" s="129"/>
    </row>
    <row r="68" spans="2:10">
      <c r="B68" s="128">
        <f>I70-B59-B62-B64</f>
        <v>10704</v>
      </c>
      <c r="D68" s="32" t="s">
        <v>77</v>
      </c>
      <c r="E68" s="32" t="s">
        <v>78</v>
      </c>
      <c r="F68" s="30"/>
      <c r="G68" s="31"/>
      <c r="H68" s="31"/>
      <c r="I68" s="129"/>
    </row>
    <row r="69" spans="2:10" ht="17.45" customHeight="1">
      <c r="B69" s="128"/>
      <c r="F69" s="30"/>
      <c r="G69" s="31"/>
      <c r="H69" s="31"/>
      <c r="I69" s="129"/>
    </row>
    <row r="70" spans="2:10" ht="17.45" customHeight="1">
      <c r="B70" s="130">
        <f>B59+B62+B64+B68</f>
        <v>11122</v>
      </c>
      <c r="C70" s="26"/>
      <c r="D70" s="26" t="s">
        <v>46</v>
      </c>
      <c r="E70" s="26"/>
      <c r="F70" s="37"/>
      <c r="G70" s="26" t="s">
        <v>46</v>
      </c>
      <c r="H70" s="26"/>
      <c r="I70" s="131">
        <f>I59+I60+I63</f>
        <v>11122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10704</v>
      </c>
      <c r="J77" s="75" t="str">
        <f>IF((I77=I82),"","NO CUADRA")</f>
        <v/>
      </c>
    </row>
    <row r="78" spans="2:10">
      <c r="B78" s="128"/>
      <c r="E78" s="32" t="s">
        <v>81</v>
      </c>
      <c r="F78" s="30"/>
      <c r="G78" s="35"/>
      <c r="H78" s="32"/>
      <c r="I78" s="129"/>
    </row>
    <row r="79" spans="2:10">
      <c r="B79" s="128">
        <f>I82-B77</f>
        <v>10704</v>
      </c>
      <c r="D79" s="32" t="s">
        <v>82</v>
      </c>
      <c r="E79" s="39" t="s">
        <v>83</v>
      </c>
      <c r="F79" s="30"/>
      <c r="G79" s="31"/>
      <c r="H79" s="31"/>
      <c r="I79" s="129"/>
      <c r="J79" s="75" t="str">
        <f>IF((B79=I82-B77),"","NO CUADRA")</f>
        <v/>
      </c>
    </row>
    <row r="80" spans="2:10">
      <c r="B80" s="128">
        <f>B79-B13</f>
        <v>4479</v>
      </c>
      <c r="D80" s="32" t="s">
        <v>21</v>
      </c>
      <c r="E80" s="34" t="s">
        <v>22</v>
      </c>
      <c r="F80" s="30"/>
      <c r="G80" s="31"/>
      <c r="H80" s="31"/>
      <c r="I80" s="129"/>
    </row>
    <row r="81" spans="2:10">
      <c r="B81" s="128"/>
      <c r="F81" s="30"/>
      <c r="G81" s="31"/>
      <c r="H81" s="31"/>
      <c r="I81" s="129"/>
      <c r="J81" s="75" t="str">
        <f>IF((B82=B77+B79),"","NO CUADRA")</f>
        <v/>
      </c>
    </row>
    <row r="82" spans="2:10">
      <c r="B82" s="130">
        <f>B77+B79</f>
        <v>10704</v>
      </c>
      <c r="C82" s="26"/>
      <c r="D82" s="26" t="s">
        <v>46</v>
      </c>
      <c r="E82" s="26"/>
      <c r="F82" s="37"/>
      <c r="G82" s="26" t="s">
        <v>46</v>
      </c>
      <c r="H82" s="26"/>
      <c r="I82" s="131">
        <f>I77</f>
        <v>10704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4315</v>
      </c>
      <c r="D92" s="32" t="s">
        <v>87</v>
      </c>
      <c r="E92" s="34" t="s">
        <v>88</v>
      </c>
      <c r="F92" s="30"/>
      <c r="G92" s="32" t="s">
        <v>82</v>
      </c>
      <c r="H92" s="34" t="s">
        <v>22</v>
      </c>
      <c r="I92" s="129">
        <f>+B80</f>
        <v>4479</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-164</v>
      </c>
    </row>
    <row r="97" spans="2:10">
      <c r="B97" s="132"/>
      <c r="C97" s="46"/>
      <c r="D97" s="46"/>
      <c r="E97" s="32"/>
      <c r="F97" s="47"/>
      <c r="G97" s="35" t="s">
        <v>92</v>
      </c>
      <c r="H97" s="48"/>
      <c r="I97" s="129">
        <v>-164</v>
      </c>
    </row>
    <row r="98" spans="2:10">
      <c r="B98" s="128"/>
      <c r="F98" s="30"/>
      <c r="G98" s="31"/>
      <c r="H98" s="31"/>
      <c r="I98" s="129"/>
    </row>
    <row r="99" spans="2:10">
      <c r="B99" s="130">
        <f>B92</f>
        <v>4315</v>
      </c>
      <c r="C99" s="26"/>
      <c r="D99" s="26" t="s">
        <v>46</v>
      </c>
      <c r="E99" s="26"/>
      <c r="F99" s="37"/>
      <c r="G99" s="26" t="s">
        <v>46</v>
      </c>
      <c r="H99" s="26"/>
      <c r="I99" s="131">
        <f>I92+I93+I96</f>
        <v>4315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6694</v>
      </c>
      <c r="D106" s="32" t="s">
        <v>34</v>
      </c>
      <c r="E106" s="50" t="s">
        <v>35</v>
      </c>
      <c r="F106" s="30"/>
      <c r="G106" s="31"/>
      <c r="H106" s="31"/>
      <c r="I106" s="30"/>
    </row>
    <row r="107" spans="2:10">
      <c r="B107" s="128">
        <v>3203</v>
      </c>
      <c r="D107" s="32" t="s">
        <v>94</v>
      </c>
      <c r="E107" s="32"/>
      <c r="F107" s="30"/>
      <c r="G107" s="32" t="s">
        <v>87</v>
      </c>
      <c r="H107" s="39" t="s">
        <v>88</v>
      </c>
      <c r="I107" s="129"/>
    </row>
    <row r="108" spans="2:10">
      <c r="B108" s="128">
        <f>-B13</f>
        <v>-6225</v>
      </c>
      <c r="D108" s="32" t="s">
        <v>95</v>
      </c>
      <c r="E108" s="33" t="s">
        <v>6</v>
      </c>
      <c r="F108" s="30"/>
      <c r="G108" s="32"/>
      <c r="H108" s="51" t="s">
        <v>89</v>
      </c>
      <c r="I108" s="129">
        <f>B92</f>
        <v>4315</v>
      </c>
    </row>
    <row r="109" spans="2:10">
      <c r="B109" s="128">
        <v>3491</v>
      </c>
      <c r="D109" s="40" t="s">
        <v>96</v>
      </c>
      <c r="E109" s="32" t="s">
        <v>97</v>
      </c>
      <c r="F109" s="30"/>
      <c r="H109" s="74"/>
      <c r="I109" s="133"/>
    </row>
    <row r="110" spans="2:10">
      <c r="B110" s="128">
        <v>0</v>
      </c>
      <c r="D110" s="32" t="s">
        <v>98</v>
      </c>
      <c r="E110" s="32" t="s">
        <v>99</v>
      </c>
      <c r="F110" s="30"/>
      <c r="G110" s="72"/>
      <c r="I110" s="129"/>
    </row>
    <row r="111" spans="2:10">
      <c r="B111" s="128">
        <v>21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3825</v>
      </c>
      <c r="C113" s="46"/>
      <c r="D113" s="46" t="s">
        <v>26</v>
      </c>
      <c r="E113" s="34" t="s">
        <v>102</v>
      </c>
      <c r="F113" s="47"/>
      <c r="G113" s="72"/>
      <c r="H113" s="48"/>
      <c r="I113" s="129"/>
    </row>
    <row r="114" spans="2:10">
      <c r="B114" s="128"/>
      <c r="E114" s="32"/>
      <c r="F114" s="30"/>
      <c r="G114" s="72"/>
      <c r="H114" s="31"/>
      <c r="I114" s="129"/>
    </row>
    <row r="115" spans="2:10">
      <c r="B115" s="130">
        <f>B106+B108+B111+B113</f>
        <v>4315</v>
      </c>
      <c r="C115" s="26"/>
      <c r="D115" s="26" t="s">
        <v>46</v>
      </c>
      <c r="E115" s="52"/>
      <c r="F115" s="37"/>
      <c r="G115" s="26" t="s">
        <v>46</v>
      </c>
      <c r="H115" s="26"/>
      <c r="I115" s="131">
        <f>I108</f>
        <v>4315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3825</v>
      </c>
      <c r="J122" s="75" t="str">
        <f>IF((B125=B126+B127),"","NO CUADRA")</f>
        <v/>
      </c>
    </row>
    <row r="123" spans="2:10" ht="15">
      <c r="B123" s="128">
        <f>B125+B128+B131+B134+B137+B142+B143+B144</f>
        <v>729</v>
      </c>
      <c r="C123" s="28"/>
      <c r="D123" s="23"/>
      <c r="E123" s="32" t="s">
        <v>105</v>
      </c>
      <c r="F123" s="23"/>
      <c r="G123" s="23"/>
      <c r="H123" s="23"/>
      <c r="I123" s="129">
        <f>I128+I131+I134+I137+I142+I143+I144</f>
        <v>-3096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3330</v>
      </c>
      <c r="E128" s="32" t="s">
        <v>109</v>
      </c>
      <c r="I128" s="129">
        <f>I129+I130</f>
        <v>-29</v>
      </c>
      <c r="J128" s="75" t="str">
        <f>IF((B138=B139+B140),"","NO CUADRA")</f>
        <v/>
      </c>
    </row>
    <row r="129" spans="2:10">
      <c r="B129" s="128">
        <v>4317</v>
      </c>
      <c r="E129" s="32" t="s">
        <v>110</v>
      </c>
      <c r="I129" s="129">
        <v>0</v>
      </c>
      <c r="J129" s="75" t="str">
        <f>IF((B144=B145+B146),"","NO CUADRA")</f>
        <v/>
      </c>
    </row>
    <row r="130" spans="2:10">
      <c r="B130" s="128">
        <v>-987</v>
      </c>
      <c r="E130" s="32" t="s">
        <v>111</v>
      </c>
      <c r="I130" s="129">
        <v>-29</v>
      </c>
    </row>
    <row r="131" spans="2:10">
      <c r="B131" s="128">
        <f>B132+B133</f>
        <v>-198</v>
      </c>
      <c r="E131" s="32" t="s">
        <v>112</v>
      </c>
      <c r="I131" s="129">
        <f>I132+I133</f>
        <v>0</v>
      </c>
    </row>
    <row r="132" spans="2:10">
      <c r="B132" s="128">
        <v>-198</v>
      </c>
      <c r="E132" s="32" t="s">
        <v>113</v>
      </c>
      <c r="I132" s="129">
        <v>0</v>
      </c>
      <c r="J132" s="75" t="str">
        <f>IF((I128=I129+I130),"","NO CUADRA")</f>
        <v/>
      </c>
    </row>
    <row r="133" spans="2:10">
      <c r="B133" s="128">
        <v>0</v>
      </c>
      <c r="E133" s="32" t="s">
        <v>114</v>
      </c>
      <c r="I133" s="129">
        <v>0</v>
      </c>
      <c r="J133" s="75" t="str">
        <f>IF((I131=I132+I133),"","NO CUADRA")</f>
        <v/>
      </c>
    </row>
    <row r="134" spans="2:10">
      <c r="B134" s="128">
        <f>B135+B136</f>
        <v>-1365</v>
      </c>
      <c r="E134" s="32" t="s">
        <v>115</v>
      </c>
      <c r="I134" s="129">
        <f>I135+I136</f>
        <v>-1226</v>
      </c>
      <c r="J134" s="75" t="str">
        <f>IF((I134=I135+I136),"","NO CUADRA")</f>
        <v/>
      </c>
    </row>
    <row r="135" spans="2:10">
      <c r="B135" s="128">
        <v>-3333</v>
      </c>
      <c r="E135" s="32" t="s">
        <v>116</v>
      </c>
      <c r="I135" s="129">
        <v>665</v>
      </c>
      <c r="J135" s="75" t="str">
        <f>IF((I137=I138+I141),"","NO CUADRA")</f>
        <v/>
      </c>
    </row>
    <row r="136" spans="2:10">
      <c r="B136" s="128">
        <v>1968</v>
      </c>
      <c r="E136" s="32" t="s">
        <v>117</v>
      </c>
      <c r="I136" s="129">
        <v>-1891</v>
      </c>
      <c r="J136" s="75" t="str">
        <f>IF((I144=I145+I146),"","NO CUADRA")</f>
        <v/>
      </c>
    </row>
    <row r="137" spans="2:10">
      <c r="B137" s="128">
        <f>B138+B141</f>
        <v>-11</v>
      </c>
      <c r="E137" s="55" t="s">
        <v>118</v>
      </c>
      <c r="I137" s="129">
        <f>I138+I141</f>
        <v>0</v>
      </c>
      <c r="J137" s="75" t="str">
        <f>IF((I122=B123-I128-I131-I134-I137-I142-I143-I144),"","NO CUADRA")</f>
        <v/>
      </c>
    </row>
    <row r="138" spans="2:10">
      <c r="B138" s="128">
        <f>B139+B140</f>
        <v>-11</v>
      </c>
      <c r="E138" s="55" t="s">
        <v>119</v>
      </c>
      <c r="I138" s="129">
        <f>I139+I140</f>
        <v>0</v>
      </c>
    </row>
    <row r="139" spans="2:10">
      <c r="B139" s="128">
        <v>-11</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-1027</v>
      </c>
      <c r="C144" s="32" t="s">
        <v>125</v>
      </c>
      <c r="E144" s="32" t="s">
        <v>125</v>
      </c>
      <c r="I144" s="129">
        <f>I145+I146</f>
        <v>-1841</v>
      </c>
      <c r="J144" s="75" t="str">
        <f>IF((I122=B113),"","NO CUADRA")</f>
        <v/>
      </c>
    </row>
    <row r="145" spans="2:9">
      <c r="B145" s="128">
        <v>-2171</v>
      </c>
      <c r="C145" s="32" t="s">
        <v>126</v>
      </c>
      <c r="E145" s="32" t="s">
        <v>126</v>
      </c>
      <c r="I145" s="129">
        <v>-3204</v>
      </c>
    </row>
    <row r="146" spans="2:9">
      <c r="B146" s="130">
        <v>1144</v>
      </c>
      <c r="C146" s="56" t="s">
        <v>127</v>
      </c>
      <c r="D146" s="57"/>
      <c r="E146" s="56" t="s">
        <v>127</v>
      </c>
      <c r="F146" s="57"/>
      <c r="G146" s="57"/>
      <c r="H146" s="57"/>
      <c r="I146" s="131">
        <v>1363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425</v>
      </c>
      <c r="D3" s="20"/>
      <c r="E3" s="77"/>
      <c r="F3" s="20"/>
      <c r="G3" s="20"/>
      <c r="H3" s="20"/>
      <c r="I3" s="20"/>
      <c r="J3" s="20"/>
      <c r="K3" s="20"/>
      <c r="L3" s="20"/>
      <c r="M3" s="20"/>
      <c r="N3" s="120"/>
    </row>
    <row r="4" spans="2:14" s="21" customFormat="1" ht="15" customHeight="1">
      <c r="B4" s="127" t="s">
        <v>426</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3008</v>
      </c>
      <c r="D11" s="24" t="s">
        <v>4</v>
      </c>
      <c r="E11" s="32" t="s">
        <v>42</v>
      </c>
      <c r="F11" s="30"/>
      <c r="G11" s="31" t="s">
        <v>2</v>
      </c>
      <c r="H11" s="33" t="s">
        <v>3</v>
      </c>
      <c r="I11" s="129">
        <f>I12+I13</f>
        <v>8133</v>
      </c>
      <c r="J11" s="75" t="str">
        <f>IF((I11=I12+I13),"","NO CUADRA")</f>
        <v/>
      </c>
    </row>
    <row r="12" spans="2:14">
      <c r="B12" s="128">
        <f>I11-B11</f>
        <v>5125</v>
      </c>
      <c r="D12" s="32" t="s">
        <v>28</v>
      </c>
      <c r="E12" s="34" t="s">
        <v>5</v>
      </c>
      <c r="F12" s="30"/>
      <c r="G12" s="35" t="s">
        <v>43</v>
      </c>
      <c r="H12" s="31"/>
      <c r="I12" s="129">
        <v>7883</v>
      </c>
      <c r="J12" s="75" t="str">
        <f>IF((I11=I16),"","NO CUADRA")</f>
        <v/>
      </c>
    </row>
    <row r="13" spans="2:14">
      <c r="B13" s="128">
        <v>943</v>
      </c>
      <c r="D13" s="24" t="s">
        <v>44</v>
      </c>
      <c r="E13" s="32" t="s">
        <v>6</v>
      </c>
      <c r="F13" s="30"/>
      <c r="G13" s="35" t="s">
        <v>45</v>
      </c>
      <c r="I13" s="129">
        <v>250</v>
      </c>
      <c r="J13" s="75" t="str">
        <f>IF((B16=B11+B12),"","NO CUADRA")</f>
        <v/>
      </c>
    </row>
    <row r="14" spans="2:14">
      <c r="B14" s="128">
        <f>B12-B13</f>
        <v>4182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8133</v>
      </c>
      <c r="C16" s="26"/>
      <c r="D16" s="36" t="s">
        <v>46</v>
      </c>
      <c r="E16" s="26"/>
      <c r="F16" s="37"/>
      <c r="G16" s="36" t="s">
        <v>46</v>
      </c>
      <c r="H16" s="26"/>
      <c r="I16" s="131">
        <f>I11</f>
        <v>8133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3525</v>
      </c>
      <c r="D26" s="24" t="s">
        <v>9</v>
      </c>
      <c r="E26" s="32" t="s">
        <v>10</v>
      </c>
      <c r="F26" s="30"/>
      <c r="G26" s="35" t="s">
        <v>28</v>
      </c>
      <c r="H26" s="39" t="s">
        <v>5</v>
      </c>
      <c r="I26" s="129">
        <f>+B12</f>
        <v>5125</v>
      </c>
      <c r="J26" s="75" t="str">
        <f>IF((B26=B27+B28),"","NO CUADRA")</f>
        <v/>
      </c>
    </row>
    <row r="27" spans="2:10">
      <c r="B27" s="128">
        <v>2812</v>
      </c>
      <c r="D27" s="32" t="s">
        <v>49</v>
      </c>
      <c r="F27" s="30"/>
      <c r="G27" s="31"/>
      <c r="H27" s="31"/>
      <c r="I27" s="129"/>
      <c r="J27" s="75" t="str">
        <f>IF((B28=B29+B30),"","NO CUADRA")</f>
        <v/>
      </c>
    </row>
    <row r="28" spans="2:10">
      <c r="B28" s="128">
        <f>B29+B30</f>
        <v>713</v>
      </c>
      <c r="D28" s="32" t="s">
        <v>50</v>
      </c>
      <c r="F28" s="30"/>
      <c r="G28" s="31"/>
      <c r="H28" s="31"/>
      <c r="I28" s="129"/>
      <c r="J28" s="75" t="str">
        <f>IF((I26=I35),"","NO CUADRA")</f>
        <v/>
      </c>
    </row>
    <row r="29" spans="2:10">
      <c r="B29" s="128">
        <v>276</v>
      </c>
      <c r="D29" s="32" t="s">
        <v>51</v>
      </c>
      <c r="F29" s="30"/>
      <c r="G29" s="31"/>
      <c r="H29" s="31"/>
      <c r="I29" s="129"/>
      <c r="J29" s="75" t="str">
        <f>IF((B33=I35-B26-B31-B32),"","NO CUADRA")</f>
        <v/>
      </c>
    </row>
    <row r="30" spans="2:10">
      <c r="B30" s="128">
        <v>437</v>
      </c>
      <c r="D30" s="32" t="s">
        <v>52</v>
      </c>
      <c r="F30" s="30"/>
      <c r="G30" s="31"/>
      <c r="H30" s="31"/>
      <c r="I30" s="129"/>
      <c r="J30" s="75" t="str">
        <f>IF((B35=B26+B31+B32+B33),"","NO CUADRA")</f>
        <v/>
      </c>
    </row>
    <row r="31" spans="2:10" ht="12.75" customHeight="1">
      <c r="B31" s="128">
        <v>72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1528</v>
      </c>
      <c r="D33" s="32" t="s">
        <v>53</v>
      </c>
      <c r="E33" s="34" t="s">
        <v>54</v>
      </c>
      <c r="F33" s="30"/>
      <c r="G33" s="31"/>
      <c r="H33" s="31"/>
      <c r="I33" s="129"/>
    </row>
    <row r="34" spans="2:10">
      <c r="B34" s="128"/>
      <c r="F34" s="30"/>
      <c r="G34" s="31"/>
      <c r="H34" s="31"/>
      <c r="I34" s="129"/>
    </row>
    <row r="35" spans="2:10">
      <c r="B35" s="130">
        <f>B26+B31+B32+B33</f>
        <v>5125</v>
      </c>
      <c r="C35" s="26"/>
      <c r="D35" s="36" t="s">
        <v>46</v>
      </c>
      <c r="E35" s="26"/>
      <c r="F35" s="37"/>
      <c r="G35" s="36" t="s">
        <v>46</v>
      </c>
      <c r="H35" s="26"/>
      <c r="I35" s="131">
        <f>I26</f>
        <v>5125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59</v>
      </c>
      <c r="D42" s="24" t="s">
        <v>15</v>
      </c>
      <c r="E42" s="35" t="s">
        <v>16</v>
      </c>
      <c r="F42" s="30"/>
      <c r="G42" s="32" t="s">
        <v>53</v>
      </c>
      <c r="H42" s="34" t="s">
        <v>54</v>
      </c>
      <c r="I42" s="129">
        <f>+B33</f>
        <v>1528</v>
      </c>
    </row>
    <row r="43" spans="2:10" ht="15">
      <c r="B43" s="128">
        <v>59</v>
      </c>
      <c r="C43" s="23"/>
      <c r="D43" s="40" t="s">
        <v>56</v>
      </c>
      <c r="F43" s="41"/>
      <c r="G43" s="28" t="s">
        <v>15</v>
      </c>
      <c r="H43" s="42" t="s">
        <v>16</v>
      </c>
      <c r="I43" s="129">
        <f>I44+I45+I47+I48+I49</f>
        <v>16</v>
      </c>
      <c r="J43" s="75" t="str">
        <f>IF((I43=I44+I45+I47+I48+I49),"","NO CUADRA")</f>
        <v/>
      </c>
    </row>
    <row r="44" spans="2:10">
      <c r="B44" s="128">
        <v>0</v>
      </c>
      <c r="D44" s="32" t="s">
        <v>57</v>
      </c>
      <c r="F44" s="30"/>
      <c r="G44" s="40" t="s">
        <v>56</v>
      </c>
      <c r="I44" s="129">
        <v>16</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1485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1544</v>
      </c>
      <c r="C52" s="26"/>
      <c r="D52" s="26" t="s">
        <v>46</v>
      </c>
      <c r="E52" s="26"/>
      <c r="F52" s="37"/>
      <c r="G52" s="26" t="s">
        <v>46</v>
      </c>
      <c r="H52" s="26"/>
      <c r="I52" s="131">
        <f>I42+I43+I50</f>
        <v>1544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8</v>
      </c>
      <c r="D59" s="24" t="s">
        <v>17</v>
      </c>
      <c r="E59" s="33" t="s">
        <v>66</v>
      </c>
      <c r="F59" s="30"/>
      <c r="G59" s="35" t="s">
        <v>62</v>
      </c>
      <c r="H59" s="34" t="s">
        <v>63</v>
      </c>
      <c r="I59" s="129">
        <f>+B49</f>
        <v>1485</v>
      </c>
      <c r="J59" s="75" t="str">
        <f>IF((B59=B60+B61),"","NO CUADRA")</f>
        <v/>
      </c>
    </row>
    <row r="60" spans="2:10">
      <c r="B60" s="128">
        <v>8</v>
      </c>
      <c r="D60" s="32" t="s">
        <v>67</v>
      </c>
      <c r="F60" s="30"/>
      <c r="G60" s="35" t="s">
        <v>68</v>
      </c>
      <c r="H60" s="32"/>
      <c r="I60" s="129">
        <f>I61+I62</f>
        <v>437</v>
      </c>
      <c r="J60" s="75" t="str">
        <f>IF((B64=B65+B66+B67),"","NO CUADRA")</f>
        <v/>
      </c>
    </row>
    <row r="61" spans="2:10">
      <c r="B61" s="128">
        <v>0</v>
      </c>
      <c r="D61" s="32" t="s">
        <v>69</v>
      </c>
      <c r="F61" s="30"/>
      <c r="G61" s="35" t="s">
        <v>70</v>
      </c>
      <c r="I61" s="129">
        <v>0</v>
      </c>
      <c r="J61" s="75" t="str">
        <f>IF((I60=I61+I62),"","NO CUADRA")</f>
        <v/>
      </c>
    </row>
    <row r="62" spans="2:10">
      <c r="B62" s="128">
        <v>437</v>
      </c>
      <c r="D62" s="24" t="s">
        <v>18</v>
      </c>
      <c r="E62" s="32" t="s">
        <v>71</v>
      </c>
      <c r="F62" s="30"/>
      <c r="G62" s="35" t="s">
        <v>72</v>
      </c>
      <c r="I62" s="129">
        <v>437</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21</v>
      </c>
      <c r="D64" s="24" t="s">
        <v>19</v>
      </c>
      <c r="E64" s="24" t="s">
        <v>20</v>
      </c>
      <c r="F64" s="30"/>
      <c r="G64" s="32" t="s">
        <v>74</v>
      </c>
      <c r="I64" s="129">
        <v>0</v>
      </c>
      <c r="J64" s="75" t="str">
        <f>IF((B68=I70-B59-B62-B64),"","NO CUADRA")</f>
        <v/>
      </c>
    </row>
    <row r="65" spans="2:10">
      <c r="B65" s="128">
        <v>21</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1456</v>
      </c>
      <c r="D68" s="32" t="s">
        <v>77</v>
      </c>
      <c r="E68" s="32" t="s">
        <v>78</v>
      </c>
      <c r="F68" s="30"/>
      <c r="G68" s="31"/>
      <c r="H68" s="31"/>
      <c r="I68" s="129"/>
    </row>
    <row r="69" spans="2:10" ht="17.45" customHeight="1">
      <c r="B69" s="128"/>
      <c r="F69" s="30"/>
      <c r="G69" s="31"/>
      <c r="H69" s="31"/>
      <c r="I69" s="129"/>
    </row>
    <row r="70" spans="2:10" ht="17.45" customHeight="1">
      <c r="B70" s="130">
        <f>B59+B62+B64+B68</f>
        <v>1922</v>
      </c>
      <c r="C70" s="26"/>
      <c r="D70" s="26" t="s">
        <v>46</v>
      </c>
      <c r="E70" s="26"/>
      <c r="F70" s="37"/>
      <c r="G70" s="26" t="s">
        <v>46</v>
      </c>
      <c r="H70" s="26"/>
      <c r="I70" s="131">
        <f>I59+I60+I63</f>
        <v>1922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1456</v>
      </c>
      <c r="J77" s="75" t="str">
        <f>IF((I77=I82),"","NO CUADRA")</f>
        <v/>
      </c>
    </row>
    <row r="78" spans="2:10">
      <c r="B78" s="128"/>
      <c r="E78" s="32" t="s">
        <v>81</v>
      </c>
      <c r="F78" s="30"/>
      <c r="G78" s="35"/>
      <c r="H78" s="32"/>
      <c r="I78" s="129"/>
    </row>
    <row r="79" spans="2:10">
      <c r="B79" s="128">
        <f>I82-B77</f>
        <v>1456</v>
      </c>
      <c r="D79" s="32" t="s">
        <v>82</v>
      </c>
      <c r="E79" s="39" t="s">
        <v>83</v>
      </c>
      <c r="F79" s="30"/>
      <c r="G79" s="31"/>
      <c r="H79" s="31"/>
      <c r="I79" s="129"/>
      <c r="J79" s="75" t="str">
        <f>IF((B79=I82-B77),"","NO CUADRA")</f>
        <v/>
      </c>
    </row>
    <row r="80" spans="2:10">
      <c r="B80" s="128">
        <f>B79-B13</f>
        <v>513</v>
      </c>
      <c r="D80" s="32" t="s">
        <v>21</v>
      </c>
      <c r="E80" s="34" t="s">
        <v>22</v>
      </c>
      <c r="F80" s="30"/>
      <c r="G80" s="31"/>
      <c r="H80" s="31"/>
      <c r="I80" s="129"/>
    </row>
    <row r="81" spans="2:10">
      <c r="B81" s="128"/>
      <c r="F81" s="30"/>
      <c r="G81" s="31"/>
      <c r="H81" s="31"/>
      <c r="I81" s="129"/>
      <c r="J81" s="75" t="str">
        <f>IF((B82=B77+B79),"","NO CUADRA")</f>
        <v/>
      </c>
    </row>
    <row r="82" spans="2:10">
      <c r="B82" s="130">
        <f>B77+B79</f>
        <v>1456</v>
      </c>
      <c r="C82" s="26"/>
      <c r="D82" s="26" t="s">
        <v>46</v>
      </c>
      <c r="E82" s="26"/>
      <c r="F82" s="37"/>
      <c r="G82" s="26" t="s">
        <v>46</v>
      </c>
      <c r="H82" s="26"/>
      <c r="I82" s="131">
        <f>I77</f>
        <v>1456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513</v>
      </c>
      <c r="D92" s="32" t="s">
        <v>87</v>
      </c>
      <c r="E92" s="34" t="s">
        <v>88</v>
      </c>
      <c r="F92" s="30"/>
      <c r="G92" s="32" t="s">
        <v>82</v>
      </c>
      <c r="H92" s="34" t="s">
        <v>22</v>
      </c>
      <c r="I92" s="129">
        <f>+B80</f>
        <v>513</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513</v>
      </c>
      <c r="C99" s="26"/>
      <c r="D99" s="26" t="s">
        <v>46</v>
      </c>
      <c r="E99" s="26"/>
      <c r="F99" s="37"/>
      <c r="G99" s="26" t="s">
        <v>46</v>
      </c>
      <c r="H99" s="26"/>
      <c r="I99" s="131">
        <f>I92+I93+I96</f>
        <v>513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890</v>
      </c>
      <c r="D106" s="32" t="s">
        <v>34</v>
      </c>
      <c r="E106" s="50" t="s">
        <v>35</v>
      </c>
      <c r="F106" s="30"/>
      <c r="G106" s="31"/>
      <c r="H106" s="31"/>
      <c r="I106" s="30"/>
    </row>
    <row r="107" spans="2:10">
      <c r="B107" s="128">
        <v>730</v>
      </c>
      <c r="D107" s="32" t="s">
        <v>94</v>
      </c>
      <c r="E107" s="32"/>
      <c r="F107" s="30"/>
      <c r="G107" s="32" t="s">
        <v>87</v>
      </c>
      <c r="H107" s="39" t="s">
        <v>88</v>
      </c>
      <c r="I107" s="129"/>
    </row>
    <row r="108" spans="2:10">
      <c r="B108" s="128">
        <f>-B13</f>
        <v>-943</v>
      </c>
      <c r="D108" s="32" t="s">
        <v>95</v>
      </c>
      <c r="E108" s="33" t="s">
        <v>6</v>
      </c>
      <c r="F108" s="30"/>
      <c r="G108" s="32"/>
      <c r="H108" s="51" t="s">
        <v>89</v>
      </c>
      <c r="I108" s="129">
        <f>B92</f>
        <v>513</v>
      </c>
    </row>
    <row r="109" spans="2:10">
      <c r="B109" s="128">
        <v>160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566</v>
      </c>
      <c r="C113" s="46"/>
      <c r="D113" s="46" t="s">
        <v>26</v>
      </c>
      <c r="E113" s="34" t="s">
        <v>102</v>
      </c>
      <c r="F113" s="47"/>
      <c r="G113" s="72"/>
      <c r="H113" s="48"/>
      <c r="I113" s="129"/>
    </row>
    <row r="114" spans="2:10">
      <c r="B114" s="128"/>
      <c r="E114" s="32"/>
      <c r="F114" s="30"/>
      <c r="G114" s="72"/>
      <c r="H114" s="31"/>
      <c r="I114" s="129"/>
    </row>
    <row r="115" spans="2:10">
      <c r="B115" s="130">
        <f>B106+B108+B111+B113</f>
        <v>513</v>
      </c>
      <c r="C115" s="26"/>
      <c r="D115" s="26" t="s">
        <v>46</v>
      </c>
      <c r="E115" s="52"/>
      <c r="F115" s="37"/>
      <c r="G115" s="26" t="s">
        <v>46</v>
      </c>
      <c r="H115" s="26"/>
      <c r="I115" s="131">
        <f>I108</f>
        <v>513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566</v>
      </c>
      <c r="J122" s="75" t="str">
        <f>IF((B125=B126+B127),"","NO CUADRA")</f>
        <v/>
      </c>
    </row>
    <row r="123" spans="2:10" ht="15">
      <c r="B123" s="128">
        <f>B125+B128+B131+B134+B137+B142+B143+B144</f>
        <v>437</v>
      </c>
      <c r="C123" s="28"/>
      <c r="D123" s="23"/>
      <c r="E123" s="32" t="s">
        <v>105</v>
      </c>
      <c r="F123" s="23"/>
      <c r="G123" s="23"/>
      <c r="H123" s="23"/>
      <c r="I123" s="129">
        <f>I128+I131+I134+I137+I142+I143+I144</f>
        <v>-129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1202</v>
      </c>
      <c r="E128" s="32" t="s">
        <v>109</v>
      </c>
      <c r="I128" s="129">
        <f>I129+I130</f>
        <v>0</v>
      </c>
      <c r="J128" s="75" t="str">
        <f>IF((B138=B139+B140),"","NO CUADRA")</f>
        <v/>
      </c>
    </row>
    <row r="129" spans="2:10">
      <c r="B129" s="128">
        <v>202</v>
      </c>
      <c r="E129" s="32" t="s">
        <v>110</v>
      </c>
      <c r="I129" s="129">
        <v>0</v>
      </c>
      <c r="J129" s="75" t="str">
        <f>IF((B144=B145+B146),"","NO CUADRA")</f>
        <v/>
      </c>
    </row>
    <row r="130" spans="2:10">
      <c r="B130" s="128">
        <v>1000</v>
      </c>
      <c r="E130" s="32" t="s">
        <v>111</v>
      </c>
      <c r="I130" s="129">
        <v>0</v>
      </c>
    </row>
    <row r="131" spans="2:10">
      <c r="B131" s="128">
        <f>B132+B133</f>
        <v>-200</v>
      </c>
      <c r="E131" s="32" t="s">
        <v>112</v>
      </c>
      <c r="I131" s="129">
        <f>I132+I133</f>
        <v>0</v>
      </c>
    </row>
    <row r="132" spans="2:10">
      <c r="B132" s="128">
        <v>-200</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-52</v>
      </c>
      <c r="J134" s="75" t="str">
        <f>IF((I134=I135+I136),"","NO CUADRA")</f>
        <v/>
      </c>
    </row>
    <row r="135" spans="2:10">
      <c r="B135" s="128">
        <v>0</v>
      </c>
      <c r="E135" s="32" t="s">
        <v>116</v>
      </c>
      <c r="I135" s="129">
        <v>34</v>
      </c>
      <c r="J135" s="75" t="str">
        <f>IF((I137=I138+I141),"","NO CUADRA")</f>
        <v/>
      </c>
    </row>
    <row r="136" spans="2:10">
      <c r="B136" s="128">
        <v>0</v>
      </c>
      <c r="E136" s="32" t="s">
        <v>117</v>
      </c>
      <c r="I136" s="129">
        <v>-86</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-565</v>
      </c>
      <c r="C144" s="32" t="s">
        <v>125</v>
      </c>
      <c r="E144" s="32" t="s">
        <v>125</v>
      </c>
      <c r="I144" s="129">
        <f>I145+I146</f>
        <v>-77</v>
      </c>
      <c r="J144" s="75" t="str">
        <f>IF((I122=B113),"","NO CUADRA")</f>
        <v/>
      </c>
    </row>
    <row r="145" spans="2:9">
      <c r="B145" s="128">
        <v>-16</v>
      </c>
      <c r="C145" s="32" t="s">
        <v>126</v>
      </c>
      <c r="E145" s="32" t="s">
        <v>126</v>
      </c>
      <c r="I145" s="129">
        <v>-778</v>
      </c>
    </row>
    <row r="146" spans="2:9">
      <c r="B146" s="130">
        <v>-549</v>
      </c>
      <c r="C146" s="56" t="s">
        <v>127</v>
      </c>
      <c r="D146" s="57"/>
      <c r="E146" s="56" t="s">
        <v>127</v>
      </c>
      <c r="F146" s="57"/>
      <c r="G146" s="57"/>
      <c r="H146" s="57"/>
      <c r="I146" s="131">
        <v>701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374</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116922</v>
      </c>
      <c r="D11" s="24" t="s">
        <v>4</v>
      </c>
      <c r="E11" s="32" t="s">
        <v>42</v>
      </c>
      <c r="F11" s="30"/>
      <c r="G11" s="31" t="s">
        <v>2</v>
      </c>
      <c r="H11" s="33" t="s">
        <v>3</v>
      </c>
      <c r="I11" s="129">
        <f>I12+I13</f>
        <v>240897</v>
      </c>
      <c r="J11" s="75" t="str">
        <f>IF((I11=I12+I13),"","NO CUADRA")</f>
        <v/>
      </c>
    </row>
    <row r="12" spans="2:14">
      <c r="B12" s="128">
        <f>I11-B11</f>
        <v>123975</v>
      </c>
      <c r="D12" s="32" t="s">
        <v>28</v>
      </c>
      <c r="E12" s="34" t="s">
        <v>5</v>
      </c>
      <c r="F12" s="30"/>
      <c r="G12" s="35" t="s">
        <v>43</v>
      </c>
      <c r="H12" s="31"/>
      <c r="I12" s="129">
        <v>240276</v>
      </c>
      <c r="J12" s="75" t="str">
        <f>IF((I11=I16),"","NO CUADRA")</f>
        <v/>
      </c>
    </row>
    <row r="13" spans="2:14">
      <c r="B13" s="128">
        <v>23200</v>
      </c>
      <c r="D13" s="24" t="s">
        <v>44</v>
      </c>
      <c r="E13" s="32" t="s">
        <v>6</v>
      </c>
      <c r="F13" s="30"/>
      <c r="G13" s="35" t="s">
        <v>45</v>
      </c>
      <c r="I13" s="129">
        <v>621</v>
      </c>
      <c r="J13" s="75" t="str">
        <f>IF((B16=B11+B12),"","NO CUADRA")</f>
        <v/>
      </c>
    </row>
    <row r="14" spans="2:14">
      <c r="B14" s="128">
        <f>B12-B13</f>
        <v>100775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240897</v>
      </c>
      <c r="C16" s="26"/>
      <c r="D16" s="36" t="s">
        <v>46</v>
      </c>
      <c r="E16" s="26"/>
      <c r="F16" s="37"/>
      <c r="G16" s="36" t="s">
        <v>46</v>
      </c>
      <c r="H16" s="26"/>
      <c r="I16" s="131">
        <f>I11</f>
        <v>240897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79938</v>
      </c>
      <c r="D26" s="24" t="s">
        <v>9</v>
      </c>
      <c r="E26" s="32" t="s">
        <v>10</v>
      </c>
      <c r="F26" s="30"/>
      <c r="G26" s="35" t="s">
        <v>28</v>
      </c>
      <c r="H26" s="39" t="s">
        <v>5</v>
      </c>
      <c r="I26" s="129">
        <f>+B12</f>
        <v>123975</v>
      </c>
      <c r="J26" s="75" t="str">
        <f>IF((B26=B27+B28),"","NO CUADRA")</f>
        <v/>
      </c>
    </row>
    <row r="27" spans="2:10">
      <c r="B27" s="128">
        <v>62297</v>
      </c>
      <c r="D27" s="32" t="s">
        <v>49</v>
      </c>
      <c r="F27" s="30"/>
      <c r="G27" s="31"/>
      <c r="H27" s="31"/>
      <c r="I27" s="129"/>
      <c r="J27" s="75" t="str">
        <f>IF((B28=B29+B30),"","NO CUADRA")</f>
        <v/>
      </c>
    </row>
    <row r="28" spans="2:10">
      <c r="B28" s="128">
        <f>B29+B30</f>
        <v>17641</v>
      </c>
      <c r="D28" s="32" t="s">
        <v>50</v>
      </c>
      <c r="F28" s="30"/>
      <c r="G28" s="31"/>
      <c r="H28" s="31"/>
      <c r="I28" s="129"/>
      <c r="J28" s="75" t="str">
        <f>IF((I26=I35),"","NO CUADRA")</f>
        <v/>
      </c>
    </row>
    <row r="29" spans="2:10">
      <c r="B29" s="128">
        <v>17550</v>
      </c>
      <c r="D29" s="32" t="s">
        <v>51</v>
      </c>
      <c r="F29" s="30"/>
      <c r="G29" s="31"/>
      <c r="H29" s="31"/>
      <c r="I29" s="129"/>
      <c r="J29" s="75" t="str">
        <f>IF((B33=I35-B26-B31-B32),"","NO CUADRA")</f>
        <v/>
      </c>
    </row>
    <row r="30" spans="2:10">
      <c r="B30" s="128">
        <v>91</v>
      </c>
      <c r="D30" s="32" t="s">
        <v>52</v>
      </c>
      <c r="F30" s="30"/>
      <c r="G30" s="31"/>
      <c r="H30" s="31"/>
      <c r="I30" s="129"/>
      <c r="J30" s="75" t="str">
        <f>IF((B35=B26+B31+B32+B33),"","NO CUADRA")</f>
        <v/>
      </c>
    </row>
    <row r="31" spans="2:10" ht="12.75" customHeight="1">
      <c r="B31" s="128">
        <v>1754</v>
      </c>
      <c r="D31" s="24" t="s">
        <v>11</v>
      </c>
      <c r="E31" s="24" t="s">
        <v>12</v>
      </c>
      <c r="F31" s="30"/>
      <c r="G31" s="31"/>
      <c r="H31" s="31"/>
      <c r="I31" s="129"/>
    </row>
    <row r="32" spans="2:10" ht="12.75" customHeight="1">
      <c r="B32" s="128">
        <v>-295</v>
      </c>
      <c r="D32" s="24" t="s">
        <v>13</v>
      </c>
      <c r="E32" s="24" t="s">
        <v>14</v>
      </c>
      <c r="F32" s="30"/>
      <c r="G32" s="31"/>
      <c r="H32" s="31"/>
      <c r="I32" s="129"/>
    </row>
    <row r="33" spans="2:10">
      <c r="B33" s="128">
        <f>I35-B26-B31-B32</f>
        <v>42578</v>
      </c>
      <c r="D33" s="32" t="s">
        <v>53</v>
      </c>
      <c r="E33" s="34" t="s">
        <v>54</v>
      </c>
      <c r="F33" s="30"/>
      <c r="G33" s="31"/>
      <c r="H33" s="31"/>
      <c r="I33" s="129"/>
    </row>
    <row r="34" spans="2:10">
      <c r="B34" s="128"/>
      <c r="F34" s="30"/>
      <c r="G34" s="31"/>
      <c r="H34" s="31"/>
      <c r="I34" s="129"/>
    </row>
    <row r="35" spans="2:10">
      <c r="B35" s="130">
        <f>B26+B31+B32+B33</f>
        <v>123975</v>
      </c>
      <c r="C35" s="26"/>
      <c r="D35" s="36" t="s">
        <v>46</v>
      </c>
      <c r="E35" s="26"/>
      <c r="F35" s="37"/>
      <c r="G35" s="36" t="s">
        <v>46</v>
      </c>
      <c r="H35" s="26"/>
      <c r="I35" s="131">
        <f>I26</f>
        <v>123975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355</v>
      </c>
      <c r="D42" s="24" t="s">
        <v>15</v>
      </c>
      <c r="E42" s="35" t="s">
        <v>16</v>
      </c>
      <c r="F42" s="30"/>
      <c r="G42" s="32" t="s">
        <v>53</v>
      </c>
      <c r="H42" s="34" t="s">
        <v>54</v>
      </c>
      <c r="I42" s="129">
        <f>+B33</f>
        <v>42578</v>
      </c>
    </row>
    <row r="43" spans="2:10" ht="15">
      <c r="B43" s="128">
        <v>355</v>
      </c>
      <c r="C43" s="23"/>
      <c r="D43" s="40" t="s">
        <v>56</v>
      </c>
      <c r="F43" s="41"/>
      <c r="G43" s="28" t="s">
        <v>15</v>
      </c>
      <c r="H43" s="42" t="s">
        <v>16</v>
      </c>
      <c r="I43" s="129">
        <f>I44+I45+I47+I48+I49</f>
        <v>3215</v>
      </c>
      <c r="J43" s="75" t="str">
        <f>IF((I43=I44+I45+I47+I48+I49),"","NO CUADRA")</f>
        <v/>
      </c>
    </row>
    <row r="44" spans="2:10">
      <c r="B44" s="128">
        <v>0</v>
      </c>
      <c r="D44" s="32" t="s">
        <v>57</v>
      </c>
      <c r="F44" s="30"/>
      <c r="G44" s="40" t="s">
        <v>56</v>
      </c>
      <c r="I44" s="129">
        <v>2987</v>
      </c>
      <c r="J44" s="75" t="str">
        <f>IF((I52=I42+I43+I50),"","NO CUADRA")</f>
        <v/>
      </c>
    </row>
    <row r="45" spans="2:10">
      <c r="B45" s="128">
        <v>0</v>
      </c>
      <c r="D45" s="32" t="s">
        <v>58</v>
      </c>
      <c r="E45" s="29"/>
      <c r="F45" s="30"/>
      <c r="G45" s="32" t="s">
        <v>57</v>
      </c>
      <c r="I45" s="129">
        <v>228</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45438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45793</v>
      </c>
      <c r="C52" s="26"/>
      <c r="D52" s="26" t="s">
        <v>46</v>
      </c>
      <c r="E52" s="26"/>
      <c r="F52" s="37"/>
      <c r="G52" s="26" t="s">
        <v>46</v>
      </c>
      <c r="H52" s="26"/>
      <c r="I52" s="131">
        <f>I42+I43+I50</f>
        <v>45793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45438</v>
      </c>
      <c r="J59" s="75" t="str">
        <f>IF((B59=B60+B61),"","NO CUADRA")</f>
        <v/>
      </c>
    </row>
    <row r="60" spans="2:10">
      <c r="B60" s="128">
        <v>0</v>
      </c>
      <c r="D60" s="32" t="s">
        <v>67</v>
      </c>
      <c r="F60" s="30"/>
      <c r="G60" s="35" t="s">
        <v>68</v>
      </c>
      <c r="H60" s="32"/>
      <c r="I60" s="129">
        <f>I61+I62</f>
        <v>91</v>
      </c>
      <c r="J60" s="75" t="str">
        <f>IF((B64=B65+B66+B67),"","NO CUADRA")</f>
        <v/>
      </c>
    </row>
    <row r="61" spans="2:10">
      <c r="B61" s="128">
        <v>0</v>
      </c>
      <c r="D61" s="32" t="s">
        <v>69</v>
      </c>
      <c r="F61" s="30"/>
      <c r="G61" s="35" t="s">
        <v>70</v>
      </c>
      <c r="I61" s="129">
        <v>0</v>
      </c>
      <c r="J61" s="75" t="str">
        <f>IF((I60=I61+I62),"","NO CUADRA")</f>
        <v/>
      </c>
    </row>
    <row r="62" spans="2:10">
      <c r="B62" s="128">
        <v>91</v>
      </c>
      <c r="D62" s="24" t="s">
        <v>18</v>
      </c>
      <c r="E62" s="32" t="s">
        <v>71</v>
      </c>
      <c r="F62" s="30"/>
      <c r="G62" s="35" t="s">
        <v>72</v>
      </c>
      <c r="I62" s="129">
        <v>91</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268</v>
      </c>
      <c r="D64" s="24" t="s">
        <v>19</v>
      </c>
      <c r="E64" s="24" t="s">
        <v>20</v>
      </c>
      <c r="F64" s="30"/>
      <c r="G64" s="32" t="s">
        <v>74</v>
      </c>
      <c r="I64" s="129">
        <v>0</v>
      </c>
      <c r="J64" s="75" t="str">
        <f>IF((B68=I70-B59-B62-B64),"","NO CUADRA")</f>
        <v/>
      </c>
    </row>
    <row r="65" spans="2:10">
      <c r="B65" s="128">
        <v>268</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45170</v>
      </c>
      <c r="D68" s="32" t="s">
        <v>77</v>
      </c>
      <c r="E68" s="32" t="s">
        <v>78</v>
      </c>
      <c r="F68" s="30"/>
      <c r="G68" s="31"/>
      <c r="H68" s="31"/>
      <c r="I68" s="129"/>
    </row>
    <row r="69" spans="2:10" ht="17.45" customHeight="1">
      <c r="B69" s="128"/>
      <c r="F69" s="30"/>
      <c r="G69" s="31"/>
      <c r="H69" s="31"/>
      <c r="I69" s="129"/>
    </row>
    <row r="70" spans="2:10" ht="17.45" customHeight="1">
      <c r="B70" s="130">
        <f>B59+B62+B64+B68</f>
        <v>45529</v>
      </c>
      <c r="C70" s="26"/>
      <c r="D70" s="26" t="s">
        <v>46</v>
      </c>
      <c r="E70" s="26"/>
      <c r="F70" s="37"/>
      <c r="G70" s="26" t="s">
        <v>46</v>
      </c>
      <c r="H70" s="26"/>
      <c r="I70" s="131">
        <f>I59+I60+I63</f>
        <v>45529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45170</v>
      </c>
      <c r="J77" s="75" t="str">
        <f>IF((I77=I82),"","NO CUADRA")</f>
        <v/>
      </c>
    </row>
    <row r="78" spans="2:10">
      <c r="B78" s="128"/>
      <c r="E78" s="32" t="s">
        <v>81</v>
      </c>
      <c r="F78" s="30"/>
      <c r="G78" s="35"/>
      <c r="H78" s="32"/>
      <c r="I78" s="129"/>
    </row>
    <row r="79" spans="2:10">
      <c r="B79" s="128">
        <f>I82-B77</f>
        <v>45170</v>
      </c>
      <c r="D79" s="32" t="s">
        <v>82</v>
      </c>
      <c r="E79" s="39" t="s">
        <v>83</v>
      </c>
      <c r="F79" s="30"/>
      <c r="G79" s="31"/>
      <c r="H79" s="31"/>
      <c r="I79" s="129"/>
      <c r="J79" s="75" t="str">
        <f>IF((B79=I82-B77),"","NO CUADRA")</f>
        <v/>
      </c>
    </row>
    <row r="80" spans="2:10">
      <c r="B80" s="128">
        <f>B79-B13</f>
        <v>21970</v>
      </c>
      <c r="D80" s="32" t="s">
        <v>21</v>
      </c>
      <c r="E80" s="34" t="s">
        <v>22</v>
      </c>
      <c r="F80" s="30"/>
      <c r="G80" s="31"/>
      <c r="H80" s="31"/>
      <c r="I80" s="129"/>
    </row>
    <row r="81" spans="2:10">
      <c r="B81" s="128"/>
      <c r="F81" s="30"/>
      <c r="G81" s="31"/>
      <c r="H81" s="31"/>
      <c r="I81" s="129"/>
      <c r="J81" s="75" t="str">
        <f>IF((B82=B77+B79),"","NO CUADRA")</f>
        <v/>
      </c>
    </row>
    <row r="82" spans="2:10">
      <c r="B82" s="130">
        <f>B77+B79</f>
        <v>45170</v>
      </c>
      <c r="C82" s="26"/>
      <c r="D82" s="26" t="s">
        <v>46</v>
      </c>
      <c r="E82" s="26"/>
      <c r="F82" s="37"/>
      <c r="G82" s="26" t="s">
        <v>46</v>
      </c>
      <c r="H82" s="26"/>
      <c r="I82" s="131">
        <f>I77</f>
        <v>45170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22698</v>
      </c>
      <c r="D92" s="32" t="s">
        <v>87</v>
      </c>
      <c r="E92" s="34" t="s">
        <v>88</v>
      </c>
      <c r="F92" s="30"/>
      <c r="G92" s="32" t="s">
        <v>82</v>
      </c>
      <c r="H92" s="34" t="s">
        <v>22</v>
      </c>
      <c r="I92" s="129">
        <f>+B80</f>
        <v>21970</v>
      </c>
      <c r="J92" s="75" t="str">
        <f>IF((I93=I94+I95),"","NO CUADRA")</f>
        <v/>
      </c>
    </row>
    <row r="93" spans="2:10">
      <c r="B93" s="128"/>
      <c r="E93" s="39" t="s">
        <v>89</v>
      </c>
      <c r="F93" s="30"/>
      <c r="G93" s="35" t="s">
        <v>32</v>
      </c>
      <c r="H93" s="24" t="s">
        <v>24</v>
      </c>
      <c r="I93" s="129">
        <f>I94+I95</f>
        <v>728</v>
      </c>
      <c r="J93" s="75" t="str">
        <f>IF((I96=I97),"","NO CUADRA")</f>
        <v/>
      </c>
    </row>
    <row r="94" spans="2:10">
      <c r="B94" s="128"/>
      <c r="E94" s="32"/>
      <c r="F94" s="30"/>
      <c r="G94" s="35" t="s">
        <v>90</v>
      </c>
      <c r="I94" s="129">
        <v>0</v>
      </c>
      <c r="J94" s="75" t="str">
        <f>IF((I99=I92+I93+I96),"","NO CUADRA")</f>
        <v/>
      </c>
    </row>
    <row r="95" spans="2:10">
      <c r="B95" s="128"/>
      <c r="E95" s="32"/>
      <c r="F95" s="30"/>
      <c r="G95" s="35" t="s">
        <v>91</v>
      </c>
      <c r="I95" s="129">
        <v>728</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22698</v>
      </c>
      <c r="C99" s="26"/>
      <c r="D99" s="26" t="s">
        <v>46</v>
      </c>
      <c r="E99" s="26"/>
      <c r="F99" s="37"/>
      <c r="G99" s="26" t="s">
        <v>46</v>
      </c>
      <c r="H99" s="26"/>
      <c r="I99" s="131">
        <f>I92+I93+I96</f>
        <v>22698</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-17</v>
      </c>
      <c r="D106" s="32" t="s">
        <v>34</v>
      </c>
      <c r="E106" s="50" t="s">
        <v>35</v>
      </c>
      <c r="F106" s="30"/>
      <c r="G106" s="31"/>
      <c r="H106" s="31"/>
      <c r="I106" s="30"/>
    </row>
    <row r="107" spans="2:10">
      <c r="B107" s="128">
        <v>9223</v>
      </c>
      <c r="D107" s="32" t="s">
        <v>94</v>
      </c>
      <c r="E107" s="32"/>
      <c r="F107" s="30"/>
      <c r="G107" s="32" t="s">
        <v>87</v>
      </c>
      <c r="H107" s="39" t="s">
        <v>88</v>
      </c>
      <c r="I107" s="129"/>
    </row>
    <row r="108" spans="2:10">
      <c r="B108" s="128">
        <f>-B13</f>
        <v>-23200</v>
      </c>
      <c r="D108" s="32" t="s">
        <v>95</v>
      </c>
      <c r="E108" s="33" t="s">
        <v>6</v>
      </c>
      <c r="F108" s="30"/>
      <c r="G108" s="32"/>
      <c r="H108" s="51" t="s">
        <v>89</v>
      </c>
      <c r="I108" s="129">
        <f>B92</f>
        <v>22698</v>
      </c>
    </row>
    <row r="109" spans="2:10">
      <c r="B109" s="128">
        <v>-9240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45915</v>
      </c>
      <c r="C113" s="46"/>
      <c r="D113" s="46" t="s">
        <v>26</v>
      </c>
      <c r="E113" s="34" t="s">
        <v>102</v>
      </c>
      <c r="F113" s="47"/>
      <c r="G113" s="72"/>
      <c r="H113" s="48"/>
      <c r="I113" s="129"/>
    </row>
    <row r="114" spans="2:10">
      <c r="B114" s="128"/>
      <c r="E114" s="32"/>
      <c r="F114" s="30"/>
      <c r="G114" s="72"/>
      <c r="H114" s="31"/>
      <c r="I114" s="129"/>
    </row>
    <row r="115" spans="2:10">
      <c r="B115" s="130">
        <f>B106+B108+B111+B113</f>
        <v>22698</v>
      </c>
      <c r="C115" s="26"/>
      <c r="D115" s="26" t="s">
        <v>46</v>
      </c>
      <c r="E115" s="52"/>
      <c r="F115" s="37"/>
      <c r="G115" s="26" t="s">
        <v>46</v>
      </c>
      <c r="H115" s="26"/>
      <c r="I115" s="131">
        <f>I108</f>
        <v>22698</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45915</v>
      </c>
      <c r="J122" s="75" t="str">
        <f>IF((B125=B126+B127),"","NO CUADRA")</f>
        <v/>
      </c>
    </row>
    <row r="123" spans="2:10" ht="15">
      <c r="B123" s="128">
        <f>B125+B128+B131+B134+B137+B142+B143+B144</f>
        <v>36206</v>
      </c>
      <c r="C123" s="28"/>
      <c r="D123" s="23"/>
      <c r="E123" s="32" t="s">
        <v>105</v>
      </c>
      <c r="F123" s="23"/>
      <c r="G123" s="23"/>
      <c r="H123" s="23"/>
      <c r="I123" s="129">
        <f>I128+I131+I134+I137+I142+I143+I144</f>
        <v>-9709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53528</v>
      </c>
      <c r="E128" s="32" t="s">
        <v>109</v>
      </c>
      <c r="I128" s="129">
        <f>I129+I130</f>
        <v>38</v>
      </c>
      <c r="J128" s="75" t="str">
        <f>IF((B138=B139+B140),"","NO CUADRA")</f>
        <v/>
      </c>
    </row>
    <row r="129" spans="2:10">
      <c r="B129" s="128">
        <v>6524</v>
      </c>
      <c r="E129" s="32" t="s">
        <v>110</v>
      </c>
      <c r="I129" s="129">
        <v>0</v>
      </c>
      <c r="J129" s="75" t="str">
        <f>IF((B144=B145+B146),"","NO CUADRA")</f>
        <v/>
      </c>
    </row>
    <row r="130" spans="2:10">
      <c r="B130" s="128">
        <v>47004</v>
      </c>
      <c r="E130" s="32" t="s">
        <v>111</v>
      </c>
      <c r="I130" s="129">
        <v>38</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133</v>
      </c>
      <c r="E134" s="32" t="s">
        <v>115</v>
      </c>
      <c r="I134" s="129">
        <f>I135+I136</f>
        <v>-1118</v>
      </c>
      <c r="J134" s="75" t="str">
        <f>IF((I134=I135+I136),"","NO CUADRA")</f>
        <v/>
      </c>
    </row>
    <row r="135" spans="2:10">
      <c r="B135" s="128">
        <v>201</v>
      </c>
      <c r="E135" s="32" t="s">
        <v>116</v>
      </c>
      <c r="I135" s="129">
        <v>292</v>
      </c>
      <c r="J135" s="75" t="str">
        <f>IF((I137=I138+I141),"","NO CUADRA")</f>
        <v/>
      </c>
    </row>
    <row r="136" spans="2:10">
      <c r="B136" s="128">
        <v>-68</v>
      </c>
      <c r="E136" s="32" t="s">
        <v>117</v>
      </c>
      <c r="I136" s="129">
        <v>-1410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-17455</v>
      </c>
      <c r="C144" s="32" t="s">
        <v>125</v>
      </c>
      <c r="E144" s="32" t="s">
        <v>125</v>
      </c>
      <c r="I144" s="129">
        <f>I145+I146</f>
        <v>-8629</v>
      </c>
      <c r="J144" s="75" t="str">
        <f>IF((I122=B113),"","NO CUADRA")</f>
        <v/>
      </c>
    </row>
    <row r="145" spans="2:9">
      <c r="B145" s="128">
        <v>-18793</v>
      </c>
      <c r="C145" s="32" t="s">
        <v>126</v>
      </c>
      <c r="E145" s="32" t="s">
        <v>126</v>
      </c>
      <c r="I145" s="129">
        <v>-4342</v>
      </c>
    </row>
    <row r="146" spans="2:9">
      <c r="B146" s="130">
        <v>1338</v>
      </c>
      <c r="C146" s="56" t="s">
        <v>127</v>
      </c>
      <c r="D146" s="57"/>
      <c r="E146" s="56" t="s">
        <v>127</v>
      </c>
      <c r="F146" s="57"/>
      <c r="G146" s="57"/>
      <c r="H146" s="57"/>
      <c r="I146" s="131">
        <v>-4287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6865</v>
      </c>
      <c r="D11" s="24" t="s">
        <v>4</v>
      </c>
      <c r="E11" s="32" t="s">
        <v>42</v>
      </c>
      <c r="F11" s="30"/>
      <c r="G11" s="31" t="s">
        <v>2</v>
      </c>
      <c r="H11" s="33" t="s">
        <v>3</v>
      </c>
      <c r="I11" s="129">
        <f>I12+I13</f>
        <v>11323</v>
      </c>
      <c r="J11" s="75" t="str">
        <f>IF((I11=I12+I13),"","NO CUADRA")</f>
        <v/>
      </c>
    </row>
    <row r="12" spans="2:14">
      <c r="B12" s="128">
        <f>I11-B11</f>
        <v>4458</v>
      </c>
      <c r="D12" s="32" t="s">
        <v>28</v>
      </c>
      <c r="E12" s="34" t="s">
        <v>5</v>
      </c>
      <c r="F12" s="30"/>
      <c r="G12" s="35" t="s">
        <v>43</v>
      </c>
      <c r="H12" s="31"/>
      <c r="I12" s="129">
        <v>11323</v>
      </c>
      <c r="J12" s="75" t="str">
        <f>IF((I11=I16),"","NO CUADRA")</f>
        <v/>
      </c>
    </row>
    <row r="13" spans="2:14">
      <c r="B13" s="128">
        <v>339</v>
      </c>
      <c r="D13" s="24" t="s">
        <v>44</v>
      </c>
      <c r="E13" s="32" t="s">
        <v>6</v>
      </c>
      <c r="F13" s="30"/>
      <c r="G13" s="35" t="s">
        <v>45</v>
      </c>
      <c r="I13" s="129">
        <v>0</v>
      </c>
      <c r="J13" s="75" t="str">
        <f>IF((B16=B11+B12),"","NO CUADRA")</f>
        <v/>
      </c>
    </row>
    <row r="14" spans="2:14">
      <c r="B14" s="128">
        <f>B12-B13</f>
        <v>4119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11323</v>
      </c>
      <c r="C16" s="26"/>
      <c r="D16" s="36" t="s">
        <v>46</v>
      </c>
      <c r="E16" s="26"/>
      <c r="F16" s="37"/>
      <c r="G16" s="36" t="s">
        <v>46</v>
      </c>
      <c r="H16" s="26"/>
      <c r="I16" s="131">
        <f>I11</f>
        <v>11323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1956</v>
      </c>
      <c r="D26" s="24" t="s">
        <v>9</v>
      </c>
      <c r="E26" s="32" t="s">
        <v>10</v>
      </c>
      <c r="F26" s="30"/>
      <c r="G26" s="35" t="s">
        <v>28</v>
      </c>
      <c r="H26" s="39" t="s">
        <v>5</v>
      </c>
      <c r="I26" s="129">
        <f>+B12</f>
        <v>4458</v>
      </c>
      <c r="J26" s="75" t="str">
        <f>IF((B26=B27+B28),"","NO CUADRA")</f>
        <v/>
      </c>
    </row>
    <row r="27" spans="2:10">
      <c r="B27" s="128">
        <v>1517</v>
      </c>
      <c r="D27" s="32" t="s">
        <v>49</v>
      </c>
      <c r="F27" s="30"/>
      <c r="G27" s="31"/>
      <c r="H27" s="31"/>
      <c r="I27" s="129"/>
      <c r="J27" s="75" t="str">
        <f>IF((B28=B29+B30),"","NO CUADRA")</f>
        <v/>
      </c>
    </row>
    <row r="28" spans="2:10">
      <c r="B28" s="128">
        <f>B29+B30</f>
        <v>439</v>
      </c>
      <c r="D28" s="32" t="s">
        <v>50</v>
      </c>
      <c r="F28" s="30"/>
      <c r="G28" s="31"/>
      <c r="H28" s="31"/>
      <c r="I28" s="129"/>
      <c r="J28" s="75" t="str">
        <f>IF((I26=I35),"","NO CUADRA")</f>
        <v/>
      </c>
    </row>
    <row r="29" spans="2:10">
      <c r="B29" s="128">
        <v>439</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43</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2459</v>
      </c>
      <c r="D33" s="32" t="s">
        <v>53</v>
      </c>
      <c r="E33" s="34" t="s">
        <v>54</v>
      </c>
      <c r="F33" s="30"/>
      <c r="G33" s="31"/>
      <c r="H33" s="31"/>
      <c r="I33" s="129"/>
    </row>
    <row r="34" spans="2:10">
      <c r="B34" s="128"/>
      <c r="F34" s="30"/>
      <c r="G34" s="31"/>
      <c r="H34" s="31"/>
      <c r="I34" s="129"/>
    </row>
    <row r="35" spans="2:10">
      <c r="B35" s="130">
        <f>B26+B31+B32+B33</f>
        <v>4458</v>
      </c>
      <c r="C35" s="26"/>
      <c r="D35" s="36" t="s">
        <v>46</v>
      </c>
      <c r="E35" s="26"/>
      <c r="F35" s="37"/>
      <c r="G35" s="36" t="s">
        <v>46</v>
      </c>
      <c r="H35" s="26"/>
      <c r="I35" s="131">
        <f>I26</f>
        <v>4458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1375</v>
      </c>
      <c r="D42" s="24" t="s">
        <v>15</v>
      </c>
      <c r="E42" s="35" t="s">
        <v>16</v>
      </c>
      <c r="F42" s="30"/>
      <c r="G42" s="32" t="s">
        <v>53</v>
      </c>
      <c r="H42" s="34" t="s">
        <v>54</v>
      </c>
      <c r="I42" s="129">
        <f>+B33</f>
        <v>2459</v>
      </c>
    </row>
    <row r="43" spans="2:10" ht="15">
      <c r="B43" s="128">
        <v>23</v>
      </c>
      <c r="C43" s="23"/>
      <c r="D43" s="40" t="s">
        <v>56</v>
      </c>
      <c r="F43" s="41"/>
      <c r="G43" s="28" t="s">
        <v>15</v>
      </c>
      <c r="H43" s="42" t="s">
        <v>16</v>
      </c>
      <c r="I43" s="129">
        <f>I44+I45+I47+I48+I49</f>
        <v>122</v>
      </c>
      <c r="J43" s="75" t="str">
        <f>IF((I43=I44+I45+I47+I48+I49),"","NO CUADRA")</f>
        <v/>
      </c>
    </row>
    <row r="44" spans="2:10">
      <c r="B44" s="128">
        <v>1352</v>
      </c>
      <c r="D44" s="32" t="s">
        <v>57</v>
      </c>
      <c r="F44" s="30"/>
      <c r="G44" s="40" t="s">
        <v>56</v>
      </c>
      <c r="I44" s="129">
        <v>122</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1206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2581</v>
      </c>
      <c r="C52" s="26"/>
      <c r="D52" s="26" t="s">
        <v>46</v>
      </c>
      <c r="E52" s="26"/>
      <c r="F52" s="37"/>
      <c r="G52" s="26" t="s">
        <v>46</v>
      </c>
      <c r="H52" s="26"/>
      <c r="I52" s="131">
        <f>I42+I43+I50</f>
        <v>2581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1206</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6</v>
      </c>
      <c r="J63" s="75" t="str">
        <f>IF((I70=I59+I60+I63),"","NO CUADRA")</f>
        <v/>
      </c>
    </row>
    <row r="64" spans="2:10">
      <c r="B64" s="128">
        <f>B65+B66+B67</f>
        <v>1791</v>
      </c>
      <c r="D64" s="24" t="s">
        <v>19</v>
      </c>
      <c r="E64" s="24" t="s">
        <v>20</v>
      </c>
      <c r="F64" s="30"/>
      <c r="G64" s="32" t="s">
        <v>74</v>
      </c>
      <c r="I64" s="129">
        <v>0</v>
      </c>
      <c r="J64" s="75" t="str">
        <f>IF((B68=I70-B59-B62-B64),"","NO CUADRA")</f>
        <v/>
      </c>
    </row>
    <row r="65" spans="2:10">
      <c r="B65" s="128">
        <v>38</v>
      </c>
      <c r="D65" s="32" t="s">
        <v>74</v>
      </c>
      <c r="F65" s="30"/>
      <c r="G65" s="35" t="s">
        <v>75</v>
      </c>
      <c r="I65" s="129">
        <v>0</v>
      </c>
      <c r="J65" s="75" t="str">
        <f>IF((B70=B59+B62+B64+B68),"","NO CUADRA")</f>
        <v/>
      </c>
    </row>
    <row r="66" spans="2:10">
      <c r="B66" s="128">
        <v>0</v>
      </c>
      <c r="D66" s="32" t="s">
        <v>75</v>
      </c>
      <c r="F66" s="30"/>
      <c r="G66" s="35" t="s">
        <v>76</v>
      </c>
      <c r="I66" s="129">
        <v>6</v>
      </c>
    </row>
    <row r="67" spans="2:10">
      <c r="B67" s="128">
        <v>1753</v>
      </c>
      <c r="D67" s="32" t="s">
        <v>76</v>
      </c>
      <c r="F67" s="30"/>
      <c r="G67" s="31"/>
      <c r="H67" s="31"/>
      <c r="I67" s="129"/>
    </row>
    <row r="68" spans="2:10">
      <c r="B68" s="128">
        <f>I70-B59-B62-B64</f>
        <v>-579</v>
      </c>
      <c r="D68" s="32" t="s">
        <v>77</v>
      </c>
      <c r="E68" s="32" t="s">
        <v>78</v>
      </c>
      <c r="F68" s="30"/>
      <c r="G68" s="31"/>
      <c r="H68" s="31"/>
      <c r="I68" s="129"/>
    </row>
    <row r="69" spans="2:10" ht="17.45" customHeight="1">
      <c r="B69" s="128"/>
      <c r="F69" s="30"/>
      <c r="G69" s="31"/>
      <c r="H69" s="31"/>
      <c r="I69" s="129"/>
    </row>
    <row r="70" spans="2:10" ht="17.45" customHeight="1">
      <c r="B70" s="130">
        <f>B59+B62+B64+B68</f>
        <v>1212</v>
      </c>
      <c r="C70" s="26"/>
      <c r="D70" s="26" t="s">
        <v>46</v>
      </c>
      <c r="E70" s="26"/>
      <c r="F70" s="37"/>
      <c r="G70" s="26" t="s">
        <v>46</v>
      </c>
      <c r="H70" s="26"/>
      <c r="I70" s="131">
        <f>I59+I60+I63</f>
        <v>1212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-579</v>
      </c>
      <c r="J77" s="75" t="str">
        <f>IF((I77=I82),"","NO CUADRA")</f>
        <v/>
      </c>
    </row>
    <row r="78" spans="2:10">
      <c r="B78" s="128"/>
      <c r="E78" s="32" t="s">
        <v>81</v>
      </c>
      <c r="F78" s="30"/>
      <c r="G78" s="35"/>
      <c r="H78" s="32"/>
      <c r="I78" s="129"/>
    </row>
    <row r="79" spans="2:10">
      <c r="B79" s="128">
        <f>I82-B77</f>
        <v>-579</v>
      </c>
      <c r="D79" s="32" t="s">
        <v>82</v>
      </c>
      <c r="E79" s="39" t="s">
        <v>83</v>
      </c>
      <c r="F79" s="30"/>
      <c r="G79" s="31"/>
      <c r="H79" s="31"/>
      <c r="I79" s="129"/>
      <c r="J79" s="75" t="str">
        <f>IF((B79=I82-B77),"","NO CUADRA")</f>
        <v/>
      </c>
    </row>
    <row r="80" spans="2:10">
      <c r="B80" s="128">
        <f>B79-B13</f>
        <v>-918</v>
      </c>
      <c r="D80" s="32" t="s">
        <v>21</v>
      </c>
      <c r="E80" s="34" t="s">
        <v>22</v>
      </c>
      <c r="F80" s="30"/>
      <c r="G80" s="31"/>
      <c r="H80" s="31"/>
      <c r="I80" s="129"/>
    </row>
    <row r="81" spans="2:10">
      <c r="B81" s="128"/>
      <c r="F81" s="30"/>
      <c r="G81" s="31"/>
      <c r="H81" s="31"/>
      <c r="I81" s="129"/>
      <c r="J81" s="75" t="str">
        <f>IF((B82=B77+B79),"","NO CUADRA")</f>
        <v/>
      </c>
    </row>
    <row r="82" spans="2:10">
      <c r="B82" s="130">
        <f>B77+B79</f>
        <v>-579</v>
      </c>
      <c r="C82" s="26"/>
      <c r="D82" s="26" t="s">
        <v>46</v>
      </c>
      <c r="E82" s="26"/>
      <c r="F82" s="37"/>
      <c r="G82" s="26" t="s">
        <v>46</v>
      </c>
      <c r="H82" s="26"/>
      <c r="I82" s="131">
        <f>I77</f>
        <v>-579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-1416</v>
      </c>
      <c r="D92" s="32" t="s">
        <v>87</v>
      </c>
      <c r="E92" s="34" t="s">
        <v>88</v>
      </c>
      <c r="F92" s="30"/>
      <c r="G92" s="32" t="s">
        <v>82</v>
      </c>
      <c r="H92" s="34" t="s">
        <v>22</v>
      </c>
      <c r="I92" s="129">
        <f>+B80</f>
        <v>-918</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-498</v>
      </c>
    </row>
    <row r="97" spans="2:10">
      <c r="B97" s="132"/>
      <c r="C97" s="46"/>
      <c r="D97" s="46"/>
      <c r="E97" s="32"/>
      <c r="F97" s="47"/>
      <c r="G97" s="35" t="s">
        <v>92</v>
      </c>
      <c r="H97" s="48"/>
      <c r="I97" s="129">
        <v>-498</v>
      </c>
    </row>
    <row r="98" spans="2:10">
      <c r="B98" s="128"/>
      <c r="F98" s="30"/>
      <c r="G98" s="31"/>
      <c r="H98" s="31"/>
      <c r="I98" s="129"/>
    </row>
    <row r="99" spans="2:10">
      <c r="B99" s="130">
        <f>B92</f>
        <v>-1416</v>
      </c>
      <c r="C99" s="26"/>
      <c r="D99" s="26" t="s">
        <v>46</v>
      </c>
      <c r="E99" s="26"/>
      <c r="F99" s="37"/>
      <c r="G99" s="26" t="s">
        <v>46</v>
      </c>
      <c r="H99" s="26"/>
      <c r="I99" s="131">
        <f>I92+I93+I96</f>
        <v>-1416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126</v>
      </c>
      <c r="D106" s="32" t="s">
        <v>34</v>
      </c>
      <c r="E106" s="50" t="s">
        <v>35</v>
      </c>
      <c r="F106" s="30"/>
      <c r="G106" s="31"/>
      <c r="H106" s="31"/>
      <c r="I106" s="30"/>
    </row>
    <row r="107" spans="2:10">
      <c r="B107" s="128">
        <v>80</v>
      </c>
      <c r="D107" s="32" t="s">
        <v>94</v>
      </c>
      <c r="E107" s="32"/>
      <c r="F107" s="30"/>
      <c r="G107" s="32" t="s">
        <v>87</v>
      </c>
      <c r="H107" s="39" t="s">
        <v>88</v>
      </c>
      <c r="I107" s="129"/>
    </row>
    <row r="108" spans="2:10">
      <c r="B108" s="128">
        <f>-B13</f>
        <v>-339</v>
      </c>
      <c r="D108" s="32" t="s">
        <v>95</v>
      </c>
      <c r="E108" s="33" t="s">
        <v>6</v>
      </c>
      <c r="F108" s="30"/>
      <c r="G108" s="32"/>
      <c r="H108" s="51" t="s">
        <v>89</v>
      </c>
      <c r="I108" s="129">
        <f>B92</f>
        <v>-1416</v>
      </c>
    </row>
    <row r="109" spans="2:10">
      <c r="B109" s="128">
        <v>46</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-1203</v>
      </c>
      <c r="C113" s="46"/>
      <c r="D113" s="46" t="s">
        <v>26</v>
      </c>
      <c r="E113" s="34" t="s">
        <v>102</v>
      </c>
      <c r="F113" s="47"/>
      <c r="G113" s="72"/>
      <c r="H113" s="48"/>
      <c r="I113" s="129"/>
    </row>
    <row r="114" spans="2:10">
      <c r="B114" s="128"/>
      <c r="E114" s="32"/>
      <c r="F114" s="30"/>
      <c r="G114" s="72"/>
      <c r="H114" s="31"/>
      <c r="I114" s="129"/>
    </row>
    <row r="115" spans="2:10">
      <c r="B115" s="130">
        <f>B106+B108+B111+B113</f>
        <v>-1416</v>
      </c>
      <c r="C115" s="26"/>
      <c r="D115" s="26" t="s">
        <v>46</v>
      </c>
      <c r="E115" s="52"/>
      <c r="F115" s="37"/>
      <c r="G115" s="26" t="s">
        <v>46</v>
      </c>
      <c r="H115" s="26"/>
      <c r="I115" s="131">
        <f>I108</f>
        <v>-1416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-1203</v>
      </c>
      <c r="J122" s="75" t="str">
        <f>IF((B125=B126+B127),"","NO CUADRA")</f>
        <v/>
      </c>
    </row>
    <row r="123" spans="2:10" ht="15">
      <c r="B123" s="128">
        <f>B125+B128+B131+B134+B137+B142+B143+B144</f>
        <v>-2028</v>
      </c>
      <c r="C123" s="28"/>
      <c r="D123" s="23"/>
      <c r="E123" s="32" t="s">
        <v>105</v>
      </c>
      <c r="F123" s="23"/>
      <c r="G123" s="23"/>
      <c r="H123" s="23"/>
      <c r="I123" s="129">
        <f>I128+I131+I134+I137+I142+I143+I144</f>
        <v>-825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-2672</v>
      </c>
      <c r="E128" s="32" t="s">
        <v>109</v>
      </c>
      <c r="I128" s="129">
        <f>I129+I130</f>
        <v>0</v>
      </c>
      <c r="J128" s="75" t="str">
        <f>IF((B138=B139+B140),"","NO CUADRA")</f>
        <v/>
      </c>
    </row>
    <row r="129" spans="2:10">
      <c r="B129" s="128">
        <v>-2672</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-2965</v>
      </c>
      <c r="E134" s="32" t="s">
        <v>115</v>
      </c>
      <c r="I134" s="129">
        <f>I135+I136</f>
        <v>860</v>
      </c>
      <c r="J134" s="75" t="str">
        <f>IF((I134=I135+I136),"","NO CUADRA")</f>
        <v/>
      </c>
    </row>
    <row r="135" spans="2:10">
      <c r="B135" s="128">
        <v>-1984</v>
      </c>
      <c r="E135" s="32" t="s">
        <v>116</v>
      </c>
      <c r="I135" s="129">
        <v>860</v>
      </c>
      <c r="J135" s="75" t="str">
        <f>IF((I137=I138+I141),"","NO CUADRA")</f>
        <v/>
      </c>
    </row>
    <row r="136" spans="2:10">
      <c r="B136" s="128">
        <v>-981</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3609</v>
      </c>
      <c r="C144" s="32" t="s">
        <v>125</v>
      </c>
      <c r="E144" s="32" t="s">
        <v>125</v>
      </c>
      <c r="I144" s="129">
        <f>I145+I146</f>
        <v>-1685</v>
      </c>
      <c r="J144" s="75" t="str">
        <f>IF((I122=B113),"","NO CUADRA")</f>
        <v/>
      </c>
    </row>
    <row r="145" spans="2:9">
      <c r="B145" s="128">
        <v>3545</v>
      </c>
      <c r="C145" s="32" t="s">
        <v>126</v>
      </c>
      <c r="E145" s="32" t="s">
        <v>126</v>
      </c>
      <c r="I145" s="129">
        <v>532</v>
      </c>
    </row>
    <row r="146" spans="2:9">
      <c r="B146" s="130">
        <v>64</v>
      </c>
      <c r="C146" s="56" t="s">
        <v>127</v>
      </c>
      <c r="D146" s="57"/>
      <c r="E146" s="56" t="s">
        <v>127</v>
      </c>
      <c r="F146" s="57"/>
      <c r="G146" s="57"/>
      <c r="H146" s="57"/>
      <c r="I146" s="131">
        <v>-2217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155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10810865</v>
      </c>
      <c r="D11" s="24" t="s">
        <v>4</v>
      </c>
      <c r="E11" s="32" t="s">
        <v>42</v>
      </c>
      <c r="F11" s="30"/>
      <c r="G11" s="31" t="s">
        <v>2</v>
      </c>
      <c r="H11" s="33" t="s">
        <v>3</v>
      </c>
      <c r="I11" s="129">
        <f>I12+I13</f>
        <v>25130000</v>
      </c>
      <c r="J11" s="75" t="str">
        <f>IF((I11=I12+I13),"","NO CUADRA")</f>
        <v/>
      </c>
    </row>
    <row r="12" spans="2:14">
      <c r="B12" s="128">
        <f>I11-B11</f>
        <v>14319135</v>
      </c>
      <c r="D12" s="32" t="s">
        <v>28</v>
      </c>
      <c r="E12" s="34" t="s">
        <v>5</v>
      </c>
      <c r="F12" s="30"/>
      <c r="G12" s="35" t="s">
        <v>43</v>
      </c>
      <c r="H12" s="31"/>
      <c r="I12" s="129">
        <v>25066521</v>
      </c>
      <c r="J12" s="75" t="str">
        <f>IF((I11=I16),"","NO CUADRA")</f>
        <v/>
      </c>
    </row>
    <row r="13" spans="2:14">
      <c r="B13" s="128">
        <v>3347334</v>
      </c>
      <c r="D13" s="24" t="s">
        <v>44</v>
      </c>
      <c r="E13" s="32" t="s">
        <v>6</v>
      </c>
      <c r="F13" s="30"/>
      <c r="G13" s="35" t="s">
        <v>45</v>
      </c>
      <c r="I13" s="129">
        <v>63479</v>
      </c>
      <c r="J13" s="75" t="str">
        <f>IF((B16=B11+B12),"","NO CUADRA")</f>
        <v/>
      </c>
    </row>
    <row r="14" spans="2:14">
      <c r="B14" s="128">
        <f>B12-B13</f>
        <v>10971801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25130000</v>
      </c>
      <c r="C16" s="26"/>
      <c r="D16" s="36" t="s">
        <v>46</v>
      </c>
      <c r="E16" s="26"/>
      <c r="F16" s="37"/>
      <c r="G16" s="36" t="s">
        <v>46</v>
      </c>
      <c r="H16" s="26"/>
      <c r="I16" s="131">
        <f>I11</f>
        <v>25130000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7425312</v>
      </c>
      <c r="D26" s="24" t="s">
        <v>9</v>
      </c>
      <c r="E26" s="32" t="s">
        <v>10</v>
      </c>
      <c r="F26" s="30"/>
      <c r="G26" s="35" t="s">
        <v>28</v>
      </c>
      <c r="H26" s="39" t="s">
        <v>5</v>
      </c>
      <c r="I26" s="129">
        <f>+B12</f>
        <v>14319135</v>
      </c>
      <c r="J26" s="75" t="str">
        <f>IF((B26=B27+B28),"","NO CUADRA")</f>
        <v/>
      </c>
    </row>
    <row r="27" spans="2:10">
      <c r="B27" s="128">
        <v>5686760</v>
      </c>
      <c r="D27" s="32" t="s">
        <v>49</v>
      </c>
      <c r="F27" s="30"/>
      <c r="G27" s="31"/>
      <c r="H27" s="31"/>
      <c r="I27" s="129"/>
      <c r="J27" s="75" t="str">
        <f>IF((B28=B29+B30),"","NO CUADRA")</f>
        <v/>
      </c>
    </row>
    <row r="28" spans="2:10">
      <c r="B28" s="128">
        <f>B29+B30</f>
        <v>1738552</v>
      </c>
      <c r="D28" s="32" t="s">
        <v>50</v>
      </c>
      <c r="F28" s="30"/>
      <c r="G28" s="31"/>
      <c r="H28" s="31"/>
      <c r="I28" s="129"/>
      <c r="J28" s="75" t="str">
        <f>IF((I26=I35),"","NO CUADRA")</f>
        <v/>
      </c>
    </row>
    <row r="29" spans="2:10">
      <c r="B29" s="128">
        <v>1439577</v>
      </c>
      <c r="D29" s="32" t="s">
        <v>51</v>
      </c>
      <c r="F29" s="30"/>
      <c r="G29" s="31"/>
      <c r="H29" s="31"/>
      <c r="I29" s="129"/>
      <c r="J29" s="75" t="str">
        <f>IF((B33=I35-B26-B31-B32),"","NO CUADRA")</f>
        <v/>
      </c>
    </row>
    <row r="30" spans="2:10">
      <c r="B30" s="128">
        <v>298975</v>
      </c>
      <c r="D30" s="32" t="s">
        <v>52</v>
      </c>
      <c r="F30" s="30"/>
      <c r="G30" s="31"/>
      <c r="H30" s="31"/>
      <c r="I30" s="129"/>
      <c r="J30" s="75" t="str">
        <f>IF((B35=B26+B31+B32+B33),"","NO CUADRA")</f>
        <v/>
      </c>
    </row>
    <row r="31" spans="2:10" ht="12.75" customHeight="1">
      <c r="B31" s="128">
        <v>417954</v>
      </c>
      <c r="D31" s="24" t="s">
        <v>11</v>
      </c>
      <c r="E31" s="24" t="s">
        <v>12</v>
      </c>
      <c r="F31" s="30"/>
      <c r="G31" s="31"/>
      <c r="H31" s="31"/>
      <c r="I31" s="129"/>
    </row>
    <row r="32" spans="2:10" ht="12.75" customHeight="1">
      <c r="B32" s="128">
        <v>-172951</v>
      </c>
      <c r="D32" s="24" t="s">
        <v>13</v>
      </c>
      <c r="E32" s="24" t="s">
        <v>14</v>
      </c>
      <c r="F32" s="30"/>
      <c r="G32" s="31"/>
      <c r="H32" s="31"/>
      <c r="I32" s="129"/>
    </row>
    <row r="33" spans="2:10">
      <c r="B33" s="128">
        <f>I35-B26-B31-B32</f>
        <v>6648820</v>
      </c>
      <c r="D33" s="32" t="s">
        <v>53</v>
      </c>
      <c r="E33" s="34" t="s">
        <v>54</v>
      </c>
      <c r="F33" s="30"/>
      <c r="G33" s="31"/>
      <c r="H33" s="31"/>
      <c r="I33" s="129"/>
    </row>
    <row r="34" spans="2:10">
      <c r="B34" s="128"/>
      <c r="F34" s="30"/>
      <c r="G34" s="31"/>
      <c r="H34" s="31"/>
      <c r="I34" s="129"/>
    </row>
    <row r="35" spans="2:10">
      <c r="B35" s="130">
        <f>B26+B31+B32+B33</f>
        <v>14319135</v>
      </c>
      <c r="C35" s="26"/>
      <c r="D35" s="36" t="s">
        <v>46</v>
      </c>
      <c r="E35" s="26"/>
      <c r="F35" s="37"/>
      <c r="G35" s="36" t="s">
        <v>46</v>
      </c>
      <c r="H35" s="26"/>
      <c r="I35" s="131">
        <f>I26</f>
        <v>14319135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3511552</v>
      </c>
      <c r="D42" s="24" t="s">
        <v>15</v>
      </c>
      <c r="E42" s="35" t="s">
        <v>16</v>
      </c>
      <c r="F42" s="30"/>
      <c r="G42" s="32" t="s">
        <v>53</v>
      </c>
      <c r="H42" s="34" t="s">
        <v>54</v>
      </c>
      <c r="I42" s="129">
        <f>+B33</f>
        <v>6648820</v>
      </c>
    </row>
    <row r="43" spans="2:10" ht="15">
      <c r="B43" s="128">
        <v>1364144</v>
      </c>
      <c r="C43" s="23"/>
      <c r="D43" s="40" t="s">
        <v>56</v>
      </c>
      <c r="F43" s="41"/>
      <c r="G43" s="28" t="s">
        <v>15</v>
      </c>
      <c r="H43" s="42" t="s">
        <v>16</v>
      </c>
      <c r="I43" s="129">
        <f>I44+I45+I47+I48+I49</f>
        <v>875728</v>
      </c>
      <c r="J43" s="75" t="str">
        <f>IF((I43=I44+I45+I47+I48+I49),"","NO CUADRA")</f>
        <v/>
      </c>
    </row>
    <row r="44" spans="2:10">
      <c r="B44" s="128">
        <v>2147408</v>
      </c>
      <c r="D44" s="32" t="s">
        <v>57</v>
      </c>
      <c r="F44" s="30"/>
      <c r="G44" s="40" t="s">
        <v>56</v>
      </c>
      <c r="I44" s="129">
        <v>561252</v>
      </c>
      <c r="J44" s="75" t="str">
        <f>IF((I52=I42+I43+I50),"","NO CUADRA")</f>
        <v/>
      </c>
    </row>
    <row r="45" spans="2:10">
      <c r="B45" s="128">
        <v>0</v>
      </c>
      <c r="D45" s="32" t="s">
        <v>58</v>
      </c>
      <c r="E45" s="29"/>
      <c r="F45" s="30"/>
      <c r="G45" s="32" t="s">
        <v>57</v>
      </c>
      <c r="I45" s="129">
        <v>314476</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4012996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7524548</v>
      </c>
      <c r="C52" s="26"/>
      <c r="D52" s="26" t="s">
        <v>46</v>
      </c>
      <c r="E52" s="26"/>
      <c r="F52" s="37"/>
      <c r="G52" s="26" t="s">
        <v>46</v>
      </c>
      <c r="H52" s="26"/>
      <c r="I52" s="131">
        <f>I42+I43+I50</f>
        <v>7524548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435820</v>
      </c>
      <c r="D59" s="24" t="s">
        <v>17</v>
      </c>
      <c r="E59" s="33" t="s">
        <v>66</v>
      </c>
      <c r="F59" s="30"/>
      <c r="G59" s="35" t="s">
        <v>62</v>
      </c>
      <c r="H59" s="34" t="s">
        <v>63</v>
      </c>
      <c r="I59" s="129">
        <f>+B49</f>
        <v>4012996</v>
      </c>
      <c r="J59" s="75" t="str">
        <f>IF((B59=B60+B61),"","NO CUADRA")</f>
        <v/>
      </c>
    </row>
    <row r="60" spans="2:10">
      <c r="B60" s="128">
        <v>435820</v>
      </c>
      <c r="D60" s="32" t="s">
        <v>67</v>
      </c>
      <c r="F60" s="30"/>
      <c r="G60" s="35" t="s">
        <v>68</v>
      </c>
      <c r="H60" s="32"/>
      <c r="I60" s="129">
        <f>I61+I62</f>
        <v>298975</v>
      </c>
      <c r="J60" s="75" t="str">
        <f>IF((B64=B65+B66+B67),"","NO CUADRA")</f>
        <v/>
      </c>
    </row>
    <row r="61" spans="2:10">
      <c r="B61" s="128">
        <v>0</v>
      </c>
      <c r="D61" s="32" t="s">
        <v>69</v>
      </c>
      <c r="F61" s="30"/>
      <c r="G61" s="35" t="s">
        <v>70</v>
      </c>
      <c r="I61" s="129">
        <v>0</v>
      </c>
      <c r="J61" s="75" t="str">
        <f>IF((I60=I61+I62),"","NO CUADRA")</f>
        <v/>
      </c>
    </row>
    <row r="62" spans="2:10">
      <c r="B62" s="128">
        <v>298975</v>
      </c>
      <c r="D62" s="24" t="s">
        <v>18</v>
      </c>
      <c r="E62" s="32" t="s">
        <v>71</v>
      </c>
      <c r="F62" s="30"/>
      <c r="G62" s="35" t="s">
        <v>72</v>
      </c>
      <c r="I62" s="129">
        <v>298975</v>
      </c>
      <c r="J62" s="75" t="str">
        <f>IF((I63=I64+I65+I66),"","NO CUADRA")</f>
        <v/>
      </c>
    </row>
    <row r="63" spans="2:10">
      <c r="B63" s="128"/>
      <c r="E63" s="32" t="s">
        <v>73</v>
      </c>
      <c r="F63" s="30"/>
      <c r="G63" s="31" t="s">
        <v>19</v>
      </c>
      <c r="H63" s="24" t="s">
        <v>20</v>
      </c>
      <c r="I63" s="129">
        <f>I64+I65+I66</f>
        <v>80130</v>
      </c>
      <c r="J63" s="75" t="str">
        <f>IF((I70=I59+I60+I63),"","NO CUADRA")</f>
        <v/>
      </c>
    </row>
    <row r="64" spans="2:10">
      <c r="B64" s="128">
        <f>B65+B66+B67</f>
        <v>152104</v>
      </c>
      <c r="D64" s="24" t="s">
        <v>19</v>
      </c>
      <c r="E64" s="24" t="s">
        <v>20</v>
      </c>
      <c r="F64" s="30"/>
      <c r="G64" s="32" t="s">
        <v>74</v>
      </c>
      <c r="I64" s="129">
        <v>0</v>
      </c>
      <c r="J64" s="75" t="str">
        <f>IF((B68=I70-B59-B62-B64),"","NO CUADRA")</f>
        <v/>
      </c>
    </row>
    <row r="65" spans="2:10">
      <c r="B65" s="128">
        <v>46084</v>
      </c>
      <c r="D65" s="32" t="s">
        <v>74</v>
      </c>
      <c r="F65" s="30"/>
      <c r="G65" s="35" t="s">
        <v>75</v>
      </c>
      <c r="I65" s="129">
        <v>14754</v>
      </c>
      <c r="J65" s="75" t="str">
        <f>IF((B70=B59+B62+B64+B68),"","NO CUADRA")</f>
        <v/>
      </c>
    </row>
    <row r="66" spans="2:10">
      <c r="B66" s="128">
        <v>0</v>
      </c>
      <c r="D66" s="32" t="s">
        <v>75</v>
      </c>
      <c r="F66" s="30"/>
      <c r="G66" s="35" t="s">
        <v>76</v>
      </c>
      <c r="I66" s="129">
        <v>65376</v>
      </c>
    </row>
    <row r="67" spans="2:10">
      <c r="B67" s="128">
        <v>106020</v>
      </c>
      <c r="D67" s="32" t="s">
        <v>76</v>
      </c>
      <c r="F67" s="30"/>
      <c r="G67" s="31"/>
      <c r="H67" s="31"/>
      <c r="I67" s="129"/>
    </row>
    <row r="68" spans="2:10">
      <c r="B68" s="128">
        <f>I70-B59-B62-B64</f>
        <v>3505202</v>
      </c>
      <c r="D68" s="32" t="s">
        <v>77</v>
      </c>
      <c r="E68" s="32" t="s">
        <v>78</v>
      </c>
      <c r="F68" s="30"/>
      <c r="G68" s="31"/>
      <c r="H68" s="31"/>
      <c r="I68" s="129"/>
    </row>
    <row r="69" spans="2:10" ht="17.45" customHeight="1">
      <c r="B69" s="128"/>
      <c r="F69" s="30"/>
      <c r="G69" s="31"/>
      <c r="H69" s="31"/>
      <c r="I69" s="129"/>
    </row>
    <row r="70" spans="2:10" ht="17.45" customHeight="1">
      <c r="B70" s="130">
        <f>B59+B62+B64+B68</f>
        <v>4392101</v>
      </c>
      <c r="C70" s="26"/>
      <c r="D70" s="26" t="s">
        <v>46</v>
      </c>
      <c r="E70" s="26"/>
      <c r="F70" s="37"/>
      <c r="G70" s="26" t="s">
        <v>46</v>
      </c>
      <c r="H70" s="26"/>
      <c r="I70" s="131">
        <f>I59+I60+I63</f>
        <v>4392101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3505202</v>
      </c>
      <c r="J77" s="75" t="str">
        <f>IF((I77=I82),"","NO CUADRA")</f>
        <v/>
      </c>
    </row>
    <row r="78" spans="2:10">
      <c r="B78" s="128"/>
      <c r="E78" s="32" t="s">
        <v>81</v>
      </c>
      <c r="F78" s="30"/>
      <c r="G78" s="35"/>
      <c r="H78" s="32"/>
      <c r="I78" s="129"/>
    </row>
    <row r="79" spans="2:10">
      <c r="B79" s="128">
        <f>I82-B77</f>
        <v>3505202</v>
      </c>
      <c r="D79" s="32" t="s">
        <v>82</v>
      </c>
      <c r="E79" s="39" t="s">
        <v>83</v>
      </c>
      <c r="F79" s="30"/>
      <c r="G79" s="31"/>
      <c r="H79" s="31"/>
      <c r="I79" s="129"/>
      <c r="J79" s="75" t="str">
        <f>IF((B79=I82-B77),"","NO CUADRA")</f>
        <v/>
      </c>
    </row>
    <row r="80" spans="2:10">
      <c r="B80" s="128">
        <f>B79-B13</f>
        <v>157868</v>
      </c>
      <c r="D80" s="32" t="s">
        <v>21</v>
      </c>
      <c r="E80" s="34" t="s">
        <v>22</v>
      </c>
      <c r="F80" s="30"/>
      <c r="G80" s="31"/>
      <c r="H80" s="31"/>
      <c r="I80" s="129"/>
    </row>
    <row r="81" spans="2:10">
      <c r="B81" s="128"/>
      <c r="F81" s="30"/>
      <c r="G81" s="31"/>
      <c r="H81" s="31"/>
      <c r="I81" s="129"/>
      <c r="J81" s="75" t="str">
        <f>IF((B82=B77+B79),"","NO CUADRA")</f>
        <v/>
      </c>
    </row>
    <row r="82" spans="2:10">
      <c r="B82" s="130">
        <f>B77+B79</f>
        <v>3505202</v>
      </c>
      <c r="C82" s="26"/>
      <c r="D82" s="26" t="s">
        <v>46</v>
      </c>
      <c r="E82" s="26"/>
      <c r="F82" s="37"/>
      <c r="G82" s="26" t="s">
        <v>46</v>
      </c>
      <c r="H82" s="26"/>
      <c r="I82" s="131">
        <f>I77</f>
        <v>3505202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1715222</v>
      </c>
      <c r="D92" s="32" t="s">
        <v>87</v>
      </c>
      <c r="E92" s="34" t="s">
        <v>88</v>
      </c>
      <c r="F92" s="30"/>
      <c r="G92" s="32" t="s">
        <v>82</v>
      </c>
      <c r="H92" s="34" t="s">
        <v>22</v>
      </c>
      <c r="I92" s="129">
        <f>+B80</f>
        <v>157868</v>
      </c>
      <c r="J92" s="75" t="str">
        <f>IF((I93=I94+I95),"","NO CUADRA")</f>
        <v/>
      </c>
    </row>
    <row r="93" spans="2:10">
      <c r="B93" s="128"/>
      <c r="E93" s="39" t="s">
        <v>89</v>
      </c>
      <c r="F93" s="30"/>
      <c r="G93" s="35" t="s">
        <v>32</v>
      </c>
      <c r="H93" s="24" t="s">
        <v>24</v>
      </c>
      <c r="I93" s="129">
        <f>I94+I95</f>
        <v>1633295</v>
      </c>
      <c r="J93" s="75" t="str">
        <f>IF((I96=I97),"","NO CUADRA")</f>
        <v/>
      </c>
    </row>
    <row r="94" spans="2:10">
      <c r="B94" s="128"/>
      <c r="E94" s="32"/>
      <c r="F94" s="30"/>
      <c r="G94" s="35" t="s">
        <v>90</v>
      </c>
      <c r="I94" s="129">
        <v>1420888</v>
      </c>
      <c r="J94" s="75" t="str">
        <f>IF((I99=I92+I93+I96),"","NO CUADRA")</f>
        <v/>
      </c>
    </row>
    <row r="95" spans="2:10">
      <c r="B95" s="128"/>
      <c r="E95" s="32"/>
      <c r="F95" s="30"/>
      <c r="G95" s="35" t="s">
        <v>91</v>
      </c>
      <c r="I95" s="129">
        <v>212407</v>
      </c>
    </row>
    <row r="96" spans="2:10">
      <c r="B96" s="128"/>
      <c r="D96" s="32"/>
      <c r="F96" s="30"/>
      <c r="G96" s="35" t="s">
        <v>33</v>
      </c>
      <c r="H96" s="24" t="s">
        <v>25</v>
      </c>
      <c r="I96" s="129">
        <f>I97</f>
        <v>-75941</v>
      </c>
    </row>
    <row r="97" spans="2:10">
      <c r="B97" s="132"/>
      <c r="C97" s="46"/>
      <c r="D97" s="46"/>
      <c r="E97" s="32"/>
      <c r="F97" s="47"/>
      <c r="G97" s="35" t="s">
        <v>92</v>
      </c>
      <c r="H97" s="48"/>
      <c r="I97" s="129">
        <v>-75941</v>
      </c>
    </row>
    <row r="98" spans="2:10">
      <c r="B98" s="128"/>
      <c r="F98" s="30"/>
      <c r="G98" s="31"/>
      <c r="H98" s="31"/>
      <c r="I98" s="129"/>
    </row>
    <row r="99" spans="2:10">
      <c r="B99" s="130">
        <f>B92</f>
        <v>1715222</v>
      </c>
      <c r="C99" s="26"/>
      <c r="D99" s="26" t="s">
        <v>46</v>
      </c>
      <c r="E99" s="26"/>
      <c r="F99" s="37"/>
      <c r="G99" s="26" t="s">
        <v>46</v>
      </c>
      <c r="H99" s="26"/>
      <c r="I99" s="131">
        <f>I92+I93+I96</f>
        <v>1715222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3066504</v>
      </c>
      <c r="D106" s="32" t="s">
        <v>34</v>
      </c>
      <c r="E106" s="50" t="s">
        <v>35</v>
      </c>
      <c r="F106" s="30"/>
      <c r="G106" s="31"/>
      <c r="H106" s="31"/>
      <c r="I106" s="30"/>
    </row>
    <row r="107" spans="2:10">
      <c r="B107" s="128">
        <v>3274999</v>
      </c>
      <c r="D107" s="32" t="s">
        <v>94</v>
      </c>
      <c r="E107" s="32"/>
      <c r="F107" s="30"/>
      <c r="G107" s="32" t="s">
        <v>87</v>
      </c>
      <c r="H107" s="39" t="s">
        <v>88</v>
      </c>
      <c r="I107" s="129"/>
    </row>
    <row r="108" spans="2:10">
      <c r="B108" s="128">
        <f>-B13</f>
        <v>-3347334</v>
      </c>
      <c r="D108" s="32" t="s">
        <v>95</v>
      </c>
      <c r="E108" s="33" t="s">
        <v>6</v>
      </c>
      <c r="F108" s="30"/>
      <c r="G108" s="32"/>
      <c r="H108" s="51" t="s">
        <v>89</v>
      </c>
      <c r="I108" s="129">
        <f>B92</f>
        <v>1715222</v>
      </c>
    </row>
    <row r="109" spans="2:10">
      <c r="B109" s="128">
        <v>-208495</v>
      </c>
      <c r="D109" s="40" t="s">
        <v>96</v>
      </c>
      <c r="E109" s="32" t="s">
        <v>97</v>
      </c>
      <c r="F109" s="30"/>
      <c r="H109" s="74"/>
      <c r="I109" s="133"/>
    </row>
    <row r="110" spans="2:10">
      <c r="B110" s="128">
        <v>0</v>
      </c>
      <c r="D110" s="32" t="s">
        <v>98</v>
      </c>
      <c r="E110" s="32" t="s">
        <v>99</v>
      </c>
      <c r="F110" s="30"/>
      <c r="G110" s="72"/>
      <c r="I110" s="129"/>
    </row>
    <row r="111" spans="2:10">
      <c r="B111" s="128">
        <v>385661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1610391</v>
      </c>
      <c r="C113" s="46"/>
      <c r="D113" s="46" t="s">
        <v>26</v>
      </c>
      <c r="E113" s="34" t="s">
        <v>102</v>
      </c>
      <c r="F113" s="47"/>
      <c r="G113" s="72"/>
      <c r="H113" s="48"/>
      <c r="I113" s="129"/>
    </row>
    <row r="114" spans="2:10">
      <c r="B114" s="128"/>
      <c r="E114" s="32"/>
      <c r="F114" s="30"/>
      <c r="G114" s="72"/>
      <c r="H114" s="31"/>
      <c r="I114" s="129"/>
    </row>
    <row r="115" spans="2:10">
      <c r="B115" s="130">
        <f>B106+B108+B111+B113</f>
        <v>1715222</v>
      </c>
      <c r="C115" s="26"/>
      <c r="D115" s="26" t="s">
        <v>46</v>
      </c>
      <c r="E115" s="52"/>
      <c r="F115" s="37"/>
      <c r="G115" s="26" t="s">
        <v>46</v>
      </c>
      <c r="H115" s="26"/>
      <c r="I115" s="131">
        <f>I108</f>
        <v>1715222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1610391</v>
      </c>
      <c r="J122" s="75" t="str">
        <f>IF((B125=B126+B127),"","NO CUADRA")</f>
        <v/>
      </c>
    </row>
    <row r="123" spans="2:10" ht="15">
      <c r="B123" s="128">
        <f>B125+B128+B131+B134+B137+B142+B143+B144</f>
        <v>-806261</v>
      </c>
      <c r="C123" s="28"/>
      <c r="D123" s="23"/>
      <c r="E123" s="32" t="s">
        <v>105</v>
      </c>
      <c r="F123" s="23"/>
      <c r="G123" s="23"/>
      <c r="H123" s="23"/>
      <c r="I123" s="129">
        <f>I128+I131+I134+I137+I142+I143+I144</f>
        <v>-2416652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-362558</v>
      </c>
      <c r="E128" s="32" t="s">
        <v>109</v>
      </c>
      <c r="I128" s="129">
        <f>I129+I130</f>
        <v>130377</v>
      </c>
      <c r="J128" s="75" t="str">
        <f>IF((B138=B139+B140),"","NO CUADRA")</f>
        <v/>
      </c>
    </row>
    <row r="129" spans="2:10">
      <c r="B129" s="128">
        <v>419881</v>
      </c>
      <c r="E129" s="32" t="s">
        <v>110</v>
      </c>
      <c r="I129" s="129">
        <v>0</v>
      </c>
      <c r="J129" s="75" t="str">
        <f>IF((B144=B145+B146),"","NO CUADRA")</f>
        <v/>
      </c>
    </row>
    <row r="130" spans="2:10">
      <c r="B130" s="128">
        <v>-782439</v>
      </c>
      <c r="E130" s="32" t="s">
        <v>111</v>
      </c>
      <c r="I130" s="129">
        <v>130377</v>
      </c>
    </row>
    <row r="131" spans="2:10">
      <c r="B131" s="128">
        <f>B132+B133</f>
        <v>204121</v>
      </c>
      <c r="E131" s="32" t="s">
        <v>112</v>
      </c>
      <c r="I131" s="129">
        <f>I132+I133</f>
        <v>128</v>
      </c>
    </row>
    <row r="132" spans="2:10">
      <c r="B132" s="128">
        <v>-129765</v>
      </c>
      <c r="E132" s="32" t="s">
        <v>113</v>
      </c>
      <c r="I132" s="129">
        <v>112</v>
      </c>
      <c r="J132" s="75" t="str">
        <f>IF((I128=I129+I130),"","NO CUADRA")</f>
        <v/>
      </c>
    </row>
    <row r="133" spans="2:10">
      <c r="B133" s="128">
        <v>333886</v>
      </c>
      <c r="E133" s="32" t="s">
        <v>114</v>
      </c>
      <c r="I133" s="129">
        <v>16</v>
      </c>
      <c r="J133" s="75" t="str">
        <f>IF((I131=I132+I133),"","NO CUADRA")</f>
        <v/>
      </c>
    </row>
    <row r="134" spans="2:10">
      <c r="B134" s="128">
        <f>B135+B136</f>
        <v>-3501384</v>
      </c>
      <c r="E134" s="32" t="s">
        <v>115</v>
      </c>
      <c r="I134" s="129">
        <f>I135+I136</f>
        <v>-401033</v>
      </c>
      <c r="J134" s="75" t="str">
        <f>IF((I134=I135+I136),"","NO CUADRA")</f>
        <v/>
      </c>
    </row>
    <row r="135" spans="2:10">
      <c r="B135" s="128">
        <v>-51157</v>
      </c>
      <c r="E135" s="32" t="s">
        <v>116</v>
      </c>
      <c r="I135" s="129">
        <v>751076</v>
      </c>
      <c r="J135" s="75" t="str">
        <f>IF((I137=I138+I141),"","NO CUADRA")</f>
        <v/>
      </c>
    </row>
    <row r="136" spans="2:10">
      <c r="B136" s="128">
        <v>-3450227</v>
      </c>
      <c r="E136" s="32" t="s">
        <v>117</v>
      </c>
      <c r="I136" s="129">
        <v>-1152109</v>
      </c>
      <c r="J136" s="75" t="str">
        <f>IF((I144=I145+I146),"","NO CUADRA")</f>
        <v/>
      </c>
    </row>
    <row r="137" spans="2:10">
      <c r="B137" s="128">
        <f>B138+B141</f>
        <v>2950491</v>
      </c>
      <c r="E137" s="55" t="s">
        <v>118</v>
      </c>
      <c r="I137" s="129">
        <f>I138+I141</f>
        <v>-236935</v>
      </c>
      <c r="J137" s="75" t="str">
        <f>IF((I122=B123-I128-I131-I134-I137-I142-I143-I144),"","NO CUADRA")</f>
        <v/>
      </c>
    </row>
    <row r="138" spans="2:10">
      <c r="B138" s="128">
        <f>B139+B140</f>
        <v>2969707</v>
      </c>
      <c r="E138" s="55" t="s">
        <v>119</v>
      </c>
      <c r="I138" s="129">
        <f>I139+I140</f>
        <v>-236935</v>
      </c>
    </row>
    <row r="139" spans="2:10">
      <c r="B139" s="128">
        <v>2969707</v>
      </c>
      <c r="E139" s="55" t="s">
        <v>120</v>
      </c>
      <c r="I139" s="129">
        <v>-236935</v>
      </c>
    </row>
    <row r="140" spans="2:10">
      <c r="B140" s="128">
        <v>0</v>
      </c>
      <c r="E140" s="55" t="s">
        <v>121</v>
      </c>
      <c r="I140" s="129">
        <v>0</v>
      </c>
    </row>
    <row r="141" spans="2:10">
      <c r="B141" s="128">
        <v>-19216</v>
      </c>
      <c r="E141" s="55" t="s">
        <v>122</v>
      </c>
      <c r="I141" s="129">
        <v>0</v>
      </c>
    </row>
    <row r="142" spans="2:10">
      <c r="B142" s="128">
        <v>0</v>
      </c>
      <c r="E142" s="32" t="s">
        <v>123</v>
      </c>
      <c r="I142" s="129">
        <v>0</v>
      </c>
    </row>
    <row r="143" spans="2:10">
      <c r="B143" s="128">
        <v>4161</v>
      </c>
      <c r="C143" s="32" t="s">
        <v>124</v>
      </c>
      <c r="E143" s="32" t="s">
        <v>124</v>
      </c>
      <c r="I143" s="129">
        <v>-15025</v>
      </c>
    </row>
    <row r="144" spans="2:10">
      <c r="B144" s="128">
        <f>B145+B146</f>
        <v>-101092</v>
      </c>
      <c r="C144" s="32" t="s">
        <v>125</v>
      </c>
      <c r="E144" s="32" t="s">
        <v>125</v>
      </c>
      <c r="I144" s="129">
        <f>I145+I146</f>
        <v>-1894164</v>
      </c>
      <c r="J144" s="75" t="str">
        <f>IF((I122=B113),"","NO CUADRA")</f>
        <v/>
      </c>
    </row>
    <row r="145" spans="2:9">
      <c r="B145" s="128">
        <v>-512629</v>
      </c>
      <c r="C145" s="32" t="s">
        <v>126</v>
      </c>
      <c r="E145" s="32" t="s">
        <v>126</v>
      </c>
      <c r="I145" s="129">
        <v>-223787</v>
      </c>
    </row>
    <row r="146" spans="2:9">
      <c r="B146" s="130">
        <v>411537</v>
      </c>
      <c r="C146" s="56" t="s">
        <v>127</v>
      </c>
      <c r="D146" s="57"/>
      <c r="E146" s="56" t="s">
        <v>127</v>
      </c>
      <c r="F146" s="57"/>
      <c r="G146" s="57"/>
      <c r="H146" s="57"/>
      <c r="I146" s="131">
        <v>-1670377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7" firstPageNumber="52" fitToHeight="6" orientation="portrait" r:id="rId1"/>
  <headerFooter alignWithMargins="0"/>
  <rowBreaks count="2" manualBreakCount="2">
    <brk id="72" min="1" max="8" man="1"/>
    <brk id="14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427</v>
      </c>
      <c r="D3" s="20"/>
      <c r="E3" s="77"/>
      <c r="F3" s="20"/>
      <c r="G3" s="20"/>
      <c r="H3" s="20"/>
      <c r="I3" s="20"/>
      <c r="J3" s="20"/>
      <c r="K3" s="20"/>
      <c r="L3" s="20"/>
      <c r="M3" s="20"/>
      <c r="N3" s="120"/>
    </row>
    <row r="4" spans="2:14" s="21" customFormat="1" ht="15" customHeight="1">
      <c r="B4" s="127" t="s">
        <v>428</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686583</v>
      </c>
      <c r="D11" s="24" t="s">
        <v>4</v>
      </c>
      <c r="E11" s="32" t="s">
        <v>42</v>
      </c>
      <c r="F11" s="30"/>
      <c r="G11" s="31" t="s">
        <v>2</v>
      </c>
      <c r="H11" s="33" t="s">
        <v>3</v>
      </c>
      <c r="I11" s="129">
        <f>I12+I13</f>
        <v>1290660</v>
      </c>
      <c r="J11" s="75" t="str">
        <f>IF((I11=I12+I13),"","NO CUADRA")</f>
        <v/>
      </c>
    </row>
    <row r="12" spans="2:14">
      <c r="B12" s="128">
        <f>I11-B11</f>
        <v>604077</v>
      </c>
      <c r="D12" s="32" t="s">
        <v>28</v>
      </c>
      <c r="E12" s="34" t="s">
        <v>5</v>
      </c>
      <c r="F12" s="30"/>
      <c r="G12" s="35" t="s">
        <v>43</v>
      </c>
      <c r="H12" s="31"/>
      <c r="I12" s="129">
        <v>1285007</v>
      </c>
      <c r="J12" s="75" t="str">
        <f>IF((I11=I16),"","NO CUADRA")</f>
        <v/>
      </c>
    </row>
    <row r="13" spans="2:14">
      <c r="B13" s="128">
        <v>104107</v>
      </c>
      <c r="D13" s="24" t="s">
        <v>44</v>
      </c>
      <c r="E13" s="32" t="s">
        <v>6</v>
      </c>
      <c r="F13" s="30"/>
      <c r="G13" s="35" t="s">
        <v>45</v>
      </c>
      <c r="I13" s="129">
        <v>5653</v>
      </c>
      <c r="J13" s="75" t="str">
        <f>IF((B16=B11+B12),"","NO CUADRA")</f>
        <v/>
      </c>
    </row>
    <row r="14" spans="2:14">
      <c r="B14" s="128">
        <f>B12-B13</f>
        <v>499970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1290660</v>
      </c>
      <c r="C16" s="26"/>
      <c r="D16" s="36" t="s">
        <v>46</v>
      </c>
      <c r="E16" s="26"/>
      <c r="F16" s="37"/>
      <c r="G16" s="36" t="s">
        <v>46</v>
      </c>
      <c r="H16" s="26"/>
      <c r="I16" s="131">
        <f>I11</f>
        <v>1290660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145792</v>
      </c>
      <c r="D26" s="24" t="s">
        <v>9</v>
      </c>
      <c r="E26" s="32" t="s">
        <v>10</v>
      </c>
      <c r="F26" s="30"/>
      <c r="G26" s="35" t="s">
        <v>28</v>
      </c>
      <c r="H26" s="39" t="s">
        <v>5</v>
      </c>
      <c r="I26" s="129">
        <f>+B12</f>
        <v>604077</v>
      </c>
      <c r="J26" s="75" t="str">
        <f>IF((B26=B27+B28),"","NO CUADRA")</f>
        <v/>
      </c>
    </row>
    <row r="27" spans="2:10">
      <c r="B27" s="128">
        <v>113711</v>
      </c>
      <c r="D27" s="32" t="s">
        <v>49</v>
      </c>
      <c r="F27" s="30"/>
      <c r="G27" s="31"/>
      <c r="H27" s="31"/>
      <c r="I27" s="129"/>
      <c r="J27" s="75" t="str">
        <f>IF((B28=B29+B30),"","NO CUADRA")</f>
        <v/>
      </c>
    </row>
    <row r="28" spans="2:10">
      <c r="B28" s="128">
        <f>B29+B30</f>
        <v>32081</v>
      </c>
      <c r="D28" s="32" t="s">
        <v>50</v>
      </c>
      <c r="F28" s="30"/>
      <c r="G28" s="31"/>
      <c r="H28" s="31"/>
      <c r="I28" s="129"/>
      <c r="J28" s="75" t="str">
        <f>IF((I26=I35),"","NO CUADRA")</f>
        <v/>
      </c>
    </row>
    <row r="29" spans="2:10">
      <c r="B29" s="128">
        <v>31699</v>
      </c>
      <c r="D29" s="32" t="s">
        <v>51</v>
      </c>
      <c r="F29" s="30"/>
      <c r="G29" s="31"/>
      <c r="H29" s="31"/>
      <c r="I29" s="129"/>
      <c r="J29" s="75" t="str">
        <f>IF((B33=I35-B26-B31-B32),"","NO CUADRA")</f>
        <v/>
      </c>
    </row>
    <row r="30" spans="2:10">
      <c r="B30" s="128">
        <v>382</v>
      </c>
      <c r="D30" s="32" t="s">
        <v>52</v>
      </c>
      <c r="F30" s="30"/>
      <c r="G30" s="31"/>
      <c r="H30" s="31"/>
      <c r="I30" s="129"/>
      <c r="J30" s="75" t="str">
        <f>IF((B35=B26+B31+B32+B33),"","NO CUADRA")</f>
        <v/>
      </c>
    </row>
    <row r="31" spans="2:10" ht="12.75" customHeight="1">
      <c r="B31" s="128">
        <v>21616</v>
      </c>
      <c r="D31" s="24" t="s">
        <v>11</v>
      </c>
      <c r="E31" s="24" t="s">
        <v>12</v>
      </c>
      <c r="F31" s="30"/>
      <c r="G31" s="31"/>
      <c r="H31" s="31"/>
      <c r="I31" s="129"/>
    </row>
    <row r="32" spans="2:10" ht="12.75" customHeight="1">
      <c r="B32" s="128">
        <v>-57</v>
      </c>
      <c r="D32" s="24" t="s">
        <v>13</v>
      </c>
      <c r="E32" s="24" t="s">
        <v>14</v>
      </c>
      <c r="F32" s="30"/>
      <c r="G32" s="31"/>
      <c r="H32" s="31"/>
      <c r="I32" s="129"/>
    </row>
    <row r="33" spans="2:10">
      <c r="B33" s="128">
        <f>I35-B26-B31-B32</f>
        <v>436726</v>
      </c>
      <c r="D33" s="32" t="s">
        <v>53</v>
      </c>
      <c r="E33" s="34" t="s">
        <v>54</v>
      </c>
      <c r="F33" s="30"/>
      <c r="G33" s="31"/>
      <c r="H33" s="31"/>
      <c r="I33" s="129"/>
    </row>
    <row r="34" spans="2:10">
      <c r="B34" s="128"/>
      <c r="F34" s="30"/>
      <c r="G34" s="31"/>
      <c r="H34" s="31"/>
      <c r="I34" s="129"/>
    </row>
    <row r="35" spans="2:10">
      <c r="B35" s="130">
        <f>B26+B31+B32+B33</f>
        <v>604077</v>
      </c>
      <c r="C35" s="26"/>
      <c r="D35" s="36" t="s">
        <v>46</v>
      </c>
      <c r="E35" s="26"/>
      <c r="F35" s="37"/>
      <c r="G35" s="36" t="s">
        <v>46</v>
      </c>
      <c r="H35" s="26"/>
      <c r="I35" s="131">
        <f>I26</f>
        <v>604077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218439</v>
      </c>
      <c r="D42" s="24" t="s">
        <v>15</v>
      </c>
      <c r="E42" s="35" t="s">
        <v>16</v>
      </c>
      <c r="F42" s="30"/>
      <c r="G42" s="32" t="s">
        <v>53</v>
      </c>
      <c r="H42" s="34" t="s">
        <v>54</v>
      </c>
      <c r="I42" s="129">
        <f>+B33</f>
        <v>436726</v>
      </c>
    </row>
    <row r="43" spans="2:10" ht="15">
      <c r="B43" s="128">
        <v>22864</v>
      </c>
      <c r="C43" s="23"/>
      <c r="D43" s="40" t="s">
        <v>56</v>
      </c>
      <c r="F43" s="41"/>
      <c r="G43" s="28" t="s">
        <v>15</v>
      </c>
      <c r="H43" s="42" t="s">
        <v>16</v>
      </c>
      <c r="I43" s="129">
        <f>I44+I45+I47+I48+I49</f>
        <v>11826</v>
      </c>
      <c r="J43" s="75" t="str">
        <f>IF((I43=I44+I45+I47+I48+I49),"","NO CUADRA")</f>
        <v/>
      </c>
    </row>
    <row r="44" spans="2:10">
      <c r="B44" s="128">
        <v>195575</v>
      </c>
      <c r="D44" s="32" t="s">
        <v>57</v>
      </c>
      <c r="F44" s="30"/>
      <c r="G44" s="40" t="s">
        <v>56</v>
      </c>
      <c r="I44" s="129">
        <v>7902</v>
      </c>
      <c r="J44" s="75" t="str">
        <f>IF((I52=I42+I43+I50),"","NO CUADRA")</f>
        <v/>
      </c>
    </row>
    <row r="45" spans="2:10">
      <c r="B45" s="128">
        <v>0</v>
      </c>
      <c r="D45" s="32" t="s">
        <v>58</v>
      </c>
      <c r="E45" s="29"/>
      <c r="F45" s="30"/>
      <c r="G45" s="32" t="s">
        <v>57</v>
      </c>
      <c r="I45" s="129">
        <v>3924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230113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448552</v>
      </c>
      <c r="C52" s="26"/>
      <c r="D52" s="26" t="s">
        <v>46</v>
      </c>
      <c r="E52" s="26"/>
      <c r="F52" s="37"/>
      <c r="G52" s="26" t="s">
        <v>46</v>
      </c>
      <c r="H52" s="26"/>
      <c r="I52" s="131">
        <f>I42+I43+I50</f>
        <v>448552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230113</v>
      </c>
      <c r="J59" s="75" t="str">
        <f>IF((B59=B60+B61),"","NO CUADRA")</f>
        <v/>
      </c>
    </row>
    <row r="60" spans="2:10">
      <c r="B60" s="128">
        <v>0</v>
      </c>
      <c r="D60" s="32" t="s">
        <v>67</v>
      </c>
      <c r="F60" s="30"/>
      <c r="G60" s="35" t="s">
        <v>68</v>
      </c>
      <c r="H60" s="32"/>
      <c r="I60" s="129">
        <f>I61+I62</f>
        <v>382</v>
      </c>
      <c r="J60" s="75" t="str">
        <f>IF((B64=B65+B66+B67),"","NO CUADRA")</f>
        <v/>
      </c>
    </row>
    <row r="61" spans="2:10">
      <c r="B61" s="128">
        <v>0</v>
      </c>
      <c r="D61" s="32" t="s">
        <v>69</v>
      </c>
      <c r="F61" s="30"/>
      <c r="G61" s="35" t="s">
        <v>70</v>
      </c>
      <c r="I61" s="129">
        <v>0</v>
      </c>
      <c r="J61" s="75" t="str">
        <f>IF((I60=I61+I62),"","NO CUADRA")</f>
        <v/>
      </c>
    </row>
    <row r="62" spans="2:10">
      <c r="B62" s="128">
        <v>382</v>
      </c>
      <c r="D62" s="24" t="s">
        <v>18</v>
      </c>
      <c r="E62" s="32" t="s">
        <v>71</v>
      </c>
      <c r="F62" s="30"/>
      <c r="G62" s="35" t="s">
        <v>72</v>
      </c>
      <c r="I62" s="129">
        <v>382</v>
      </c>
      <c r="J62" s="75" t="str">
        <f>IF((I63=I64+I65+I66),"","NO CUADRA")</f>
        <v/>
      </c>
    </row>
    <row r="63" spans="2:10">
      <c r="B63" s="128"/>
      <c r="E63" s="32" t="s">
        <v>73</v>
      </c>
      <c r="F63" s="30"/>
      <c r="G63" s="31" t="s">
        <v>19</v>
      </c>
      <c r="H63" s="24" t="s">
        <v>20</v>
      </c>
      <c r="I63" s="129">
        <f>I64+I65+I66</f>
        <v>146</v>
      </c>
      <c r="J63" s="75" t="str">
        <f>IF((I70=I59+I60+I63),"","NO CUADRA")</f>
        <v/>
      </c>
    </row>
    <row r="64" spans="2:10">
      <c r="B64" s="128">
        <f>B65+B66+B67</f>
        <v>1189</v>
      </c>
      <c r="D64" s="24" t="s">
        <v>19</v>
      </c>
      <c r="E64" s="24" t="s">
        <v>20</v>
      </c>
      <c r="F64" s="30"/>
      <c r="G64" s="32" t="s">
        <v>74</v>
      </c>
      <c r="I64" s="129">
        <v>0</v>
      </c>
      <c r="J64" s="75" t="str">
        <f>IF((B68=I70-B59-B62-B64),"","NO CUADRA")</f>
        <v/>
      </c>
    </row>
    <row r="65" spans="2:10">
      <c r="B65" s="128">
        <v>1105</v>
      </c>
      <c r="D65" s="32" t="s">
        <v>74</v>
      </c>
      <c r="F65" s="30"/>
      <c r="G65" s="35" t="s">
        <v>75</v>
      </c>
      <c r="I65" s="129">
        <v>146</v>
      </c>
      <c r="J65" s="75" t="str">
        <f>IF((B70=B59+B62+B64+B68),"","NO CUADRA")</f>
        <v/>
      </c>
    </row>
    <row r="66" spans="2:10">
      <c r="B66" s="128">
        <v>0</v>
      </c>
      <c r="D66" s="32" t="s">
        <v>75</v>
      </c>
      <c r="F66" s="30"/>
      <c r="G66" s="35" t="s">
        <v>76</v>
      </c>
      <c r="I66" s="129">
        <v>0</v>
      </c>
    </row>
    <row r="67" spans="2:10">
      <c r="B67" s="128">
        <v>84</v>
      </c>
      <c r="D67" s="32" t="s">
        <v>76</v>
      </c>
      <c r="F67" s="30"/>
      <c r="G67" s="31"/>
      <c r="H67" s="31"/>
      <c r="I67" s="129"/>
    </row>
    <row r="68" spans="2:10">
      <c r="B68" s="128">
        <f>I70-B59-B62-B64</f>
        <v>229070</v>
      </c>
      <c r="D68" s="32" t="s">
        <v>77</v>
      </c>
      <c r="E68" s="32" t="s">
        <v>78</v>
      </c>
      <c r="F68" s="30"/>
      <c r="G68" s="31"/>
      <c r="H68" s="31"/>
      <c r="I68" s="129"/>
    </row>
    <row r="69" spans="2:10" ht="17.45" customHeight="1">
      <c r="B69" s="128"/>
      <c r="F69" s="30"/>
      <c r="G69" s="31"/>
      <c r="H69" s="31"/>
      <c r="I69" s="129"/>
    </row>
    <row r="70" spans="2:10" ht="17.45" customHeight="1">
      <c r="B70" s="130">
        <f>B59+B62+B64+B68</f>
        <v>230641</v>
      </c>
      <c r="C70" s="26"/>
      <c r="D70" s="26" t="s">
        <v>46</v>
      </c>
      <c r="E70" s="26"/>
      <c r="F70" s="37"/>
      <c r="G70" s="26" t="s">
        <v>46</v>
      </c>
      <c r="H70" s="26"/>
      <c r="I70" s="131">
        <f>I59+I60+I63</f>
        <v>230641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229070</v>
      </c>
      <c r="J77" s="75" t="str">
        <f>IF((I77=I82),"","NO CUADRA")</f>
        <v/>
      </c>
    </row>
    <row r="78" spans="2:10">
      <c r="B78" s="128"/>
      <c r="E78" s="32" t="s">
        <v>81</v>
      </c>
      <c r="F78" s="30"/>
      <c r="G78" s="35"/>
      <c r="H78" s="32"/>
      <c r="I78" s="129"/>
    </row>
    <row r="79" spans="2:10">
      <c r="B79" s="128">
        <f>I82-B77</f>
        <v>229070</v>
      </c>
      <c r="D79" s="32" t="s">
        <v>82</v>
      </c>
      <c r="E79" s="39" t="s">
        <v>83</v>
      </c>
      <c r="F79" s="30"/>
      <c r="G79" s="31"/>
      <c r="H79" s="31"/>
      <c r="I79" s="129"/>
      <c r="J79" s="75" t="str">
        <f>IF((B79=I82-B77),"","NO CUADRA")</f>
        <v/>
      </c>
    </row>
    <row r="80" spans="2:10">
      <c r="B80" s="128">
        <f>B79-B13</f>
        <v>124963</v>
      </c>
      <c r="D80" s="32" t="s">
        <v>21</v>
      </c>
      <c r="E80" s="34" t="s">
        <v>22</v>
      </c>
      <c r="F80" s="30"/>
      <c r="G80" s="31"/>
      <c r="H80" s="31"/>
      <c r="I80" s="129"/>
    </row>
    <row r="81" spans="2:10">
      <c r="B81" s="128"/>
      <c r="F81" s="30"/>
      <c r="G81" s="31"/>
      <c r="H81" s="31"/>
      <c r="I81" s="129"/>
      <c r="J81" s="75" t="str">
        <f>IF((B82=B77+B79),"","NO CUADRA")</f>
        <v/>
      </c>
    </row>
    <row r="82" spans="2:10">
      <c r="B82" s="130">
        <f>B77+B79</f>
        <v>229070</v>
      </c>
      <c r="C82" s="26"/>
      <c r="D82" s="26" t="s">
        <v>46</v>
      </c>
      <c r="E82" s="26"/>
      <c r="F82" s="37"/>
      <c r="G82" s="26" t="s">
        <v>46</v>
      </c>
      <c r="H82" s="26"/>
      <c r="I82" s="131">
        <f>I77</f>
        <v>229070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158734</v>
      </c>
      <c r="D92" s="32" t="s">
        <v>87</v>
      </c>
      <c r="E92" s="34" t="s">
        <v>88</v>
      </c>
      <c r="F92" s="30"/>
      <c r="G92" s="32" t="s">
        <v>82</v>
      </c>
      <c r="H92" s="34" t="s">
        <v>22</v>
      </c>
      <c r="I92" s="129">
        <f>+B80</f>
        <v>124963</v>
      </c>
      <c r="J92" s="75" t="str">
        <f>IF((I93=I94+I95),"","NO CUADRA")</f>
        <v/>
      </c>
    </row>
    <row r="93" spans="2:10">
      <c r="B93" s="128"/>
      <c r="E93" s="39" t="s">
        <v>89</v>
      </c>
      <c r="F93" s="30"/>
      <c r="G93" s="35" t="s">
        <v>32</v>
      </c>
      <c r="H93" s="24" t="s">
        <v>24</v>
      </c>
      <c r="I93" s="129">
        <f>I94+I95</f>
        <v>37857</v>
      </c>
      <c r="J93" s="75" t="str">
        <f>IF((I96=I97),"","NO CUADRA")</f>
        <v/>
      </c>
    </row>
    <row r="94" spans="2:10">
      <c r="B94" s="128"/>
      <c r="E94" s="32"/>
      <c r="F94" s="30"/>
      <c r="G94" s="35" t="s">
        <v>90</v>
      </c>
      <c r="I94" s="129">
        <v>4709</v>
      </c>
      <c r="J94" s="75" t="str">
        <f>IF((I99=I92+I93+I96),"","NO CUADRA")</f>
        <v/>
      </c>
    </row>
    <row r="95" spans="2:10">
      <c r="B95" s="128"/>
      <c r="E95" s="32"/>
      <c r="F95" s="30"/>
      <c r="G95" s="35" t="s">
        <v>91</v>
      </c>
      <c r="I95" s="129">
        <v>33148</v>
      </c>
    </row>
    <row r="96" spans="2:10">
      <c r="B96" s="128"/>
      <c r="D96" s="32"/>
      <c r="F96" s="30"/>
      <c r="G96" s="35" t="s">
        <v>33</v>
      </c>
      <c r="H96" s="24" t="s">
        <v>25</v>
      </c>
      <c r="I96" s="129">
        <f>I97</f>
        <v>-4086</v>
      </c>
    </row>
    <row r="97" spans="2:10">
      <c r="B97" s="132"/>
      <c r="C97" s="46"/>
      <c r="D97" s="46"/>
      <c r="E97" s="32"/>
      <c r="F97" s="47"/>
      <c r="G97" s="35" t="s">
        <v>92</v>
      </c>
      <c r="H97" s="48"/>
      <c r="I97" s="129">
        <v>-4086</v>
      </c>
    </row>
    <row r="98" spans="2:10">
      <c r="B98" s="128"/>
      <c r="F98" s="30"/>
      <c r="G98" s="31"/>
      <c r="H98" s="31"/>
      <c r="I98" s="129"/>
    </row>
    <row r="99" spans="2:10">
      <c r="B99" s="130">
        <f>B92</f>
        <v>158734</v>
      </c>
      <c r="C99" s="26"/>
      <c r="D99" s="26" t="s">
        <v>46</v>
      </c>
      <c r="E99" s="26"/>
      <c r="F99" s="37"/>
      <c r="G99" s="26" t="s">
        <v>46</v>
      </c>
      <c r="H99" s="26"/>
      <c r="I99" s="131">
        <f>I92+I93+I96</f>
        <v>158734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64171</v>
      </c>
      <c r="D106" s="32" t="s">
        <v>34</v>
      </c>
      <c r="E106" s="50" t="s">
        <v>35</v>
      </c>
      <c r="F106" s="30"/>
      <c r="G106" s="31"/>
      <c r="H106" s="31"/>
      <c r="I106" s="30"/>
    </row>
    <row r="107" spans="2:10">
      <c r="B107" s="128">
        <v>143667</v>
      </c>
      <c r="D107" s="32" t="s">
        <v>94</v>
      </c>
      <c r="E107" s="32"/>
      <c r="F107" s="30"/>
      <c r="G107" s="32" t="s">
        <v>87</v>
      </c>
      <c r="H107" s="39" t="s">
        <v>88</v>
      </c>
      <c r="I107" s="129"/>
    </row>
    <row r="108" spans="2:10">
      <c r="B108" s="128">
        <f>-B13</f>
        <v>-104107</v>
      </c>
      <c r="D108" s="32" t="s">
        <v>95</v>
      </c>
      <c r="E108" s="33" t="s">
        <v>6</v>
      </c>
      <c r="F108" s="30"/>
      <c r="G108" s="32"/>
      <c r="H108" s="51" t="s">
        <v>89</v>
      </c>
      <c r="I108" s="129">
        <f>B92</f>
        <v>158734</v>
      </c>
    </row>
    <row r="109" spans="2:10">
      <c r="B109" s="128">
        <v>-79496</v>
      </c>
      <c r="D109" s="40" t="s">
        <v>96</v>
      </c>
      <c r="E109" s="32" t="s">
        <v>97</v>
      </c>
      <c r="F109" s="30"/>
      <c r="H109" s="74"/>
      <c r="I109" s="133"/>
    </row>
    <row r="110" spans="2:10">
      <c r="B110" s="128">
        <v>0</v>
      </c>
      <c r="D110" s="32" t="s">
        <v>98</v>
      </c>
      <c r="E110" s="32" t="s">
        <v>99</v>
      </c>
      <c r="F110" s="30"/>
      <c r="G110" s="72"/>
      <c r="I110" s="129"/>
    </row>
    <row r="111" spans="2:10">
      <c r="B111" s="128">
        <v>-87</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198757</v>
      </c>
      <c r="C113" s="46"/>
      <c r="D113" s="46" t="s">
        <v>26</v>
      </c>
      <c r="E113" s="34" t="s">
        <v>102</v>
      </c>
      <c r="F113" s="47"/>
      <c r="G113" s="72"/>
      <c r="H113" s="48"/>
      <c r="I113" s="129"/>
    </row>
    <row r="114" spans="2:10">
      <c r="B114" s="128"/>
      <c r="E114" s="32"/>
      <c r="F114" s="30"/>
      <c r="G114" s="72"/>
      <c r="H114" s="31"/>
      <c r="I114" s="129"/>
    </row>
    <row r="115" spans="2:10">
      <c r="B115" s="130">
        <f>B106+B108+B111+B113</f>
        <v>158734</v>
      </c>
      <c r="C115" s="26"/>
      <c r="D115" s="26" t="s">
        <v>46</v>
      </c>
      <c r="E115" s="52"/>
      <c r="F115" s="37"/>
      <c r="G115" s="26" t="s">
        <v>46</v>
      </c>
      <c r="H115" s="26"/>
      <c r="I115" s="131">
        <f>I108</f>
        <v>158734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198757</v>
      </c>
      <c r="J122" s="75" t="str">
        <f>IF((B125=B126+B127),"","NO CUADRA")</f>
        <v/>
      </c>
    </row>
    <row r="123" spans="2:10" ht="15">
      <c r="B123" s="128">
        <f>B125+B128+B131+B134+B137+B142+B143+B144</f>
        <v>9181</v>
      </c>
      <c r="C123" s="28"/>
      <c r="D123" s="23"/>
      <c r="E123" s="32" t="s">
        <v>105</v>
      </c>
      <c r="F123" s="23"/>
      <c r="G123" s="23"/>
      <c r="H123" s="23"/>
      <c r="I123" s="129">
        <f>I128+I131+I134+I137+I142+I143+I144</f>
        <v>-189576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-7718</v>
      </c>
      <c r="E128" s="32" t="s">
        <v>109</v>
      </c>
      <c r="I128" s="129">
        <f>I129+I130</f>
        <v>6453</v>
      </c>
      <c r="J128" s="75" t="str">
        <f>IF((B138=B139+B140),"","NO CUADRA")</f>
        <v/>
      </c>
    </row>
    <row r="129" spans="2:10">
      <c r="B129" s="128">
        <v>-17547</v>
      </c>
      <c r="E129" s="32" t="s">
        <v>110</v>
      </c>
      <c r="I129" s="129">
        <v>0</v>
      </c>
      <c r="J129" s="75" t="str">
        <f>IF((B144=B145+B146),"","NO CUADRA")</f>
        <v/>
      </c>
    </row>
    <row r="130" spans="2:10">
      <c r="B130" s="128">
        <v>9829</v>
      </c>
      <c r="E130" s="32" t="s">
        <v>111</v>
      </c>
      <c r="I130" s="129">
        <v>6453</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1924</v>
      </c>
      <c r="E134" s="32" t="s">
        <v>115</v>
      </c>
      <c r="I134" s="129">
        <f>I135+I136</f>
        <v>-2337</v>
      </c>
      <c r="J134" s="75" t="str">
        <f>IF((I134=I135+I136),"","NO CUADRA")</f>
        <v/>
      </c>
    </row>
    <row r="135" spans="2:10">
      <c r="B135" s="128">
        <v>-6710</v>
      </c>
      <c r="E135" s="32" t="s">
        <v>116</v>
      </c>
      <c r="I135" s="129">
        <v>22841</v>
      </c>
      <c r="J135" s="75" t="str">
        <f>IF((I137=I138+I141),"","NO CUADRA")</f>
        <v/>
      </c>
    </row>
    <row r="136" spans="2:10">
      <c r="B136" s="128">
        <v>8634</v>
      </c>
      <c r="E136" s="32" t="s">
        <v>117</v>
      </c>
      <c r="I136" s="129">
        <v>-25178</v>
      </c>
      <c r="J136" s="75" t="str">
        <f>IF((I144=I145+I146),"","NO CUADRA")</f>
        <v/>
      </c>
    </row>
    <row r="137" spans="2:10">
      <c r="B137" s="128">
        <f>B138+B141</f>
        <v>-301</v>
      </c>
      <c r="E137" s="55" t="s">
        <v>118</v>
      </c>
      <c r="I137" s="129">
        <f>I138+I141</f>
        <v>0</v>
      </c>
      <c r="J137" s="75" t="str">
        <f>IF((I122=B123-I128-I131-I134-I137-I142-I143-I144),"","NO CUADRA")</f>
        <v/>
      </c>
    </row>
    <row r="138" spans="2:10">
      <c r="B138" s="128">
        <f>B139+B140</f>
        <v>-301</v>
      </c>
      <c r="E138" s="55" t="s">
        <v>119</v>
      </c>
      <c r="I138" s="129">
        <f>I139+I140</f>
        <v>0</v>
      </c>
    </row>
    <row r="139" spans="2:10">
      <c r="B139" s="128">
        <v>-301</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15276</v>
      </c>
      <c r="C144" s="32" t="s">
        <v>125</v>
      </c>
      <c r="E144" s="32" t="s">
        <v>125</v>
      </c>
      <c r="I144" s="129">
        <f>I145+I146</f>
        <v>-193692</v>
      </c>
      <c r="J144" s="75" t="str">
        <f>IF((I122=B113),"","NO CUADRA")</f>
        <v/>
      </c>
    </row>
    <row r="145" spans="2:9">
      <c r="B145" s="128">
        <v>-12159</v>
      </c>
      <c r="C145" s="32" t="s">
        <v>126</v>
      </c>
      <c r="E145" s="32" t="s">
        <v>126</v>
      </c>
      <c r="I145" s="129">
        <v>-50088</v>
      </c>
    </row>
    <row r="146" spans="2:9">
      <c r="B146" s="130">
        <v>27435</v>
      </c>
      <c r="C146" s="56" t="s">
        <v>127</v>
      </c>
      <c r="D146" s="57"/>
      <c r="E146" s="56" t="s">
        <v>127</v>
      </c>
      <c r="F146" s="57"/>
      <c r="G146" s="57"/>
      <c r="H146" s="57"/>
      <c r="I146" s="131">
        <v>-143604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113454</v>
      </c>
      <c r="D11" s="24" t="s">
        <v>4</v>
      </c>
      <c r="E11" s="32" t="s">
        <v>42</v>
      </c>
      <c r="F11" s="30"/>
      <c r="G11" s="31" t="s">
        <v>2</v>
      </c>
      <c r="H11" s="33" t="s">
        <v>3</v>
      </c>
      <c r="I11" s="129">
        <f>I12+I13</f>
        <v>175263</v>
      </c>
      <c r="J11" s="75" t="str">
        <f>IF((I11=I12+I13),"","NO CUADRA")</f>
        <v/>
      </c>
    </row>
    <row r="12" spans="2:14">
      <c r="B12" s="128">
        <f>I11-B11</f>
        <v>61809</v>
      </c>
      <c r="D12" s="32" t="s">
        <v>28</v>
      </c>
      <c r="E12" s="34" t="s">
        <v>5</v>
      </c>
      <c r="F12" s="30"/>
      <c r="G12" s="35" t="s">
        <v>43</v>
      </c>
      <c r="H12" s="31"/>
      <c r="I12" s="129">
        <v>174487</v>
      </c>
      <c r="J12" s="75" t="str">
        <f>IF((I11=I16),"","NO CUADRA")</f>
        <v/>
      </c>
    </row>
    <row r="13" spans="2:14">
      <c r="B13" s="128">
        <v>9744</v>
      </c>
      <c r="D13" s="24" t="s">
        <v>44</v>
      </c>
      <c r="E13" s="32" t="s">
        <v>6</v>
      </c>
      <c r="F13" s="30"/>
      <c r="G13" s="35" t="s">
        <v>45</v>
      </c>
      <c r="I13" s="129">
        <v>776</v>
      </c>
      <c r="J13" s="75" t="str">
        <f>IF((B16=B11+B12),"","NO CUADRA")</f>
        <v/>
      </c>
    </row>
    <row r="14" spans="2:14">
      <c r="B14" s="128">
        <f>B12-B13</f>
        <v>52065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175263</v>
      </c>
      <c r="C16" s="26"/>
      <c r="D16" s="36" t="s">
        <v>46</v>
      </c>
      <c r="E16" s="26"/>
      <c r="F16" s="37"/>
      <c r="G16" s="36" t="s">
        <v>46</v>
      </c>
      <c r="H16" s="26"/>
      <c r="I16" s="131">
        <f>I11</f>
        <v>175263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42935</v>
      </c>
      <c r="D26" s="24" t="s">
        <v>9</v>
      </c>
      <c r="E26" s="32" t="s">
        <v>10</v>
      </c>
      <c r="F26" s="30"/>
      <c r="G26" s="35" t="s">
        <v>28</v>
      </c>
      <c r="H26" s="39" t="s">
        <v>5</v>
      </c>
      <c r="I26" s="129">
        <f>+B12</f>
        <v>61809</v>
      </c>
      <c r="J26" s="75" t="str">
        <f>IF((B26=B27+B28),"","NO CUADRA")</f>
        <v/>
      </c>
    </row>
    <row r="27" spans="2:10">
      <c r="B27" s="128">
        <v>33613</v>
      </c>
      <c r="D27" s="32" t="s">
        <v>49</v>
      </c>
      <c r="F27" s="30"/>
      <c r="G27" s="31"/>
      <c r="H27" s="31"/>
      <c r="I27" s="129"/>
      <c r="J27" s="75" t="str">
        <f>IF((B28=B29+B30),"","NO CUADRA")</f>
        <v/>
      </c>
    </row>
    <row r="28" spans="2:10">
      <c r="B28" s="128">
        <f>B29+B30</f>
        <v>9322</v>
      </c>
      <c r="D28" s="32" t="s">
        <v>50</v>
      </c>
      <c r="F28" s="30"/>
      <c r="G28" s="31"/>
      <c r="H28" s="31"/>
      <c r="I28" s="129"/>
      <c r="J28" s="75" t="str">
        <f>IF((I26=I35),"","NO CUADRA")</f>
        <v/>
      </c>
    </row>
    <row r="29" spans="2:10">
      <c r="B29" s="128">
        <v>9279</v>
      </c>
      <c r="D29" s="32" t="s">
        <v>51</v>
      </c>
      <c r="F29" s="30"/>
      <c r="G29" s="31"/>
      <c r="H29" s="31"/>
      <c r="I29" s="129"/>
      <c r="J29" s="75" t="str">
        <f>IF((B33=I35-B26-B31-B32),"","NO CUADRA")</f>
        <v/>
      </c>
    </row>
    <row r="30" spans="2:10">
      <c r="B30" s="128">
        <v>43</v>
      </c>
      <c r="D30" s="32" t="s">
        <v>52</v>
      </c>
      <c r="F30" s="30"/>
      <c r="G30" s="31"/>
      <c r="H30" s="31"/>
      <c r="I30" s="129"/>
      <c r="J30" s="75" t="str">
        <f>IF((B35=B26+B31+B32+B33),"","NO CUADRA")</f>
        <v/>
      </c>
    </row>
    <row r="31" spans="2:10" ht="12.75" customHeight="1">
      <c r="B31" s="128">
        <v>416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18458</v>
      </c>
      <c r="D33" s="32" t="s">
        <v>53</v>
      </c>
      <c r="E33" s="34" t="s">
        <v>54</v>
      </c>
      <c r="F33" s="30"/>
      <c r="G33" s="31"/>
      <c r="H33" s="31"/>
      <c r="I33" s="129"/>
    </row>
    <row r="34" spans="2:10">
      <c r="B34" s="128"/>
      <c r="F34" s="30"/>
      <c r="G34" s="31"/>
      <c r="H34" s="31"/>
      <c r="I34" s="129"/>
    </row>
    <row r="35" spans="2:10">
      <c r="B35" s="130">
        <f>B26+B31+B32+B33</f>
        <v>61809</v>
      </c>
      <c r="C35" s="26"/>
      <c r="D35" s="36" t="s">
        <v>46</v>
      </c>
      <c r="E35" s="26"/>
      <c r="F35" s="37"/>
      <c r="G35" s="36" t="s">
        <v>46</v>
      </c>
      <c r="H35" s="26"/>
      <c r="I35" s="131">
        <f>I26</f>
        <v>61809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8656</v>
      </c>
      <c r="D42" s="24" t="s">
        <v>15</v>
      </c>
      <c r="E42" s="35" t="s">
        <v>16</v>
      </c>
      <c r="F42" s="30"/>
      <c r="G42" s="32" t="s">
        <v>53</v>
      </c>
      <c r="H42" s="34" t="s">
        <v>54</v>
      </c>
      <c r="I42" s="129">
        <f>+B33</f>
        <v>18458</v>
      </c>
    </row>
    <row r="43" spans="2:10" ht="15">
      <c r="B43" s="128">
        <v>2507</v>
      </c>
      <c r="C43" s="23"/>
      <c r="D43" s="40" t="s">
        <v>56</v>
      </c>
      <c r="F43" s="41"/>
      <c r="G43" s="28" t="s">
        <v>15</v>
      </c>
      <c r="H43" s="42" t="s">
        <v>16</v>
      </c>
      <c r="I43" s="129">
        <f>I44+I45+I47+I48+I49</f>
        <v>956</v>
      </c>
      <c r="J43" s="75" t="str">
        <f>IF((I43=I44+I45+I47+I48+I49),"","NO CUADRA")</f>
        <v/>
      </c>
    </row>
    <row r="44" spans="2:10">
      <c r="B44" s="128">
        <v>6149</v>
      </c>
      <c r="D44" s="32" t="s">
        <v>57</v>
      </c>
      <c r="F44" s="30"/>
      <c r="G44" s="40" t="s">
        <v>56</v>
      </c>
      <c r="I44" s="129">
        <v>462</v>
      </c>
      <c r="J44" s="75" t="str">
        <f>IF((I52=I42+I43+I50),"","NO CUADRA")</f>
        <v/>
      </c>
    </row>
    <row r="45" spans="2:10">
      <c r="B45" s="128">
        <v>0</v>
      </c>
      <c r="D45" s="32" t="s">
        <v>58</v>
      </c>
      <c r="E45" s="29"/>
      <c r="F45" s="30"/>
      <c r="G45" s="32" t="s">
        <v>57</v>
      </c>
      <c r="I45" s="129">
        <v>494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10758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19414</v>
      </c>
      <c r="C52" s="26"/>
      <c r="D52" s="26" t="s">
        <v>46</v>
      </c>
      <c r="E52" s="26"/>
      <c r="F52" s="37"/>
      <c r="G52" s="26" t="s">
        <v>46</v>
      </c>
      <c r="H52" s="26"/>
      <c r="I52" s="131">
        <f>I42+I43+I50</f>
        <v>19414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61</v>
      </c>
      <c r="D59" s="24" t="s">
        <v>17</v>
      </c>
      <c r="E59" s="33" t="s">
        <v>66</v>
      </c>
      <c r="F59" s="30"/>
      <c r="G59" s="35" t="s">
        <v>62</v>
      </c>
      <c r="H59" s="34" t="s">
        <v>63</v>
      </c>
      <c r="I59" s="129">
        <f>+B49</f>
        <v>10758</v>
      </c>
      <c r="J59" s="75" t="str">
        <f>IF((B59=B60+B61),"","NO CUADRA")</f>
        <v/>
      </c>
    </row>
    <row r="60" spans="2:10">
      <c r="B60" s="128">
        <v>61</v>
      </c>
      <c r="D60" s="32" t="s">
        <v>67</v>
      </c>
      <c r="F60" s="30"/>
      <c r="G60" s="35" t="s">
        <v>68</v>
      </c>
      <c r="H60" s="32"/>
      <c r="I60" s="129">
        <f>I61+I62</f>
        <v>43</v>
      </c>
      <c r="J60" s="75" t="str">
        <f>IF((B64=B65+B66+B67),"","NO CUADRA")</f>
        <v/>
      </c>
    </row>
    <row r="61" spans="2:10">
      <c r="B61" s="128">
        <v>0</v>
      </c>
      <c r="D61" s="32" t="s">
        <v>69</v>
      </c>
      <c r="F61" s="30"/>
      <c r="G61" s="35" t="s">
        <v>70</v>
      </c>
      <c r="I61" s="129">
        <v>0</v>
      </c>
      <c r="J61" s="75" t="str">
        <f>IF((I60=I61+I62),"","NO CUADRA")</f>
        <v/>
      </c>
    </row>
    <row r="62" spans="2:10">
      <c r="B62" s="128">
        <v>43</v>
      </c>
      <c r="D62" s="24" t="s">
        <v>18</v>
      </c>
      <c r="E62" s="32" t="s">
        <v>71</v>
      </c>
      <c r="F62" s="30"/>
      <c r="G62" s="35" t="s">
        <v>72</v>
      </c>
      <c r="I62" s="129">
        <v>43</v>
      </c>
      <c r="J62" s="75" t="str">
        <f>IF((I63=I64+I65+I66),"","NO CUADRA")</f>
        <v/>
      </c>
    </row>
    <row r="63" spans="2:10">
      <c r="B63" s="128"/>
      <c r="E63" s="32" t="s">
        <v>73</v>
      </c>
      <c r="F63" s="30"/>
      <c r="G63" s="31" t="s">
        <v>19</v>
      </c>
      <c r="H63" s="24" t="s">
        <v>20</v>
      </c>
      <c r="I63" s="129">
        <f>I64+I65+I66</f>
        <v>0</v>
      </c>
      <c r="J63" s="75" t="str">
        <f>IF((I70=I59+I60+I63),"","NO CUADRA")</f>
        <v/>
      </c>
    </row>
    <row r="64" spans="2:10">
      <c r="B64" s="128">
        <f>B65+B66+B67</f>
        <v>647</v>
      </c>
      <c r="D64" s="24" t="s">
        <v>19</v>
      </c>
      <c r="E64" s="24" t="s">
        <v>20</v>
      </c>
      <c r="F64" s="30"/>
      <c r="G64" s="32" t="s">
        <v>74</v>
      </c>
      <c r="I64" s="129">
        <v>0</v>
      </c>
      <c r="J64" s="75" t="str">
        <f>IF((B68=I70-B59-B62-B64),"","NO CUADRA")</f>
        <v/>
      </c>
    </row>
    <row r="65" spans="2:10">
      <c r="B65" s="128">
        <v>647</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10050</v>
      </c>
      <c r="D68" s="32" t="s">
        <v>77</v>
      </c>
      <c r="E68" s="32" t="s">
        <v>78</v>
      </c>
      <c r="F68" s="30"/>
      <c r="G68" s="31"/>
      <c r="H68" s="31"/>
      <c r="I68" s="129"/>
    </row>
    <row r="69" spans="2:10" ht="17.45" customHeight="1">
      <c r="B69" s="128"/>
      <c r="F69" s="30"/>
      <c r="G69" s="31"/>
      <c r="H69" s="31"/>
      <c r="I69" s="129"/>
    </row>
    <row r="70" spans="2:10" ht="17.45" customHeight="1">
      <c r="B70" s="130">
        <f>B59+B62+B64+B68</f>
        <v>10801</v>
      </c>
      <c r="C70" s="26"/>
      <c r="D70" s="26" t="s">
        <v>46</v>
      </c>
      <c r="E70" s="26"/>
      <c r="F70" s="37"/>
      <c r="G70" s="26" t="s">
        <v>46</v>
      </c>
      <c r="H70" s="26"/>
      <c r="I70" s="131">
        <f>I59+I60+I63</f>
        <v>10801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10050</v>
      </c>
      <c r="J77" s="75" t="str">
        <f>IF((I77=I82),"","NO CUADRA")</f>
        <v/>
      </c>
    </row>
    <row r="78" spans="2:10">
      <c r="B78" s="128"/>
      <c r="E78" s="32" t="s">
        <v>81</v>
      </c>
      <c r="F78" s="30"/>
      <c r="G78" s="35"/>
      <c r="H78" s="32"/>
      <c r="I78" s="129"/>
    </row>
    <row r="79" spans="2:10">
      <c r="B79" s="128">
        <f>I82-B77</f>
        <v>10050</v>
      </c>
      <c r="D79" s="32" t="s">
        <v>82</v>
      </c>
      <c r="E79" s="39" t="s">
        <v>83</v>
      </c>
      <c r="F79" s="30"/>
      <c r="G79" s="31"/>
      <c r="H79" s="31"/>
      <c r="I79" s="129"/>
      <c r="J79" s="75" t="str">
        <f>IF((B79=I82-B77),"","NO CUADRA")</f>
        <v/>
      </c>
    </row>
    <row r="80" spans="2:10">
      <c r="B80" s="128">
        <f>B79-B13</f>
        <v>306</v>
      </c>
      <c r="D80" s="32" t="s">
        <v>21</v>
      </c>
      <c r="E80" s="34" t="s">
        <v>22</v>
      </c>
      <c r="F80" s="30"/>
      <c r="G80" s="31"/>
      <c r="H80" s="31"/>
      <c r="I80" s="129"/>
    </row>
    <row r="81" spans="2:10">
      <c r="B81" s="128"/>
      <c r="F81" s="30"/>
      <c r="G81" s="31"/>
      <c r="H81" s="31"/>
      <c r="I81" s="129"/>
      <c r="J81" s="75" t="str">
        <f>IF((B82=B77+B79),"","NO CUADRA")</f>
        <v/>
      </c>
    </row>
    <row r="82" spans="2:10">
      <c r="B82" s="130">
        <f>B77+B79</f>
        <v>10050</v>
      </c>
      <c r="C82" s="26"/>
      <c r="D82" s="26" t="s">
        <v>46</v>
      </c>
      <c r="E82" s="26"/>
      <c r="F82" s="37"/>
      <c r="G82" s="26" t="s">
        <v>46</v>
      </c>
      <c r="H82" s="26"/>
      <c r="I82" s="131">
        <f>I77</f>
        <v>10050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-72</v>
      </c>
      <c r="D92" s="32" t="s">
        <v>87</v>
      </c>
      <c r="E92" s="34" t="s">
        <v>88</v>
      </c>
      <c r="F92" s="30"/>
      <c r="G92" s="32" t="s">
        <v>82</v>
      </c>
      <c r="H92" s="34" t="s">
        <v>22</v>
      </c>
      <c r="I92" s="129">
        <f>+B80</f>
        <v>306</v>
      </c>
      <c r="J92" s="75" t="str">
        <f>IF((I93=I94+I95),"","NO CUADRA")</f>
        <v/>
      </c>
    </row>
    <row r="93" spans="2:10">
      <c r="B93" s="128"/>
      <c r="E93" s="39" t="s">
        <v>89</v>
      </c>
      <c r="F93" s="30"/>
      <c r="G93" s="35" t="s">
        <v>32</v>
      </c>
      <c r="H93" s="24" t="s">
        <v>24</v>
      </c>
      <c r="I93" s="129">
        <f>I94+I95</f>
        <v>778</v>
      </c>
      <c r="J93" s="75" t="str">
        <f>IF((I96=I97),"","NO CUADRA")</f>
        <v/>
      </c>
    </row>
    <row r="94" spans="2:10">
      <c r="B94" s="128"/>
      <c r="E94" s="32"/>
      <c r="F94" s="30"/>
      <c r="G94" s="35" t="s">
        <v>90</v>
      </c>
      <c r="I94" s="129">
        <v>228</v>
      </c>
      <c r="J94" s="75" t="str">
        <f>IF((I99=I92+I93+I96),"","NO CUADRA")</f>
        <v/>
      </c>
    </row>
    <row r="95" spans="2:10">
      <c r="B95" s="128"/>
      <c r="E95" s="32"/>
      <c r="F95" s="30"/>
      <c r="G95" s="35" t="s">
        <v>91</v>
      </c>
      <c r="I95" s="129">
        <v>550</v>
      </c>
    </row>
    <row r="96" spans="2:10">
      <c r="B96" s="128"/>
      <c r="D96" s="32"/>
      <c r="F96" s="30"/>
      <c r="G96" s="35" t="s">
        <v>33</v>
      </c>
      <c r="H96" s="24" t="s">
        <v>25</v>
      </c>
      <c r="I96" s="129">
        <f>I97</f>
        <v>-1156</v>
      </c>
    </row>
    <row r="97" spans="2:10">
      <c r="B97" s="132"/>
      <c r="C97" s="46"/>
      <c r="D97" s="46"/>
      <c r="E97" s="32"/>
      <c r="F97" s="47"/>
      <c r="G97" s="35" t="s">
        <v>92</v>
      </c>
      <c r="H97" s="48"/>
      <c r="I97" s="129">
        <v>-1156</v>
      </c>
    </row>
    <row r="98" spans="2:10">
      <c r="B98" s="128"/>
      <c r="F98" s="30"/>
      <c r="G98" s="31"/>
      <c r="H98" s="31"/>
      <c r="I98" s="129"/>
    </row>
    <row r="99" spans="2:10">
      <c r="B99" s="130">
        <f>B92</f>
        <v>-72</v>
      </c>
      <c r="C99" s="26"/>
      <c r="D99" s="26" t="s">
        <v>46</v>
      </c>
      <c r="E99" s="26"/>
      <c r="F99" s="37"/>
      <c r="G99" s="26" t="s">
        <v>46</v>
      </c>
      <c r="H99" s="26"/>
      <c r="I99" s="131">
        <f>I92+I93+I96</f>
        <v>-72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12066</v>
      </c>
      <c r="D106" s="32" t="s">
        <v>34</v>
      </c>
      <c r="E106" s="50" t="s">
        <v>35</v>
      </c>
      <c r="F106" s="30"/>
      <c r="G106" s="31"/>
      <c r="H106" s="31"/>
      <c r="I106" s="30"/>
    </row>
    <row r="107" spans="2:10">
      <c r="B107" s="128">
        <v>9909</v>
      </c>
      <c r="D107" s="32" t="s">
        <v>94</v>
      </c>
      <c r="E107" s="32"/>
      <c r="F107" s="30"/>
      <c r="G107" s="32" t="s">
        <v>87</v>
      </c>
      <c r="H107" s="39" t="s">
        <v>88</v>
      </c>
      <c r="I107" s="129"/>
    </row>
    <row r="108" spans="2:10">
      <c r="B108" s="128">
        <f>-B13</f>
        <v>-9744</v>
      </c>
      <c r="D108" s="32" t="s">
        <v>95</v>
      </c>
      <c r="E108" s="33" t="s">
        <v>6</v>
      </c>
      <c r="F108" s="30"/>
      <c r="G108" s="32"/>
      <c r="H108" s="51" t="s">
        <v>89</v>
      </c>
      <c r="I108" s="129">
        <f>B92</f>
        <v>-72</v>
      </c>
    </row>
    <row r="109" spans="2:10">
      <c r="B109" s="128">
        <v>2157</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-2394</v>
      </c>
      <c r="C113" s="46"/>
      <c r="D113" s="46" t="s">
        <v>26</v>
      </c>
      <c r="E113" s="34" t="s">
        <v>102</v>
      </c>
      <c r="F113" s="47"/>
      <c r="G113" s="72"/>
      <c r="H113" s="48"/>
      <c r="I113" s="129"/>
    </row>
    <row r="114" spans="2:10">
      <c r="B114" s="128"/>
      <c r="E114" s="32"/>
      <c r="F114" s="30"/>
      <c r="G114" s="72"/>
      <c r="H114" s="31"/>
      <c r="I114" s="129"/>
    </row>
    <row r="115" spans="2:10">
      <c r="B115" s="130">
        <f>B106+B108+B111+B113</f>
        <v>-72</v>
      </c>
      <c r="C115" s="26"/>
      <c r="D115" s="26" t="s">
        <v>46</v>
      </c>
      <c r="E115" s="52"/>
      <c r="F115" s="37"/>
      <c r="G115" s="26" t="s">
        <v>46</v>
      </c>
      <c r="H115" s="26"/>
      <c r="I115" s="131">
        <f>I108</f>
        <v>-72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-2394</v>
      </c>
      <c r="J122" s="75" t="str">
        <f>IF((B125=B126+B127),"","NO CUADRA")</f>
        <v/>
      </c>
    </row>
    <row r="123" spans="2:10" ht="15">
      <c r="B123" s="128">
        <f>B125+B128+B131+B134+B137+B142+B143+B144</f>
        <v>3948</v>
      </c>
      <c r="C123" s="28"/>
      <c r="D123" s="23"/>
      <c r="E123" s="32" t="s">
        <v>105</v>
      </c>
      <c r="F123" s="23"/>
      <c r="G123" s="23"/>
      <c r="H123" s="23"/>
      <c r="I123" s="129">
        <f>I128+I131+I134+I137+I142+I143+I144</f>
        <v>6342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-3930</v>
      </c>
      <c r="E128" s="32" t="s">
        <v>109</v>
      </c>
      <c r="I128" s="129">
        <f>I129+I130</f>
        <v>-447</v>
      </c>
      <c r="J128" s="75" t="str">
        <f>IF((B138=B139+B140),"","NO CUADRA")</f>
        <v/>
      </c>
    </row>
    <row r="129" spans="2:10">
      <c r="B129" s="128">
        <v>-6576</v>
      </c>
      <c r="E129" s="32" t="s">
        <v>110</v>
      </c>
      <c r="I129" s="129">
        <v>0</v>
      </c>
      <c r="J129" s="75" t="str">
        <f>IF((B144=B145+B146),"","NO CUADRA")</f>
        <v/>
      </c>
    </row>
    <row r="130" spans="2:10">
      <c r="B130" s="128">
        <v>2646</v>
      </c>
      <c r="E130" s="32" t="s">
        <v>111</v>
      </c>
      <c r="I130" s="129">
        <v>-447</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-7002</v>
      </c>
      <c r="E134" s="32" t="s">
        <v>115</v>
      </c>
      <c r="I134" s="129">
        <f>I135+I136</f>
        <v>211</v>
      </c>
      <c r="J134" s="75" t="str">
        <f>IF((I134=I135+I136),"","NO CUADRA")</f>
        <v/>
      </c>
    </row>
    <row r="135" spans="2:10">
      <c r="B135" s="128">
        <v>-7002</v>
      </c>
      <c r="E135" s="32" t="s">
        <v>116</v>
      </c>
      <c r="I135" s="129">
        <v>-979</v>
      </c>
      <c r="J135" s="75" t="str">
        <f>IF((I137=I138+I141),"","NO CUADRA")</f>
        <v/>
      </c>
    </row>
    <row r="136" spans="2:10">
      <c r="B136" s="128">
        <v>0</v>
      </c>
      <c r="E136" s="32" t="s">
        <v>117</v>
      </c>
      <c r="I136" s="129">
        <v>1190</v>
      </c>
      <c r="J136" s="75" t="str">
        <f>IF((I144=I145+I146),"","NO CUADRA")</f>
        <v/>
      </c>
    </row>
    <row r="137" spans="2:10">
      <c r="B137" s="128">
        <f>B138+B141</f>
        <v>428</v>
      </c>
      <c r="E137" s="55" t="s">
        <v>118</v>
      </c>
      <c r="I137" s="129">
        <f>I138+I141</f>
        <v>0</v>
      </c>
      <c r="J137" s="75" t="str">
        <f>IF((I122=B123-I128-I131-I134-I137-I142-I143-I144),"","NO CUADRA")</f>
        <v/>
      </c>
    </row>
    <row r="138" spans="2:10">
      <c r="B138" s="128">
        <f>B139+B140</f>
        <v>428</v>
      </c>
      <c r="E138" s="55" t="s">
        <v>119</v>
      </c>
      <c r="I138" s="129">
        <f>I139+I140</f>
        <v>0</v>
      </c>
    </row>
    <row r="139" spans="2:10">
      <c r="B139" s="128">
        <v>428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-386</v>
      </c>
      <c r="C143" s="32" t="s">
        <v>124</v>
      </c>
      <c r="E143" s="32" t="s">
        <v>124</v>
      </c>
      <c r="I143" s="129">
        <v>-107</v>
      </c>
    </row>
    <row r="144" spans="2:10">
      <c r="B144" s="128">
        <f>B145+B146</f>
        <v>14838</v>
      </c>
      <c r="C144" s="32" t="s">
        <v>125</v>
      </c>
      <c r="E144" s="32" t="s">
        <v>125</v>
      </c>
      <c r="I144" s="129">
        <f>I145+I146</f>
        <v>6685</v>
      </c>
      <c r="J144" s="75" t="str">
        <f>IF((I122=B113),"","NO CUADRA")</f>
        <v/>
      </c>
    </row>
    <row r="145" spans="2:9">
      <c r="B145" s="128">
        <v>15037</v>
      </c>
      <c r="C145" s="32" t="s">
        <v>126</v>
      </c>
      <c r="E145" s="32" t="s">
        <v>126</v>
      </c>
      <c r="I145" s="129">
        <v>1807</v>
      </c>
    </row>
    <row r="146" spans="2:9">
      <c r="B146" s="130">
        <v>-199</v>
      </c>
      <c r="C146" s="56" t="s">
        <v>127</v>
      </c>
      <c r="D146" s="57"/>
      <c r="E146" s="56" t="s">
        <v>127</v>
      </c>
      <c r="F146" s="57"/>
      <c r="G146" s="57"/>
      <c r="H146" s="57"/>
      <c r="I146" s="131">
        <v>4878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377</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1528</v>
      </c>
      <c r="D11" s="24" t="s">
        <v>4</v>
      </c>
      <c r="E11" s="32" t="s">
        <v>42</v>
      </c>
      <c r="F11" s="30"/>
      <c r="G11" s="31" t="s">
        <v>2</v>
      </c>
      <c r="H11" s="33" t="s">
        <v>3</v>
      </c>
      <c r="I11" s="129">
        <f>I12+I13</f>
        <v>2895</v>
      </c>
      <c r="J11" s="75" t="str">
        <f>IF((I11=I12+I13),"","NO CUADRA")</f>
        <v/>
      </c>
    </row>
    <row r="12" spans="2:14">
      <c r="B12" s="128">
        <f>I11-B11</f>
        <v>1367</v>
      </c>
      <c r="D12" s="32" t="s">
        <v>28</v>
      </c>
      <c r="E12" s="34" t="s">
        <v>5</v>
      </c>
      <c r="F12" s="30"/>
      <c r="G12" s="35" t="s">
        <v>43</v>
      </c>
      <c r="H12" s="31"/>
      <c r="I12" s="129">
        <v>2285</v>
      </c>
      <c r="J12" s="75" t="str">
        <f>IF((I11=I16),"","NO CUADRA")</f>
        <v/>
      </c>
    </row>
    <row r="13" spans="2:14">
      <c r="B13" s="128">
        <v>7</v>
      </c>
      <c r="D13" s="24" t="s">
        <v>44</v>
      </c>
      <c r="E13" s="32" t="s">
        <v>6</v>
      </c>
      <c r="F13" s="30"/>
      <c r="G13" s="35" t="s">
        <v>45</v>
      </c>
      <c r="I13" s="129">
        <v>610</v>
      </c>
      <c r="J13" s="75" t="str">
        <f>IF((B16=B11+B12),"","NO CUADRA")</f>
        <v/>
      </c>
    </row>
    <row r="14" spans="2:14">
      <c r="B14" s="128">
        <f>B12-B13</f>
        <v>1360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2895</v>
      </c>
      <c r="C16" s="26"/>
      <c r="D16" s="36" t="s">
        <v>46</v>
      </c>
      <c r="E16" s="26"/>
      <c r="F16" s="37"/>
      <c r="G16" s="36" t="s">
        <v>46</v>
      </c>
      <c r="H16" s="26"/>
      <c r="I16" s="131">
        <f>I11</f>
        <v>2895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1734</v>
      </c>
      <c r="D26" s="24" t="s">
        <v>9</v>
      </c>
      <c r="E26" s="32" t="s">
        <v>10</v>
      </c>
      <c r="F26" s="30"/>
      <c r="G26" s="35" t="s">
        <v>28</v>
      </c>
      <c r="H26" s="39" t="s">
        <v>5</v>
      </c>
      <c r="I26" s="129">
        <f>+B12</f>
        <v>1367</v>
      </c>
      <c r="J26" s="75" t="str">
        <f>IF((B26=B27+B28),"","NO CUADRA")</f>
        <v/>
      </c>
    </row>
    <row r="27" spans="2:10">
      <c r="B27" s="128">
        <v>1390</v>
      </c>
      <c r="D27" s="32" t="s">
        <v>49</v>
      </c>
      <c r="F27" s="30"/>
      <c r="G27" s="31"/>
      <c r="H27" s="31"/>
      <c r="I27" s="129"/>
      <c r="J27" s="75" t="str">
        <f>IF((B28=B29+B30),"","NO CUADRA")</f>
        <v/>
      </c>
    </row>
    <row r="28" spans="2:10">
      <c r="B28" s="128">
        <f>B29+B30</f>
        <v>344</v>
      </c>
      <c r="D28" s="32" t="s">
        <v>50</v>
      </c>
      <c r="F28" s="30"/>
      <c r="G28" s="31"/>
      <c r="H28" s="31"/>
      <c r="I28" s="129"/>
      <c r="J28" s="75" t="str">
        <f>IF((I26=I35),"","NO CUADRA")</f>
        <v/>
      </c>
    </row>
    <row r="29" spans="2:10">
      <c r="B29" s="128">
        <v>344</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-369</v>
      </c>
      <c r="D33" s="32" t="s">
        <v>53</v>
      </c>
      <c r="E33" s="34" t="s">
        <v>54</v>
      </c>
      <c r="F33" s="30"/>
      <c r="G33" s="31"/>
      <c r="H33" s="31"/>
      <c r="I33" s="129"/>
    </row>
    <row r="34" spans="2:10">
      <c r="B34" s="128"/>
      <c r="F34" s="30"/>
      <c r="G34" s="31"/>
      <c r="H34" s="31"/>
      <c r="I34" s="129"/>
    </row>
    <row r="35" spans="2:10">
      <c r="B35" s="130">
        <f>B26+B31+B32+B33</f>
        <v>1367</v>
      </c>
      <c r="C35" s="26"/>
      <c r="D35" s="36" t="s">
        <v>46</v>
      </c>
      <c r="E35" s="26"/>
      <c r="F35" s="37"/>
      <c r="G35" s="36" t="s">
        <v>46</v>
      </c>
      <c r="H35" s="26"/>
      <c r="I35" s="131">
        <f>I26</f>
        <v>1367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7</v>
      </c>
      <c r="D42" s="24" t="s">
        <v>15</v>
      </c>
      <c r="E42" s="35" t="s">
        <v>16</v>
      </c>
      <c r="F42" s="30"/>
      <c r="G42" s="32" t="s">
        <v>53</v>
      </c>
      <c r="H42" s="34" t="s">
        <v>54</v>
      </c>
      <c r="I42" s="129">
        <f>+B33</f>
        <v>-369</v>
      </c>
    </row>
    <row r="43" spans="2:10" ht="15">
      <c r="B43" s="128">
        <v>7</v>
      </c>
      <c r="C43" s="23"/>
      <c r="D43" s="40" t="s">
        <v>56</v>
      </c>
      <c r="F43" s="41"/>
      <c r="G43" s="28" t="s">
        <v>15</v>
      </c>
      <c r="H43" s="42" t="s">
        <v>16</v>
      </c>
      <c r="I43" s="129">
        <f>I44+I45+I47+I48+I49</f>
        <v>171</v>
      </c>
      <c r="J43" s="75" t="str">
        <f>IF((I43=I44+I45+I47+I48+I49),"","NO CUADRA")</f>
        <v/>
      </c>
    </row>
    <row r="44" spans="2:10">
      <c r="B44" s="128">
        <v>0</v>
      </c>
      <c r="D44" s="32" t="s">
        <v>57</v>
      </c>
      <c r="F44" s="30"/>
      <c r="G44" s="40" t="s">
        <v>56</v>
      </c>
      <c r="I44" s="129">
        <v>171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-205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-198</v>
      </c>
      <c r="C52" s="26"/>
      <c r="D52" s="26" t="s">
        <v>46</v>
      </c>
      <c r="E52" s="26"/>
      <c r="F52" s="37"/>
      <c r="G52" s="26" t="s">
        <v>46</v>
      </c>
      <c r="H52" s="26"/>
      <c r="I52" s="131">
        <f>I42+I43+I50</f>
        <v>-198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-205</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12</v>
      </c>
      <c r="D64" s="24" t="s">
        <v>19</v>
      </c>
      <c r="E64" s="24" t="s">
        <v>20</v>
      </c>
      <c r="F64" s="30"/>
      <c r="G64" s="32" t="s">
        <v>74</v>
      </c>
      <c r="I64" s="129">
        <v>0</v>
      </c>
      <c r="J64" s="75" t="str">
        <f>IF((B68=I70-B59-B62-B64),"","NO CUADRA")</f>
        <v/>
      </c>
    </row>
    <row r="65" spans="2:10">
      <c r="B65" s="128">
        <v>12</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-217</v>
      </c>
      <c r="D68" s="32" t="s">
        <v>77</v>
      </c>
      <c r="E68" s="32" t="s">
        <v>78</v>
      </c>
      <c r="F68" s="30"/>
      <c r="G68" s="31"/>
      <c r="H68" s="31"/>
      <c r="I68" s="129"/>
    </row>
    <row r="69" spans="2:10" ht="17.45" customHeight="1">
      <c r="B69" s="128"/>
      <c r="F69" s="30"/>
      <c r="G69" s="31"/>
      <c r="H69" s="31"/>
      <c r="I69" s="129"/>
    </row>
    <row r="70" spans="2:10" ht="17.45" customHeight="1">
      <c r="B70" s="130">
        <f>B59+B62+B64+B68</f>
        <v>-205</v>
      </c>
      <c r="C70" s="26"/>
      <c r="D70" s="26" t="s">
        <v>46</v>
      </c>
      <c r="E70" s="26"/>
      <c r="F70" s="37"/>
      <c r="G70" s="26" t="s">
        <v>46</v>
      </c>
      <c r="H70" s="26"/>
      <c r="I70" s="131">
        <f>I59+I60+I63</f>
        <v>-205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-217</v>
      </c>
      <c r="J77" s="75" t="str">
        <f>IF((I77=I82),"","NO CUADRA")</f>
        <v/>
      </c>
    </row>
    <row r="78" spans="2:10">
      <c r="B78" s="128"/>
      <c r="E78" s="32" t="s">
        <v>81</v>
      </c>
      <c r="F78" s="30"/>
      <c r="G78" s="35"/>
      <c r="H78" s="32"/>
      <c r="I78" s="129"/>
    </row>
    <row r="79" spans="2:10">
      <c r="B79" s="128">
        <f>I82-B77</f>
        <v>-217</v>
      </c>
      <c r="D79" s="32" t="s">
        <v>82</v>
      </c>
      <c r="E79" s="39" t="s">
        <v>83</v>
      </c>
      <c r="F79" s="30"/>
      <c r="G79" s="31"/>
      <c r="H79" s="31"/>
      <c r="I79" s="129"/>
      <c r="J79" s="75" t="str">
        <f>IF((B79=I82-B77),"","NO CUADRA")</f>
        <v/>
      </c>
    </row>
    <row r="80" spans="2:10">
      <c r="B80" s="128">
        <f>B79-B13</f>
        <v>-224</v>
      </c>
      <c r="D80" s="32" t="s">
        <v>21</v>
      </c>
      <c r="E80" s="34" t="s">
        <v>22</v>
      </c>
      <c r="F80" s="30"/>
      <c r="G80" s="31"/>
      <c r="H80" s="31"/>
      <c r="I80" s="129"/>
    </row>
    <row r="81" spans="2:10">
      <c r="B81" s="128"/>
      <c r="F81" s="30"/>
      <c r="G81" s="31"/>
      <c r="H81" s="31"/>
      <c r="I81" s="129"/>
      <c r="J81" s="75" t="str">
        <f>IF((B82=B77+B79),"","NO CUADRA")</f>
        <v/>
      </c>
    </row>
    <row r="82" spans="2:10">
      <c r="B82" s="130">
        <f>B77+B79</f>
        <v>-217</v>
      </c>
      <c r="C82" s="26"/>
      <c r="D82" s="26" t="s">
        <v>46</v>
      </c>
      <c r="E82" s="26"/>
      <c r="F82" s="37"/>
      <c r="G82" s="26" t="s">
        <v>46</v>
      </c>
      <c r="H82" s="26"/>
      <c r="I82" s="131">
        <f>I77</f>
        <v>-217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-42</v>
      </c>
      <c r="D92" s="32" t="s">
        <v>87</v>
      </c>
      <c r="E92" s="34" t="s">
        <v>88</v>
      </c>
      <c r="F92" s="30"/>
      <c r="G92" s="32" t="s">
        <v>82</v>
      </c>
      <c r="H92" s="34" t="s">
        <v>22</v>
      </c>
      <c r="I92" s="129">
        <f>+B80</f>
        <v>-224</v>
      </c>
      <c r="J92" s="75" t="str">
        <f>IF((I93=I94+I95),"","NO CUADRA")</f>
        <v/>
      </c>
    </row>
    <row r="93" spans="2:10">
      <c r="B93" s="128"/>
      <c r="E93" s="39" t="s">
        <v>89</v>
      </c>
      <c r="F93" s="30"/>
      <c r="G93" s="35" t="s">
        <v>32</v>
      </c>
      <c r="H93" s="24" t="s">
        <v>24</v>
      </c>
      <c r="I93" s="129">
        <f>I94+I95</f>
        <v>182</v>
      </c>
      <c r="J93" s="75" t="str">
        <f>IF((I96=I97),"","NO CUADRA")</f>
        <v/>
      </c>
    </row>
    <row r="94" spans="2:10">
      <c r="B94" s="128"/>
      <c r="E94" s="32"/>
      <c r="F94" s="30"/>
      <c r="G94" s="35" t="s">
        <v>90</v>
      </c>
      <c r="I94" s="129">
        <v>0</v>
      </c>
      <c r="J94" s="75" t="str">
        <f>IF((I99=I92+I93+I96),"","NO CUADRA")</f>
        <v/>
      </c>
    </row>
    <row r="95" spans="2:10">
      <c r="B95" s="128"/>
      <c r="E95" s="32"/>
      <c r="F95" s="30"/>
      <c r="G95" s="35" t="s">
        <v>91</v>
      </c>
      <c r="I95" s="129">
        <v>182</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-42</v>
      </c>
      <c r="C99" s="26"/>
      <c r="D99" s="26" t="s">
        <v>46</v>
      </c>
      <c r="E99" s="26"/>
      <c r="F99" s="37"/>
      <c r="G99" s="26" t="s">
        <v>46</v>
      </c>
      <c r="H99" s="26"/>
      <c r="I99" s="131">
        <f>I92+I93+I96</f>
        <v>-42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615</v>
      </c>
      <c r="D106" s="32" t="s">
        <v>34</v>
      </c>
      <c r="E106" s="50" t="s">
        <v>35</v>
      </c>
      <c r="F106" s="30"/>
      <c r="G106" s="31"/>
      <c r="H106" s="31"/>
      <c r="I106" s="30"/>
    </row>
    <row r="107" spans="2:10">
      <c r="B107" s="128">
        <v>614</v>
      </c>
      <c r="D107" s="32" t="s">
        <v>94</v>
      </c>
      <c r="E107" s="32"/>
      <c r="F107" s="30"/>
      <c r="G107" s="32" t="s">
        <v>87</v>
      </c>
      <c r="H107" s="39" t="s">
        <v>88</v>
      </c>
      <c r="I107" s="129"/>
    </row>
    <row r="108" spans="2:10">
      <c r="B108" s="128">
        <f>-B13</f>
        <v>-7</v>
      </c>
      <c r="D108" s="32" t="s">
        <v>95</v>
      </c>
      <c r="E108" s="33" t="s">
        <v>6</v>
      </c>
      <c r="F108" s="30"/>
      <c r="G108" s="32"/>
      <c r="H108" s="51" t="s">
        <v>89</v>
      </c>
      <c r="I108" s="129">
        <f>B92</f>
        <v>-42</v>
      </c>
    </row>
    <row r="109" spans="2:10">
      <c r="B109" s="128">
        <v>1</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-650</v>
      </c>
      <c r="C113" s="46"/>
      <c r="D113" s="46" t="s">
        <v>26</v>
      </c>
      <c r="E113" s="34" t="s">
        <v>102</v>
      </c>
      <c r="F113" s="47"/>
      <c r="G113" s="72"/>
      <c r="H113" s="48"/>
      <c r="I113" s="129"/>
    </row>
    <row r="114" spans="2:10">
      <c r="B114" s="128"/>
      <c r="E114" s="32"/>
      <c r="F114" s="30"/>
      <c r="G114" s="72"/>
      <c r="H114" s="31"/>
      <c r="I114" s="129"/>
    </row>
    <row r="115" spans="2:10">
      <c r="B115" s="130">
        <f>B106+B108+B111+B113</f>
        <v>-42</v>
      </c>
      <c r="C115" s="26"/>
      <c r="D115" s="26" t="s">
        <v>46</v>
      </c>
      <c r="E115" s="52"/>
      <c r="F115" s="37"/>
      <c r="G115" s="26" t="s">
        <v>46</v>
      </c>
      <c r="H115" s="26"/>
      <c r="I115" s="131">
        <f>I108</f>
        <v>-42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-650</v>
      </c>
      <c r="J122" s="75" t="str">
        <f>IF((B125=B126+B127),"","NO CUADRA")</f>
        <v/>
      </c>
    </row>
    <row r="123" spans="2:10" ht="15">
      <c r="B123" s="128">
        <f>B125+B128+B131+B134+B137+B142+B143+B144</f>
        <v>-590</v>
      </c>
      <c r="C123" s="28"/>
      <c r="D123" s="23"/>
      <c r="E123" s="32" t="s">
        <v>105</v>
      </c>
      <c r="F123" s="23"/>
      <c r="G123" s="23"/>
      <c r="H123" s="23"/>
      <c r="I123" s="129">
        <f>I128+I131+I134+I137+I142+I143+I144</f>
        <v>60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-77</v>
      </c>
      <c r="E128" s="32" t="s">
        <v>109</v>
      </c>
      <c r="I128" s="129">
        <f>I129+I130</f>
        <v>0</v>
      </c>
      <c r="J128" s="75" t="str">
        <f>IF((B138=B139+B140),"","NO CUADRA")</f>
        <v/>
      </c>
    </row>
    <row r="129" spans="2:10">
      <c r="B129" s="128">
        <v>145</v>
      </c>
      <c r="E129" s="32" t="s">
        <v>110</v>
      </c>
      <c r="I129" s="129">
        <v>0</v>
      </c>
      <c r="J129" s="75" t="str">
        <f>IF((B144=B145+B146),"","NO CUADRA")</f>
        <v/>
      </c>
    </row>
    <row r="130" spans="2:10">
      <c r="B130" s="128">
        <v>-222</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1257</v>
      </c>
      <c r="E134" s="32" t="s">
        <v>115</v>
      </c>
      <c r="I134" s="129">
        <f>I135+I136</f>
        <v>0</v>
      </c>
      <c r="J134" s="75" t="str">
        <f>IF((I134=I135+I136),"","NO CUADRA")</f>
        <v/>
      </c>
    </row>
    <row r="135" spans="2:10">
      <c r="B135" s="128">
        <v>1260</v>
      </c>
      <c r="E135" s="32" t="s">
        <v>116</v>
      </c>
      <c r="I135" s="129">
        <v>0</v>
      </c>
      <c r="J135" s="75" t="str">
        <f>IF((I137=I138+I141),"","NO CUADRA")</f>
        <v/>
      </c>
    </row>
    <row r="136" spans="2:10">
      <c r="B136" s="128">
        <v>-3</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-1770</v>
      </c>
      <c r="C144" s="32" t="s">
        <v>125</v>
      </c>
      <c r="E144" s="32" t="s">
        <v>125</v>
      </c>
      <c r="I144" s="129">
        <f>I145+I146</f>
        <v>60</v>
      </c>
      <c r="J144" s="75" t="str">
        <f>IF((I122=B113),"","NO CUADRA")</f>
        <v/>
      </c>
    </row>
    <row r="145" spans="2:9">
      <c r="B145" s="128">
        <v>-1766</v>
      </c>
      <c r="C145" s="32" t="s">
        <v>126</v>
      </c>
      <c r="E145" s="32" t="s">
        <v>126</v>
      </c>
      <c r="I145" s="129">
        <v>-182</v>
      </c>
    </row>
    <row r="146" spans="2:9">
      <c r="B146" s="130">
        <v>-4</v>
      </c>
      <c r="C146" s="56" t="s">
        <v>127</v>
      </c>
      <c r="D146" s="57"/>
      <c r="E146" s="56" t="s">
        <v>127</v>
      </c>
      <c r="F146" s="57"/>
      <c r="G146" s="57"/>
      <c r="H146" s="57"/>
      <c r="I146" s="131">
        <v>242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378</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26288</v>
      </c>
      <c r="D11" s="24" t="s">
        <v>4</v>
      </c>
      <c r="E11" s="32" t="s">
        <v>42</v>
      </c>
      <c r="F11" s="30"/>
      <c r="G11" s="31" t="s">
        <v>2</v>
      </c>
      <c r="H11" s="33" t="s">
        <v>3</v>
      </c>
      <c r="I11" s="129">
        <f>I12+I13</f>
        <v>27766</v>
      </c>
      <c r="J11" s="75" t="str">
        <f>IF((I11=I12+I13),"","NO CUADRA")</f>
        <v/>
      </c>
    </row>
    <row r="12" spans="2:14">
      <c r="B12" s="128">
        <f>I11-B11</f>
        <v>1478</v>
      </c>
      <c r="D12" s="32" t="s">
        <v>28</v>
      </c>
      <c r="E12" s="34" t="s">
        <v>5</v>
      </c>
      <c r="F12" s="30"/>
      <c r="G12" s="35" t="s">
        <v>43</v>
      </c>
      <c r="H12" s="31"/>
      <c r="I12" s="129">
        <v>27162</v>
      </c>
      <c r="J12" s="75" t="str">
        <f>IF((I11=I16),"","NO CUADRA")</f>
        <v/>
      </c>
    </row>
    <row r="13" spans="2:14">
      <c r="B13" s="128">
        <v>13073</v>
      </c>
      <c r="D13" s="24" t="s">
        <v>44</v>
      </c>
      <c r="E13" s="32" t="s">
        <v>6</v>
      </c>
      <c r="F13" s="30"/>
      <c r="G13" s="35" t="s">
        <v>45</v>
      </c>
      <c r="I13" s="129">
        <v>604</v>
      </c>
      <c r="J13" s="75" t="str">
        <f>IF((B16=B11+B12),"","NO CUADRA")</f>
        <v/>
      </c>
    </row>
    <row r="14" spans="2:14">
      <c r="B14" s="128">
        <f>B12-B13</f>
        <v>-11595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27766</v>
      </c>
      <c r="C16" s="26"/>
      <c r="D16" s="36" t="s">
        <v>46</v>
      </c>
      <c r="E16" s="26"/>
      <c r="F16" s="37"/>
      <c r="G16" s="36" t="s">
        <v>46</v>
      </c>
      <c r="H16" s="26"/>
      <c r="I16" s="131">
        <f>I11</f>
        <v>27766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9789</v>
      </c>
      <c r="D26" s="24" t="s">
        <v>9</v>
      </c>
      <c r="E26" s="32" t="s">
        <v>10</v>
      </c>
      <c r="F26" s="30"/>
      <c r="G26" s="35" t="s">
        <v>28</v>
      </c>
      <c r="H26" s="39" t="s">
        <v>5</v>
      </c>
      <c r="I26" s="129">
        <f>+B12</f>
        <v>1478</v>
      </c>
      <c r="J26" s="75" t="str">
        <f>IF((B26=B27+B28),"","NO CUADRA")</f>
        <v/>
      </c>
    </row>
    <row r="27" spans="2:10">
      <c r="B27" s="128">
        <v>7474</v>
      </c>
      <c r="D27" s="32" t="s">
        <v>49</v>
      </c>
      <c r="F27" s="30"/>
      <c r="G27" s="31"/>
      <c r="H27" s="31"/>
      <c r="I27" s="129"/>
      <c r="J27" s="75" t="str">
        <f>IF((B28=B29+B30),"","NO CUADRA")</f>
        <v/>
      </c>
    </row>
    <row r="28" spans="2:10">
      <c r="B28" s="128">
        <f>B29+B30</f>
        <v>2315</v>
      </c>
      <c r="D28" s="32" t="s">
        <v>50</v>
      </c>
      <c r="F28" s="30"/>
      <c r="G28" s="31"/>
      <c r="H28" s="31"/>
      <c r="I28" s="129"/>
      <c r="J28" s="75" t="str">
        <f>IF((I26=I35),"","NO CUADRA")</f>
        <v/>
      </c>
    </row>
    <row r="29" spans="2:10">
      <c r="B29" s="128">
        <v>2100</v>
      </c>
      <c r="D29" s="32" t="s">
        <v>51</v>
      </c>
      <c r="F29" s="30"/>
      <c r="G29" s="31"/>
      <c r="H29" s="31"/>
      <c r="I29" s="129"/>
      <c r="J29" s="75" t="str">
        <f>IF((B33=I35-B26-B31-B32),"","NO CUADRA")</f>
        <v/>
      </c>
    </row>
    <row r="30" spans="2:10">
      <c r="B30" s="128">
        <v>215</v>
      </c>
      <c r="D30" s="32" t="s">
        <v>52</v>
      </c>
      <c r="F30" s="30"/>
      <c r="G30" s="31"/>
      <c r="H30" s="31"/>
      <c r="I30" s="129"/>
      <c r="J30" s="75" t="str">
        <f>IF((B35=B26+B31+B32+B33),"","NO CUADRA")</f>
        <v/>
      </c>
    </row>
    <row r="31" spans="2:10" ht="12.75" customHeight="1">
      <c r="B31" s="128">
        <v>145</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-8456</v>
      </c>
      <c r="D33" s="32" t="s">
        <v>53</v>
      </c>
      <c r="E33" s="34" t="s">
        <v>54</v>
      </c>
      <c r="F33" s="30"/>
      <c r="G33" s="31"/>
      <c r="H33" s="31"/>
      <c r="I33" s="129"/>
    </row>
    <row r="34" spans="2:10">
      <c r="B34" s="128"/>
      <c r="F34" s="30"/>
      <c r="G34" s="31"/>
      <c r="H34" s="31"/>
      <c r="I34" s="129"/>
    </row>
    <row r="35" spans="2:10">
      <c r="B35" s="130">
        <f>B26+B31+B32+B33</f>
        <v>1478</v>
      </c>
      <c r="C35" s="26"/>
      <c r="D35" s="36" t="s">
        <v>46</v>
      </c>
      <c r="E35" s="26"/>
      <c r="F35" s="37"/>
      <c r="G35" s="36" t="s">
        <v>46</v>
      </c>
      <c r="H35" s="26"/>
      <c r="I35" s="131">
        <f>I26</f>
        <v>1478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1865</v>
      </c>
      <c r="D42" s="24" t="s">
        <v>15</v>
      </c>
      <c r="E42" s="35" t="s">
        <v>16</v>
      </c>
      <c r="F42" s="30"/>
      <c r="G42" s="32" t="s">
        <v>53</v>
      </c>
      <c r="H42" s="34" t="s">
        <v>54</v>
      </c>
      <c r="I42" s="129">
        <f>+B33</f>
        <v>-8456</v>
      </c>
    </row>
    <row r="43" spans="2:10" ht="15">
      <c r="B43" s="128">
        <v>1865</v>
      </c>
      <c r="C43" s="23"/>
      <c r="D43" s="40" t="s">
        <v>56</v>
      </c>
      <c r="F43" s="41"/>
      <c r="G43" s="28" t="s">
        <v>15</v>
      </c>
      <c r="H43" s="42" t="s">
        <v>16</v>
      </c>
      <c r="I43" s="129">
        <f>I44+I45+I47+I48+I49</f>
        <v>619</v>
      </c>
      <c r="J43" s="75" t="str">
        <f>IF((I43=I44+I45+I47+I48+I49),"","NO CUADRA")</f>
        <v/>
      </c>
    </row>
    <row r="44" spans="2:10">
      <c r="B44" s="128">
        <v>0</v>
      </c>
      <c r="D44" s="32" t="s">
        <v>57</v>
      </c>
      <c r="F44" s="30"/>
      <c r="G44" s="40" t="s">
        <v>56</v>
      </c>
      <c r="I44" s="129">
        <v>619</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-9702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-7837</v>
      </c>
      <c r="C52" s="26"/>
      <c r="D52" s="26" t="s">
        <v>46</v>
      </c>
      <c r="E52" s="26"/>
      <c r="F52" s="37"/>
      <c r="G52" s="26" t="s">
        <v>46</v>
      </c>
      <c r="H52" s="26"/>
      <c r="I52" s="131">
        <f>I42+I43+I50</f>
        <v>-7837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-9702</v>
      </c>
      <c r="J59" s="75" t="str">
        <f>IF((B59=B60+B61),"","NO CUADRA")</f>
        <v/>
      </c>
    </row>
    <row r="60" spans="2:10">
      <c r="B60" s="128">
        <v>0</v>
      </c>
      <c r="D60" s="32" t="s">
        <v>67</v>
      </c>
      <c r="F60" s="30"/>
      <c r="G60" s="35" t="s">
        <v>68</v>
      </c>
      <c r="H60" s="32"/>
      <c r="I60" s="129">
        <f>I61+I62</f>
        <v>215</v>
      </c>
      <c r="J60" s="75" t="str">
        <f>IF((B64=B65+B66+B67),"","NO CUADRA")</f>
        <v/>
      </c>
    </row>
    <row r="61" spans="2:10">
      <c r="B61" s="128">
        <v>0</v>
      </c>
      <c r="D61" s="32" t="s">
        <v>69</v>
      </c>
      <c r="F61" s="30"/>
      <c r="G61" s="35" t="s">
        <v>70</v>
      </c>
      <c r="I61" s="129">
        <v>0</v>
      </c>
      <c r="J61" s="75" t="str">
        <f>IF((I60=I61+I62),"","NO CUADRA")</f>
        <v/>
      </c>
    </row>
    <row r="62" spans="2:10">
      <c r="B62" s="128">
        <v>215</v>
      </c>
      <c r="D62" s="24" t="s">
        <v>18</v>
      </c>
      <c r="E62" s="32" t="s">
        <v>71</v>
      </c>
      <c r="F62" s="30"/>
      <c r="G62" s="35" t="s">
        <v>72</v>
      </c>
      <c r="I62" s="129">
        <v>215</v>
      </c>
      <c r="J62" s="75" t="str">
        <f>IF((I63=I64+I65+I66),"","NO CUADRA")</f>
        <v/>
      </c>
    </row>
    <row r="63" spans="2:10">
      <c r="B63" s="128"/>
      <c r="E63" s="32" t="s">
        <v>73</v>
      </c>
      <c r="F63" s="30"/>
      <c r="G63" s="31" t="s">
        <v>19</v>
      </c>
      <c r="H63" s="24" t="s">
        <v>20</v>
      </c>
      <c r="I63" s="129">
        <f>I64+I65+I66</f>
        <v>8514</v>
      </c>
      <c r="J63" s="75" t="str">
        <f>IF((I70=I59+I60+I63),"","NO CUADRA")</f>
        <v/>
      </c>
    </row>
    <row r="64" spans="2:10">
      <c r="B64" s="128">
        <f>B65+B66+B67</f>
        <v>60</v>
      </c>
      <c r="D64" s="24" t="s">
        <v>19</v>
      </c>
      <c r="E64" s="24" t="s">
        <v>20</v>
      </c>
      <c r="F64" s="30"/>
      <c r="G64" s="32" t="s">
        <v>74</v>
      </c>
      <c r="I64" s="129">
        <v>0</v>
      </c>
      <c r="J64" s="75" t="str">
        <f>IF((B68=I70-B59-B62-B64),"","NO CUADRA")</f>
        <v/>
      </c>
    </row>
    <row r="65" spans="2:10">
      <c r="B65" s="128">
        <v>60</v>
      </c>
      <c r="D65" s="32" t="s">
        <v>74</v>
      </c>
      <c r="F65" s="30"/>
      <c r="G65" s="35" t="s">
        <v>75</v>
      </c>
      <c r="I65" s="129">
        <v>0</v>
      </c>
      <c r="J65" s="75" t="str">
        <f>IF((B70=B59+B62+B64+B68),"","NO CUADRA")</f>
        <v/>
      </c>
    </row>
    <row r="66" spans="2:10">
      <c r="B66" s="128">
        <v>0</v>
      </c>
      <c r="D66" s="32" t="s">
        <v>75</v>
      </c>
      <c r="F66" s="30"/>
      <c r="G66" s="35" t="s">
        <v>76</v>
      </c>
      <c r="I66" s="129">
        <v>8514</v>
      </c>
    </row>
    <row r="67" spans="2:10">
      <c r="B67" s="128">
        <v>0</v>
      </c>
      <c r="D67" s="32" t="s">
        <v>76</v>
      </c>
      <c r="F67" s="30"/>
      <c r="G67" s="31"/>
      <c r="H67" s="31"/>
      <c r="I67" s="129"/>
    </row>
    <row r="68" spans="2:10">
      <c r="B68" s="128">
        <f>I70-B59-B62-B64</f>
        <v>-1248</v>
      </c>
      <c r="D68" s="32" t="s">
        <v>77</v>
      </c>
      <c r="E68" s="32" t="s">
        <v>78</v>
      </c>
      <c r="F68" s="30"/>
      <c r="G68" s="31"/>
      <c r="H68" s="31"/>
      <c r="I68" s="129"/>
    </row>
    <row r="69" spans="2:10" ht="17.45" customHeight="1">
      <c r="B69" s="128"/>
      <c r="F69" s="30"/>
      <c r="G69" s="31"/>
      <c r="H69" s="31"/>
      <c r="I69" s="129"/>
    </row>
    <row r="70" spans="2:10" ht="17.45" customHeight="1">
      <c r="B70" s="130">
        <f>B59+B62+B64+B68</f>
        <v>-973</v>
      </c>
      <c r="C70" s="26"/>
      <c r="D70" s="26" t="s">
        <v>46</v>
      </c>
      <c r="E70" s="26"/>
      <c r="F70" s="37"/>
      <c r="G70" s="26" t="s">
        <v>46</v>
      </c>
      <c r="H70" s="26"/>
      <c r="I70" s="131">
        <f>I59+I60+I63</f>
        <v>-973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-1248</v>
      </c>
      <c r="J77" s="75" t="str">
        <f>IF((I77=I82),"","NO CUADRA")</f>
        <v/>
      </c>
    </row>
    <row r="78" spans="2:10">
      <c r="B78" s="128"/>
      <c r="E78" s="32" t="s">
        <v>81</v>
      </c>
      <c r="F78" s="30"/>
      <c r="G78" s="35"/>
      <c r="H78" s="32"/>
      <c r="I78" s="129"/>
    </row>
    <row r="79" spans="2:10">
      <c r="B79" s="128">
        <f>I82-B77</f>
        <v>-1248</v>
      </c>
      <c r="D79" s="32" t="s">
        <v>82</v>
      </c>
      <c r="E79" s="39" t="s">
        <v>83</v>
      </c>
      <c r="F79" s="30"/>
      <c r="G79" s="31"/>
      <c r="H79" s="31"/>
      <c r="I79" s="129"/>
      <c r="J79" s="75" t="str">
        <f>IF((B79=I82-B77),"","NO CUADRA")</f>
        <v/>
      </c>
    </row>
    <row r="80" spans="2:10">
      <c r="B80" s="128">
        <f>B79-B13</f>
        <v>-14321</v>
      </c>
      <c r="D80" s="32" t="s">
        <v>21</v>
      </c>
      <c r="E80" s="34" t="s">
        <v>22</v>
      </c>
      <c r="F80" s="30"/>
      <c r="G80" s="31"/>
      <c r="H80" s="31"/>
      <c r="I80" s="129"/>
    </row>
    <row r="81" spans="2:10">
      <c r="B81" s="128"/>
      <c r="F81" s="30"/>
      <c r="G81" s="31"/>
      <c r="H81" s="31"/>
      <c r="I81" s="129"/>
      <c r="J81" s="75" t="str">
        <f>IF((B82=B77+B79),"","NO CUADRA")</f>
        <v/>
      </c>
    </row>
    <row r="82" spans="2:10">
      <c r="B82" s="130">
        <f>B77+B79</f>
        <v>-1248</v>
      </c>
      <c r="C82" s="26"/>
      <c r="D82" s="26" t="s">
        <v>46</v>
      </c>
      <c r="E82" s="26"/>
      <c r="F82" s="37"/>
      <c r="G82" s="26" t="s">
        <v>46</v>
      </c>
      <c r="H82" s="26"/>
      <c r="I82" s="131">
        <f>I77</f>
        <v>-1248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-14321</v>
      </c>
      <c r="D92" s="32" t="s">
        <v>87</v>
      </c>
      <c r="E92" s="34" t="s">
        <v>88</v>
      </c>
      <c r="F92" s="30"/>
      <c r="G92" s="32" t="s">
        <v>82</v>
      </c>
      <c r="H92" s="34" t="s">
        <v>22</v>
      </c>
      <c r="I92" s="129">
        <f>+B80</f>
        <v>-14321</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-14321</v>
      </c>
      <c r="C99" s="26"/>
      <c r="D99" s="26" t="s">
        <v>46</v>
      </c>
      <c r="E99" s="26"/>
      <c r="F99" s="37"/>
      <c r="G99" s="26" t="s">
        <v>46</v>
      </c>
      <c r="H99" s="26"/>
      <c r="I99" s="131">
        <f>I92+I93+I96</f>
        <v>-14321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-244</v>
      </c>
      <c r="D106" s="32" t="s">
        <v>34</v>
      </c>
      <c r="E106" s="50" t="s">
        <v>35</v>
      </c>
      <c r="F106" s="30"/>
      <c r="G106" s="31"/>
      <c r="H106" s="31"/>
      <c r="I106" s="30"/>
    </row>
    <row r="107" spans="2:10">
      <c r="B107" s="128">
        <v>837</v>
      </c>
      <c r="D107" s="32" t="s">
        <v>94</v>
      </c>
      <c r="E107" s="32"/>
      <c r="F107" s="30"/>
      <c r="G107" s="32" t="s">
        <v>87</v>
      </c>
      <c r="H107" s="39" t="s">
        <v>88</v>
      </c>
      <c r="I107" s="129"/>
    </row>
    <row r="108" spans="2:10">
      <c r="B108" s="128">
        <f>-B13</f>
        <v>-13073</v>
      </c>
      <c r="D108" s="32" t="s">
        <v>95</v>
      </c>
      <c r="E108" s="33" t="s">
        <v>6</v>
      </c>
      <c r="F108" s="30"/>
      <c r="G108" s="32"/>
      <c r="H108" s="51" t="s">
        <v>89</v>
      </c>
      <c r="I108" s="129">
        <f>B92</f>
        <v>-14321</v>
      </c>
    </row>
    <row r="109" spans="2:10">
      <c r="B109" s="128">
        <v>-1081</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-1004</v>
      </c>
      <c r="C113" s="46"/>
      <c r="D113" s="46" t="s">
        <v>26</v>
      </c>
      <c r="E113" s="34" t="s">
        <v>102</v>
      </c>
      <c r="F113" s="47"/>
      <c r="G113" s="72"/>
      <c r="H113" s="48"/>
      <c r="I113" s="129"/>
    </row>
    <row r="114" spans="2:10">
      <c r="B114" s="128"/>
      <c r="E114" s="32"/>
      <c r="F114" s="30"/>
      <c r="G114" s="72"/>
      <c r="H114" s="31"/>
      <c r="I114" s="129"/>
    </row>
    <row r="115" spans="2:10">
      <c r="B115" s="130">
        <f>B106+B108+B111+B113</f>
        <v>-14321</v>
      </c>
      <c r="C115" s="26"/>
      <c r="D115" s="26" t="s">
        <v>46</v>
      </c>
      <c r="E115" s="52"/>
      <c r="F115" s="37"/>
      <c r="G115" s="26" t="s">
        <v>46</v>
      </c>
      <c r="H115" s="26"/>
      <c r="I115" s="131">
        <f>I108</f>
        <v>-14321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-1004</v>
      </c>
      <c r="J122" s="75" t="str">
        <f>IF((B125=B126+B127),"","NO CUADRA")</f>
        <v/>
      </c>
    </row>
    <row r="123" spans="2:10" ht="15">
      <c r="B123" s="128">
        <f>B125+B128+B131+B134+B137+B142+B143+B144</f>
        <v>-3348</v>
      </c>
      <c r="C123" s="28"/>
      <c r="D123" s="23"/>
      <c r="E123" s="32" t="s">
        <v>105</v>
      </c>
      <c r="F123" s="23"/>
      <c r="G123" s="23"/>
      <c r="H123" s="23"/>
      <c r="I123" s="129">
        <f>I128+I131+I134+I137+I142+I143+I144</f>
        <v>-2344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-6874</v>
      </c>
      <c r="E128" s="32" t="s">
        <v>109</v>
      </c>
      <c r="I128" s="129">
        <f>I129+I130</f>
        <v>0</v>
      </c>
      <c r="J128" s="75" t="str">
        <f>IF((B138=B139+B140),"","NO CUADRA")</f>
        <v/>
      </c>
    </row>
    <row r="129" spans="2:10">
      <c r="B129" s="128">
        <v>-2419</v>
      </c>
      <c r="E129" s="32" t="s">
        <v>110</v>
      </c>
      <c r="I129" s="129">
        <v>0</v>
      </c>
      <c r="J129" s="75" t="str">
        <f>IF((B144=B145+B146),"","NO CUADRA")</f>
        <v/>
      </c>
    </row>
    <row r="130" spans="2:10">
      <c r="B130" s="128">
        <v>-4455</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255</v>
      </c>
      <c r="E134" s="32" t="s">
        <v>115</v>
      </c>
      <c r="I134" s="129">
        <f>I135+I136</f>
        <v>-12478</v>
      </c>
      <c r="J134" s="75" t="str">
        <f>IF((I134=I135+I136),"","NO CUADRA")</f>
        <v/>
      </c>
    </row>
    <row r="135" spans="2:10">
      <c r="B135" s="128">
        <v>255</v>
      </c>
      <c r="E135" s="32" t="s">
        <v>116</v>
      </c>
      <c r="I135" s="129">
        <v>3767</v>
      </c>
      <c r="J135" s="75" t="str">
        <f>IF((I137=I138+I141),"","NO CUADRA")</f>
        <v/>
      </c>
    </row>
    <row r="136" spans="2:10">
      <c r="B136" s="128">
        <v>0</v>
      </c>
      <c r="E136" s="32" t="s">
        <v>117</v>
      </c>
      <c r="I136" s="129">
        <v>-16245</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3271</v>
      </c>
      <c r="C144" s="32" t="s">
        <v>125</v>
      </c>
      <c r="E144" s="32" t="s">
        <v>125</v>
      </c>
      <c r="I144" s="129">
        <f>I145+I146</f>
        <v>10134</v>
      </c>
      <c r="J144" s="75" t="str">
        <f>IF((I122=B113),"","NO CUADRA")</f>
        <v/>
      </c>
    </row>
    <row r="145" spans="2:9">
      <c r="B145" s="128">
        <v>2344</v>
      </c>
      <c r="C145" s="32" t="s">
        <v>126</v>
      </c>
      <c r="E145" s="32" t="s">
        <v>126</v>
      </c>
      <c r="I145" s="129">
        <v>5332</v>
      </c>
    </row>
    <row r="146" spans="2:9">
      <c r="B146" s="130">
        <v>927</v>
      </c>
      <c r="C146" s="56" t="s">
        <v>127</v>
      </c>
      <c r="D146" s="57"/>
      <c r="E146" s="56" t="s">
        <v>127</v>
      </c>
      <c r="F146" s="57"/>
      <c r="G146" s="57"/>
      <c r="H146" s="57"/>
      <c r="I146" s="131">
        <v>4802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379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922407</v>
      </c>
      <c r="D11" s="24" t="s">
        <v>4</v>
      </c>
      <c r="E11" s="32" t="s">
        <v>42</v>
      </c>
      <c r="F11" s="30"/>
      <c r="G11" s="31" t="s">
        <v>2</v>
      </c>
      <c r="H11" s="33" t="s">
        <v>3</v>
      </c>
      <c r="I11" s="129">
        <f>I12+I13</f>
        <v>1356384</v>
      </c>
      <c r="J11" s="75" t="str">
        <f>IF((I11=I12+I13),"","NO CUADRA")</f>
        <v/>
      </c>
    </row>
    <row r="12" spans="2:14">
      <c r="B12" s="128">
        <f>I11-B11</f>
        <v>433977</v>
      </c>
      <c r="D12" s="32" t="s">
        <v>28</v>
      </c>
      <c r="E12" s="34" t="s">
        <v>5</v>
      </c>
      <c r="F12" s="30"/>
      <c r="G12" s="35" t="s">
        <v>43</v>
      </c>
      <c r="H12" s="31"/>
      <c r="I12" s="129">
        <v>1356238</v>
      </c>
      <c r="J12" s="75" t="str">
        <f>IF((I11=I16),"","NO CUADRA")</f>
        <v/>
      </c>
    </row>
    <row r="13" spans="2:14">
      <c r="B13" s="128">
        <v>54208</v>
      </c>
      <c r="D13" s="24" t="s">
        <v>44</v>
      </c>
      <c r="E13" s="32" t="s">
        <v>6</v>
      </c>
      <c r="F13" s="30"/>
      <c r="G13" s="35" t="s">
        <v>45</v>
      </c>
      <c r="I13" s="129">
        <v>146</v>
      </c>
      <c r="J13" s="75" t="str">
        <f>IF((B16=B11+B12),"","NO CUADRA")</f>
        <v/>
      </c>
    </row>
    <row r="14" spans="2:14">
      <c r="B14" s="128">
        <f>B12-B13</f>
        <v>379769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1356384</v>
      </c>
      <c r="C16" s="26"/>
      <c r="D16" s="36" t="s">
        <v>46</v>
      </c>
      <c r="E16" s="26"/>
      <c r="F16" s="37"/>
      <c r="G16" s="36" t="s">
        <v>46</v>
      </c>
      <c r="H16" s="26"/>
      <c r="I16" s="131">
        <f>I11</f>
        <v>1356384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473389</v>
      </c>
      <c r="D26" s="24" t="s">
        <v>9</v>
      </c>
      <c r="E26" s="32" t="s">
        <v>10</v>
      </c>
      <c r="F26" s="30"/>
      <c r="G26" s="35" t="s">
        <v>28</v>
      </c>
      <c r="H26" s="39" t="s">
        <v>5</v>
      </c>
      <c r="I26" s="129">
        <f>+B12</f>
        <v>433977</v>
      </c>
      <c r="J26" s="75" t="str">
        <f>IF((B26=B27+B28),"","NO CUADRA")</f>
        <v/>
      </c>
    </row>
    <row r="27" spans="2:10">
      <c r="B27" s="128">
        <v>366575</v>
      </c>
      <c r="D27" s="32" t="s">
        <v>49</v>
      </c>
      <c r="F27" s="30"/>
      <c r="G27" s="31"/>
      <c r="H27" s="31"/>
      <c r="I27" s="129"/>
      <c r="J27" s="75" t="str">
        <f>IF((B28=B29+B30),"","NO CUADRA")</f>
        <v/>
      </c>
    </row>
    <row r="28" spans="2:10">
      <c r="B28" s="128">
        <f>B29+B30</f>
        <v>106814</v>
      </c>
      <c r="D28" s="32" t="s">
        <v>50</v>
      </c>
      <c r="F28" s="30"/>
      <c r="G28" s="31"/>
      <c r="H28" s="31"/>
      <c r="I28" s="129"/>
      <c r="J28" s="75" t="str">
        <f>IF((I26=I35),"","NO CUADRA")</f>
        <v/>
      </c>
    </row>
    <row r="29" spans="2:10">
      <c r="B29" s="128">
        <v>105083</v>
      </c>
      <c r="D29" s="32" t="s">
        <v>51</v>
      </c>
      <c r="F29" s="30"/>
      <c r="G29" s="31"/>
      <c r="H29" s="31"/>
      <c r="I29" s="129"/>
      <c r="J29" s="75" t="str">
        <f>IF((B33=I35-B26-B31-B32),"","NO CUADRA")</f>
        <v/>
      </c>
    </row>
    <row r="30" spans="2:10">
      <c r="B30" s="128">
        <v>1731</v>
      </c>
      <c r="D30" s="32" t="s">
        <v>52</v>
      </c>
      <c r="F30" s="30"/>
      <c r="G30" s="31"/>
      <c r="H30" s="31"/>
      <c r="I30" s="129"/>
      <c r="J30" s="75" t="str">
        <f>IF((B35=B26+B31+B32+B33),"","NO CUADRA")</f>
        <v/>
      </c>
    </row>
    <row r="31" spans="2:10" ht="12.75" customHeight="1">
      <c r="B31" s="128">
        <v>6617</v>
      </c>
      <c r="D31" s="24" t="s">
        <v>11</v>
      </c>
      <c r="E31" s="24" t="s">
        <v>12</v>
      </c>
      <c r="F31" s="30"/>
      <c r="G31" s="31"/>
      <c r="H31" s="31"/>
      <c r="I31" s="129"/>
    </row>
    <row r="32" spans="2:10" ht="12.75" customHeight="1">
      <c r="B32" s="128">
        <v>-791</v>
      </c>
      <c r="D32" s="24" t="s">
        <v>13</v>
      </c>
      <c r="E32" s="24" t="s">
        <v>14</v>
      </c>
      <c r="F32" s="30"/>
      <c r="G32" s="31"/>
      <c r="H32" s="31"/>
      <c r="I32" s="129"/>
    </row>
    <row r="33" spans="2:10">
      <c r="B33" s="128">
        <f>I35-B26-B31-B32</f>
        <v>-45238</v>
      </c>
      <c r="D33" s="32" t="s">
        <v>53</v>
      </c>
      <c r="E33" s="34" t="s">
        <v>54</v>
      </c>
      <c r="F33" s="30"/>
      <c r="G33" s="31"/>
      <c r="H33" s="31"/>
      <c r="I33" s="129"/>
    </row>
    <row r="34" spans="2:10">
      <c r="B34" s="128"/>
      <c r="F34" s="30"/>
      <c r="G34" s="31"/>
      <c r="H34" s="31"/>
      <c r="I34" s="129"/>
    </row>
    <row r="35" spans="2:10">
      <c r="B35" s="130">
        <f>B26+B31+B32+B33</f>
        <v>433977</v>
      </c>
      <c r="C35" s="26"/>
      <c r="D35" s="36" t="s">
        <v>46</v>
      </c>
      <c r="E35" s="26"/>
      <c r="F35" s="37"/>
      <c r="G35" s="36" t="s">
        <v>46</v>
      </c>
      <c r="H35" s="26"/>
      <c r="I35" s="131">
        <f>I26</f>
        <v>433977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119414</v>
      </c>
      <c r="D42" s="24" t="s">
        <v>15</v>
      </c>
      <c r="E42" s="35" t="s">
        <v>16</v>
      </c>
      <c r="F42" s="30"/>
      <c r="G42" s="32" t="s">
        <v>53</v>
      </c>
      <c r="H42" s="34" t="s">
        <v>54</v>
      </c>
      <c r="I42" s="129">
        <f>+B33</f>
        <v>-45238</v>
      </c>
    </row>
    <row r="43" spans="2:10" ht="15">
      <c r="B43" s="128">
        <v>119414</v>
      </c>
      <c r="C43" s="23"/>
      <c r="D43" s="40" t="s">
        <v>56</v>
      </c>
      <c r="F43" s="41"/>
      <c r="G43" s="28" t="s">
        <v>15</v>
      </c>
      <c r="H43" s="42" t="s">
        <v>16</v>
      </c>
      <c r="I43" s="129">
        <f>I44+I45+I47+I48+I49</f>
        <v>127620</v>
      </c>
      <c r="J43" s="75" t="str">
        <f>IF((I43=I44+I45+I47+I48+I49),"","NO CUADRA")</f>
        <v/>
      </c>
    </row>
    <row r="44" spans="2:10">
      <c r="B44" s="128">
        <v>0</v>
      </c>
      <c r="D44" s="32" t="s">
        <v>57</v>
      </c>
      <c r="F44" s="30"/>
      <c r="G44" s="40" t="s">
        <v>56</v>
      </c>
      <c r="I44" s="129">
        <v>122530</v>
      </c>
      <c r="J44" s="75" t="str">
        <f>IF((I52=I42+I43+I50),"","NO CUADRA")</f>
        <v/>
      </c>
    </row>
    <row r="45" spans="2:10">
      <c r="B45" s="128">
        <v>0</v>
      </c>
      <c r="D45" s="32" t="s">
        <v>58</v>
      </c>
      <c r="E45" s="29"/>
      <c r="F45" s="30"/>
      <c r="G45" s="32" t="s">
        <v>57</v>
      </c>
      <c r="I45" s="129">
        <v>5090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-37032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82382</v>
      </c>
      <c r="C52" s="26"/>
      <c r="D52" s="26" t="s">
        <v>46</v>
      </c>
      <c r="E52" s="26"/>
      <c r="F52" s="37"/>
      <c r="G52" s="26" t="s">
        <v>46</v>
      </c>
      <c r="H52" s="26"/>
      <c r="I52" s="131">
        <f>I42+I43+I50</f>
        <v>82382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-37032</v>
      </c>
      <c r="J59" s="75" t="str">
        <f>IF((B59=B60+B61),"","NO CUADRA")</f>
        <v/>
      </c>
    </row>
    <row r="60" spans="2:10">
      <c r="B60" s="128">
        <v>0</v>
      </c>
      <c r="D60" s="32" t="s">
        <v>67</v>
      </c>
      <c r="F60" s="30"/>
      <c r="G60" s="35" t="s">
        <v>68</v>
      </c>
      <c r="H60" s="32"/>
      <c r="I60" s="129">
        <f>I61+I62</f>
        <v>1731</v>
      </c>
      <c r="J60" s="75" t="str">
        <f>IF((B64=B65+B66+B67),"","NO CUADRA")</f>
        <v/>
      </c>
    </row>
    <row r="61" spans="2:10">
      <c r="B61" s="128">
        <v>0</v>
      </c>
      <c r="D61" s="32" t="s">
        <v>69</v>
      </c>
      <c r="F61" s="30"/>
      <c r="G61" s="35" t="s">
        <v>70</v>
      </c>
      <c r="I61" s="129">
        <v>0</v>
      </c>
      <c r="J61" s="75" t="str">
        <f>IF((I60=I61+I62),"","NO CUADRA")</f>
        <v/>
      </c>
    </row>
    <row r="62" spans="2:10">
      <c r="B62" s="128">
        <v>1731</v>
      </c>
      <c r="D62" s="24" t="s">
        <v>18</v>
      </c>
      <c r="E62" s="32" t="s">
        <v>71</v>
      </c>
      <c r="F62" s="30"/>
      <c r="G62" s="35" t="s">
        <v>72</v>
      </c>
      <c r="I62" s="129">
        <v>1731</v>
      </c>
      <c r="J62" s="75" t="str">
        <f>IF((I63=I64+I65+I66),"","NO CUADRA")</f>
        <v/>
      </c>
    </row>
    <row r="63" spans="2:10">
      <c r="B63" s="128"/>
      <c r="E63" s="32" t="s">
        <v>73</v>
      </c>
      <c r="F63" s="30"/>
      <c r="G63" s="31" t="s">
        <v>19</v>
      </c>
      <c r="H63" s="24" t="s">
        <v>20</v>
      </c>
      <c r="I63" s="129">
        <f>I64+I65+I66</f>
        <v>51</v>
      </c>
      <c r="J63" s="75" t="str">
        <f>IF((I70=I59+I60+I63),"","NO CUADRA")</f>
        <v/>
      </c>
    </row>
    <row r="64" spans="2:10">
      <c r="B64" s="128">
        <f>B65+B66+B67</f>
        <v>10872</v>
      </c>
      <c r="D64" s="24" t="s">
        <v>19</v>
      </c>
      <c r="E64" s="24" t="s">
        <v>20</v>
      </c>
      <c r="F64" s="30"/>
      <c r="G64" s="32" t="s">
        <v>74</v>
      </c>
      <c r="I64" s="129">
        <v>0</v>
      </c>
      <c r="J64" s="75" t="str">
        <f>IF((B68=I70-B59-B62-B64),"","NO CUADRA")</f>
        <v/>
      </c>
    </row>
    <row r="65" spans="2:10">
      <c r="B65" s="128">
        <v>10841</v>
      </c>
      <c r="D65" s="32" t="s">
        <v>74</v>
      </c>
      <c r="F65" s="30"/>
      <c r="G65" s="35" t="s">
        <v>75</v>
      </c>
      <c r="I65" s="129">
        <v>0</v>
      </c>
      <c r="J65" s="75" t="str">
        <f>IF((B70=B59+B62+B64+B68),"","NO CUADRA")</f>
        <v/>
      </c>
    </row>
    <row r="66" spans="2:10">
      <c r="B66" s="128">
        <v>0</v>
      </c>
      <c r="D66" s="32" t="s">
        <v>75</v>
      </c>
      <c r="F66" s="30"/>
      <c r="G66" s="35" t="s">
        <v>76</v>
      </c>
      <c r="I66" s="129">
        <v>51</v>
      </c>
    </row>
    <row r="67" spans="2:10">
      <c r="B67" s="128">
        <v>31</v>
      </c>
      <c r="D67" s="32" t="s">
        <v>76</v>
      </c>
      <c r="F67" s="30"/>
      <c r="G67" s="31"/>
      <c r="H67" s="31"/>
      <c r="I67" s="129"/>
    </row>
    <row r="68" spans="2:10">
      <c r="B68" s="128">
        <f>I70-B59-B62-B64</f>
        <v>-47853</v>
      </c>
      <c r="D68" s="32" t="s">
        <v>77</v>
      </c>
      <c r="E68" s="32" t="s">
        <v>78</v>
      </c>
      <c r="F68" s="30"/>
      <c r="G68" s="31"/>
      <c r="H68" s="31"/>
      <c r="I68" s="129"/>
    </row>
    <row r="69" spans="2:10" ht="17.45" customHeight="1">
      <c r="B69" s="128"/>
      <c r="F69" s="30"/>
      <c r="G69" s="31"/>
      <c r="H69" s="31"/>
      <c r="I69" s="129"/>
    </row>
    <row r="70" spans="2:10" ht="17.45" customHeight="1">
      <c r="B70" s="130">
        <f>B59+B62+B64+B68</f>
        <v>-35250</v>
      </c>
      <c r="C70" s="26"/>
      <c r="D70" s="26" t="s">
        <v>46</v>
      </c>
      <c r="E70" s="26"/>
      <c r="F70" s="37"/>
      <c r="G70" s="26" t="s">
        <v>46</v>
      </c>
      <c r="H70" s="26"/>
      <c r="I70" s="131">
        <f>I59+I60+I63</f>
        <v>-35250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-47853</v>
      </c>
      <c r="J77" s="75" t="str">
        <f>IF((I77=I82),"","NO CUADRA")</f>
        <v/>
      </c>
    </row>
    <row r="78" spans="2:10">
      <c r="B78" s="128"/>
      <c r="E78" s="32" t="s">
        <v>81</v>
      </c>
      <c r="F78" s="30"/>
      <c r="G78" s="35"/>
      <c r="H78" s="32"/>
      <c r="I78" s="129"/>
    </row>
    <row r="79" spans="2:10">
      <c r="B79" s="128">
        <f>I82-B77</f>
        <v>-47853</v>
      </c>
      <c r="D79" s="32" t="s">
        <v>82</v>
      </c>
      <c r="E79" s="39" t="s">
        <v>83</v>
      </c>
      <c r="F79" s="30"/>
      <c r="G79" s="31"/>
      <c r="H79" s="31"/>
      <c r="I79" s="129"/>
      <c r="J79" s="75" t="str">
        <f>IF((B79=I82-B77),"","NO CUADRA")</f>
        <v/>
      </c>
    </row>
    <row r="80" spans="2:10">
      <c r="B80" s="128">
        <f>B79-B13</f>
        <v>-102061</v>
      </c>
      <c r="D80" s="32" t="s">
        <v>21</v>
      </c>
      <c r="E80" s="34" t="s">
        <v>22</v>
      </c>
      <c r="F80" s="30"/>
      <c r="G80" s="31"/>
      <c r="H80" s="31"/>
      <c r="I80" s="129"/>
    </row>
    <row r="81" spans="2:10">
      <c r="B81" s="128"/>
      <c r="F81" s="30"/>
      <c r="G81" s="31"/>
      <c r="H81" s="31"/>
      <c r="I81" s="129"/>
      <c r="J81" s="75" t="str">
        <f>IF((B82=B77+B79),"","NO CUADRA")</f>
        <v/>
      </c>
    </row>
    <row r="82" spans="2:10">
      <c r="B82" s="130">
        <f>B77+B79</f>
        <v>-47853</v>
      </c>
      <c r="C82" s="26"/>
      <c r="D82" s="26" t="s">
        <v>46</v>
      </c>
      <c r="E82" s="26"/>
      <c r="F82" s="37"/>
      <c r="G82" s="26" t="s">
        <v>46</v>
      </c>
      <c r="H82" s="26"/>
      <c r="I82" s="131">
        <f>I77</f>
        <v>-47853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-73352</v>
      </c>
      <c r="D92" s="32" t="s">
        <v>87</v>
      </c>
      <c r="E92" s="34" t="s">
        <v>88</v>
      </c>
      <c r="F92" s="30"/>
      <c r="G92" s="32" t="s">
        <v>82</v>
      </c>
      <c r="H92" s="34" t="s">
        <v>22</v>
      </c>
      <c r="I92" s="129">
        <f>+B80</f>
        <v>-102061</v>
      </c>
      <c r="J92" s="75" t="str">
        <f>IF((I93=I94+I95),"","NO CUADRA")</f>
        <v/>
      </c>
    </row>
    <row r="93" spans="2:10">
      <c r="B93" s="128"/>
      <c r="E93" s="39" t="s">
        <v>89</v>
      </c>
      <c r="F93" s="30"/>
      <c r="G93" s="35" t="s">
        <v>32</v>
      </c>
      <c r="H93" s="24" t="s">
        <v>24</v>
      </c>
      <c r="I93" s="129">
        <f>I94+I95</f>
        <v>30162</v>
      </c>
      <c r="J93" s="75" t="str">
        <f>IF((I96=I97),"","NO CUADRA")</f>
        <v/>
      </c>
    </row>
    <row r="94" spans="2:10">
      <c r="B94" s="128"/>
      <c r="E94" s="32"/>
      <c r="F94" s="30"/>
      <c r="G94" s="35" t="s">
        <v>90</v>
      </c>
      <c r="I94" s="129">
        <v>166</v>
      </c>
      <c r="J94" s="75" t="str">
        <f>IF((I99=I92+I93+I96),"","NO CUADRA")</f>
        <v/>
      </c>
    </row>
    <row r="95" spans="2:10">
      <c r="B95" s="128"/>
      <c r="E95" s="32"/>
      <c r="F95" s="30"/>
      <c r="G95" s="35" t="s">
        <v>91</v>
      </c>
      <c r="I95" s="129">
        <v>29996</v>
      </c>
    </row>
    <row r="96" spans="2:10">
      <c r="B96" s="128"/>
      <c r="D96" s="32"/>
      <c r="F96" s="30"/>
      <c r="G96" s="35" t="s">
        <v>33</v>
      </c>
      <c r="H96" s="24" t="s">
        <v>25</v>
      </c>
      <c r="I96" s="129">
        <f>I97</f>
        <v>-1453</v>
      </c>
    </row>
    <row r="97" spans="2:10">
      <c r="B97" s="132"/>
      <c r="C97" s="46"/>
      <c r="D97" s="46"/>
      <c r="E97" s="32"/>
      <c r="F97" s="47"/>
      <c r="G97" s="35" t="s">
        <v>92</v>
      </c>
      <c r="H97" s="48"/>
      <c r="I97" s="129">
        <v>-1453</v>
      </c>
    </row>
    <row r="98" spans="2:10">
      <c r="B98" s="128"/>
      <c r="F98" s="30"/>
      <c r="G98" s="31"/>
      <c r="H98" s="31"/>
      <c r="I98" s="129"/>
    </row>
    <row r="99" spans="2:10">
      <c r="B99" s="130">
        <f>B92</f>
        <v>-73352</v>
      </c>
      <c r="C99" s="26"/>
      <c r="D99" s="26" t="s">
        <v>46</v>
      </c>
      <c r="E99" s="26"/>
      <c r="F99" s="37"/>
      <c r="G99" s="26" t="s">
        <v>46</v>
      </c>
      <c r="H99" s="26"/>
      <c r="I99" s="131">
        <f>I92+I93+I96</f>
        <v>-73352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-62106</v>
      </c>
      <c r="D106" s="32" t="s">
        <v>34</v>
      </c>
      <c r="E106" s="50" t="s">
        <v>35</v>
      </c>
      <c r="F106" s="30"/>
      <c r="G106" s="31"/>
      <c r="H106" s="31"/>
      <c r="I106" s="30"/>
    </row>
    <row r="107" spans="2:10">
      <c r="B107" s="128">
        <v>-25239</v>
      </c>
      <c r="D107" s="32" t="s">
        <v>94</v>
      </c>
      <c r="E107" s="32"/>
      <c r="F107" s="30"/>
      <c r="G107" s="32" t="s">
        <v>87</v>
      </c>
      <c r="H107" s="39" t="s">
        <v>88</v>
      </c>
      <c r="I107" s="129"/>
    </row>
    <row r="108" spans="2:10">
      <c r="B108" s="128">
        <f>-B13</f>
        <v>-54208</v>
      </c>
      <c r="D108" s="32" t="s">
        <v>95</v>
      </c>
      <c r="E108" s="33" t="s">
        <v>6</v>
      </c>
      <c r="F108" s="30"/>
      <c r="G108" s="32"/>
      <c r="H108" s="51" t="s">
        <v>89</v>
      </c>
      <c r="I108" s="129">
        <f>B92</f>
        <v>-73352</v>
      </c>
    </row>
    <row r="109" spans="2:10">
      <c r="B109" s="128">
        <v>-36867</v>
      </c>
      <c r="D109" s="40" t="s">
        <v>96</v>
      </c>
      <c r="E109" s="32" t="s">
        <v>97</v>
      </c>
      <c r="F109" s="30"/>
      <c r="H109" s="74"/>
      <c r="I109" s="133"/>
    </row>
    <row r="110" spans="2:10">
      <c r="B110" s="128">
        <v>0</v>
      </c>
      <c r="D110" s="32" t="s">
        <v>98</v>
      </c>
      <c r="E110" s="32" t="s">
        <v>99</v>
      </c>
      <c r="F110" s="30"/>
      <c r="G110" s="72"/>
      <c r="I110" s="129"/>
    </row>
    <row r="111" spans="2:10">
      <c r="B111" s="128">
        <v>3324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39638</v>
      </c>
      <c r="C113" s="46"/>
      <c r="D113" s="46" t="s">
        <v>26</v>
      </c>
      <c r="E113" s="34" t="s">
        <v>102</v>
      </c>
      <c r="F113" s="47"/>
      <c r="G113" s="72"/>
      <c r="H113" s="48"/>
      <c r="I113" s="129"/>
    </row>
    <row r="114" spans="2:10">
      <c r="B114" s="128"/>
      <c r="E114" s="32"/>
      <c r="F114" s="30"/>
      <c r="G114" s="72"/>
      <c r="H114" s="31"/>
      <c r="I114" s="129"/>
    </row>
    <row r="115" spans="2:10">
      <c r="B115" s="130">
        <f>B106+B108+B111+B113</f>
        <v>-73352</v>
      </c>
      <c r="C115" s="26"/>
      <c r="D115" s="26" t="s">
        <v>46</v>
      </c>
      <c r="E115" s="52"/>
      <c r="F115" s="37"/>
      <c r="G115" s="26" t="s">
        <v>46</v>
      </c>
      <c r="H115" s="26"/>
      <c r="I115" s="131">
        <f>I108</f>
        <v>-73352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39638</v>
      </c>
      <c r="J122" s="75" t="str">
        <f>IF((B125=B126+B127),"","NO CUADRA")</f>
        <v/>
      </c>
    </row>
    <row r="123" spans="2:10" ht="15">
      <c r="B123" s="128">
        <f>B125+B128+B131+B134+B137+B142+B143+B144</f>
        <v>-518047</v>
      </c>
      <c r="C123" s="28"/>
      <c r="D123" s="23"/>
      <c r="E123" s="32" t="s">
        <v>105</v>
      </c>
      <c r="F123" s="23"/>
      <c r="G123" s="23"/>
      <c r="H123" s="23"/>
      <c r="I123" s="129">
        <f>I128+I131+I134+I137+I142+I143+I144</f>
        <v>-557685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-362649</v>
      </c>
      <c r="E128" s="32" t="s">
        <v>109</v>
      </c>
      <c r="I128" s="129">
        <f>I129+I130</f>
        <v>3620</v>
      </c>
      <c r="J128" s="75" t="str">
        <f>IF((B138=B139+B140),"","NO CUADRA")</f>
        <v/>
      </c>
    </row>
    <row r="129" spans="2:10">
      <c r="B129" s="128">
        <v>-125890</v>
      </c>
      <c r="E129" s="32" t="s">
        <v>110</v>
      </c>
      <c r="I129" s="129">
        <v>0</v>
      </c>
      <c r="J129" s="75" t="str">
        <f>IF((B144=B145+B146),"","NO CUADRA")</f>
        <v/>
      </c>
    </row>
    <row r="130" spans="2:10">
      <c r="B130" s="128">
        <v>-236759</v>
      </c>
      <c r="E130" s="32" t="s">
        <v>111</v>
      </c>
      <c r="I130" s="129">
        <v>3620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184619</v>
      </c>
      <c r="E134" s="32" t="s">
        <v>115</v>
      </c>
      <c r="I134" s="129">
        <f>I135+I136</f>
        <v>16265</v>
      </c>
      <c r="J134" s="75" t="str">
        <f>IF((I134=I135+I136),"","NO CUADRA")</f>
        <v/>
      </c>
    </row>
    <row r="135" spans="2:10">
      <c r="B135" s="128">
        <v>184683</v>
      </c>
      <c r="E135" s="32" t="s">
        <v>116</v>
      </c>
      <c r="I135" s="129">
        <v>-61338</v>
      </c>
      <c r="J135" s="75" t="str">
        <f>IF((I137=I138+I141),"","NO CUADRA")</f>
        <v/>
      </c>
    </row>
    <row r="136" spans="2:10">
      <c r="B136" s="128">
        <v>-64</v>
      </c>
      <c r="E136" s="32" t="s">
        <v>117</v>
      </c>
      <c r="I136" s="129">
        <v>77603</v>
      </c>
      <c r="J136" s="75" t="str">
        <f>IF((I144=I145+I146),"","NO CUADRA")</f>
        <v/>
      </c>
    </row>
    <row r="137" spans="2:10">
      <c r="B137" s="128">
        <f>B138+B141</f>
        <v>-17866</v>
      </c>
      <c r="E137" s="55" t="s">
        <v>118</v>
      </c>
      <c r="I137" s="129">
        <f>I138+I141</f>
        <v>0</v>
      </c>
      <c r="J137" s="75" t="str">
        <f>IF((I122=B123-I128-I131-I134-I137-I142-I143-I144),"","NO CUADRA")</f>
        <v/>
      </c>
    </row>
    <row r="138" spans="2:10">
      <c r="B138" s="128">
        <f>B139+B140</f>
        <v>-17866</v>
      </c>
      <c r="E138" s="55" t="s">
        <v>119</v>
      </c>
      <c r="I138" s="129">
        <f>I139+I140</f>
        <v>0</v>
      </c>
    </row>
    <row r="139" spans="2:10">
      <c r="B139" s="128">
        <v>-17866</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-1234</v>
      </c>
      <c r="C143" s="32" t="s">
        <v>124</v>
      </c>
      <c r="E143" s="32" t="s">
        <v>124</v>
      </c>
      <c r="I143" s="129">
        <v>-1519</v>
      </c>
    </row>
    <row r="144" spans="2:10">
      <c r="B144" s="128">
        <f>B145+B146</f>
        <v>-320917</v>
      </c>
      <c r="C144" s="32" t="s">
        <v>125</v>
      </c>
      <c r="E144" s="32" t="s">
        <v>125</v>
      </c>
      <c r="I144" s="129">
        <f>I145+I146</f>
        <v>-576051</v>
      </c>
      <c r="J144" s="75" t="str">
        <f>IF((I122=B113),"","NO CUADRA")</f>
        <v/>
      </c>
    </row>
    <row r="145" spans="2:9">
      <c r="B145" s="128">
        <v>-323357</v>
      </c>
      <c r="C145" s="32" t="s">
        <v>126</v>
      </c>
      <c r="E145" s="32" t="s">
        <v>126</v>
      </c>
      <c r="I145" s="129">
        <v>-181223</v>
      </c>
    </row>
    <row r="146" spans="2:9">
      <c r="B146" s="130">
        <v>2440</v>
      </c>
      <c r="C146" s="56" t="s">
        <v>127</v>
      </c>
      <c r="D146" s="57"/>
      <c r="E146" s="56" t="s">
        <v>127</v>
      </c>
      <c r="F146" s="57"/>
      <c r="G146" s="57"/>
      <c r="H146" s="57"/>
      <c r="I146" s="131">
        <v>-394828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7638</v>
      </c>
      <c r="D11" s="24" t="s">
        <v>4</v>
      </c>
      <c r="E11" s="32" t="s">
        <v>42</v>
      </c>
      <c r="F11" s="30"/>
      <c r="G11" s="31" t="s">
        <v>2</v>
      </c>
      <c r="H11" s="33" t="s">
        <v>3</v>
      </c>
      <c r="I11" s="129">
        <f>I12+I13</f>
        <v>26471</v>
      </c>
      <c r="J11" s="75" t="str">
        <f>IF((I11=I12+I13),"","NO CUADRA")</f>
        <v/>
      </c>
    </row>
    <row r="12" spans="2:14">
      <c r="B12" s="128">
        <f>I11-B11</f>
        <v>18833</v>
      </c>
      <c r="D12" s="32" t="s">
        <v>28</v>
      </c>
      <c r="E12" s="34" t="s">
        <v>5</v>
      </c>
      <c r="F12" s="30"/>
      <c r="G12" s="35" t="s">
        <v>43</v>
      </c>
      <c r="H12" s="31"/>
      <c r="I12" s="129">
        <v>26439</v>
      </c>
      <c r="J12" s="75" t="str">
        <f>IF((I11=I16),"","NO CUADRA")</f>
        <v/>
      </c>
    </row>
    <row r="13" spans="2:14">
      <c r="B13" s="128">
        <v>387</v>
      </c>
      <c r="D13" s="24" t="s">
        <v>44</v>
      </c>
      <c r="E13" s="32" t="s">
        <v>6</v>
      </c>
      <c r="F13" s="30"/>
      <c r="G13" s="35" t="s">
        <v>45</v>
      </c>
      <c r="I13" s="129">
        <v>32</v>
      </c>
      <c r="J13" s="75" t="str">
        <f>IF((B16=B11+B12),"","NO CUADRA")</f>
        <v/>
      </c>
    </row>
    <row r="14" spans="2:14">
      <c r="B14" s="128">
        <f>B12-B13</f>
        <v>18446</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26471</v>
      </c>
      <c r="C16" s="26"/>
      <c r="D16" s="36" t="s">
        <v>46</v>
      </c>
      <c r="E16" s="26"/>
      <c r="F16" s="37"/>
      <c r="G16" s="36" t="s">
        <v>46</v>
      </c>
      <c r="H16" s="26"/>
      <c r="I16" s="131">
        <f>I11</f>
        <v>26471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17047</v>
      </c>
      <c r="D26" s="24" t="s">
        <v>9</v>
      </c>
      <c r="E26" s="32" t="s">
        <v>10</v>
      </c>
      <c r="F26" s="30"/>
      <c r="G26" s="35" t="s">
        <v>28</v>
      </c>
      <c r="H26" s="39" t="s">
        <v>5</v>
      </c>
      <c r="I26" s="129">
        <f>+B12</f>
        <v>18833</v>
      </c>
      <c r="J26" s="75" t="str">
        <f>IF((B26=B27+B28),"","NO CUADRA")</f>
        <v/>
      </c>
    </row>
    <row r="27" spans="2:10">
      <c r="B27" s="128">
        <v>13159</v>
      </c>
      <c r="D27" s="32" t="s">
        <v>49</v>
      </c>
      <c r="F27" s="30"/>
      <c r="G27" s="31"/>
      <c r="H27" s="31"/>
      <c r="I27" s="129"/>
      <c r="J27" s="75" t="str">
        <f>IF((B28=B29+B30),"","NO CUADRA")</f>
        <v/>
      </c>
    </row>
    <row r="28" spans="2:10">
      <c r="B28" s="128">
        <f>B29+B30</f>
        <v>3888</v>
      </c>
      <c r="D28" s="32" t="s">
        <v>50</v>
      </c>
      <c r="F28" s="30"/>
      <c r="G28" s="31"/>
      <c r="H28" s="31"/>
      <c r="I28" s="129"/>
      <c r="J28" s="75" t="str">
        <f>IF((I26=I35),"","NO CUADRA")</f>
        <v/>
      </c>
    </row>
    <row r="29" spans="2:10">
      <c r="B29" s="128">
        <v>3806</v>
      </c>
      <c r="D29" s="32" t="s">
        <v>51</v>
      </c>
      <c r="F29" s="30"/>
      <c r="G29" s="31"/>
      <c r="H29" s="31"/>
      <c r="I29" s="129"/>
      <c r="J29" s="75" t="str">
        <f>IF((B33=I35-B26-B31-B32),"","NO CUADRA")</f>
        <v/>
      </c>
    </row>
    <row r="30" spans="2:10">
      <c r="B30" s="128">
        <v>82</v>
      </c>
      <c r="D30" s="32" t="s">
        <v>52</v>
      </c>
      <c r="F30" s="30"/>
      <c r="G30" s="31"/>
      <c r="H30" s="31"/>
      <c r="I30" s="129"/>
      <c r="J30" s="75" t="str">
        <f>IF((B35=B26+B31+B32+B33),"","NO CUADRA")</f>
        <v/>
      </c>
    </row>
    <row r="31" spans="2:10" ht="12.75" customHeight="1">
      <c r="B31" s="128">
        <v>27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1759</v>
      </c>
      <c r="D33" s="32" t="s">
        <v>53</v>
      </c>
      <c r="E33" s="34" t="s">
        <v>54</v>
      </c>
      <c r="F33" s="30"/>
      <c r="G33" s="31"/>
      <c r="H33" s="31"/>
      <c r="I33" s="129"/>
    </row>
    <row r="34" spans="2:10">
      <c r="B34" s="128"/>
      <c r="F34" s="30"/>
      <c r="G34" s="31"/>
      <c r="H34" s="31"/>
      <c r="I34" s="129"/>
    </row>
    <row r="35" spans="2:10">
      <c r="B35" s="130">
        <f>B26+B31+B32+B33</f>
        <v>18833</v>
      </c>
      <c r="C35" s="26"/>
      <c r="D35" s="36" t="s">
        <v>46</v>
      </c>
      <c r="E35" s="26"/>
      <c r="F35" s="37"/>
      <c r="G35" s="36" t="s">
        <v>46</v>
      </c>
      <c r="H35" s="26"/>
      <c r="I35" s="131">
        <f>I26</f>
        <v>18833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333</v>
      </c>
      <c r="D42" s="24" t="s">
        <v>15</v>
      </c>
      <c r="E42" s="35" t="s">
        <v>16</v>
      </c>
      <c r="F42" s="30"/>
      <c r="G42" s="32" t="s">
        <v>53</v>
      </c>
      <c r="H42" s="34" t="s">
        <v>54</v>
      </c>
      <c r="I42" s="129">
        <f>+B33</f>
        <v>1759</v>
      </c>
    </row>
    <row r="43" spans="2:10" ht="15">
      <c r="B43" s="128">
        <v>77</v>
      </c>
      <c r="C43" s="23"/>
      <c r="D43" s="40" t="s">
        <v>56</v>
      </c>
      <c r="F43" s="41"/>
      <c r="G43" s="28" t="s">
        <v>15</v>
      </c>
      <c r="H43" s="42" t="s">
        <v>16</v>
      </c>
      <c r="I43" s="129">
        <f>I44+I45+I47+I48+I49</f>
        <v>80</v>
      </c>
      <c r="J43" s="75" t="str">
        <f>IF((I43=I44+I45+I47+I48+I49),"","NO CUADRA")</f>
        <v/>
      </c>
    </row>
    <row r="44" spans="2:10">
      <c r="B44" s="128">
        <v>256</v>
      </c>
      <c r="D44" s="32" t="s">
        <v>57</v>
      </c>
      <c r="F44" s="30"/>
      <c r="G44" s="40" t="s">
        <v>56</v>
      </c>
      <c r="I44" s="129">
        <v>2</v>
      </c>
      <c r="J44" s="75" t="str">
        <f>IF((I52=I42+I43+I50),"","NO CUADRA")</f>
        <v/>
      </c>
    </row>
    <row r="45" spans="2:10">
      <c r="B45" s="128">
        <v>0</v>
      </c>
      <c r="D45" s="32" t="s">
        <v>58</v>
      </c>
      <c r="E45" s="29"/>
      <c r="F45" s="30"/>
      <c r="G45" s="32" t="s">
        <v>57</v>
      </c>
      <c r="I45" s="129">
        <v>78</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1506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1839</v>
      </c>
      <c r="C52" s="26"/>
      <c r="D52" s="26" t="s">
        <v>46</v>
      </c>
      <c r="E52" s="26"/>
      <c r="F52" s="37"/>
      <c r="G52" s="26" t="s">
        <v>46</v>
      </c>
      <c r="H52" s="26"/>
      <c r="I52" s="131">
        <f>I42+I43+I50</f>
        <v>1839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1506</v>
      </c>
      <c r="J59" s="75" t="str">
        <f>IF((B59=B60+B61),"","NO CUADRA")</f>
        <v/>
      </c>
    </row>
    <row r="60" spans="2:10">
      <c r="B60" s="128">
        <v>0</v>
      </c>
      <c r="D60" s="32" t="s">
        <v>67</v>
      </c>
      <c r="F60" s="30"/>
      <c r="G60" s="35" t="s">
        <v>68</v>
      </c>
      <c r="H60" s="32"/>
      <c r="I60" s="129">
        <f>I61+I62</f>
        <v>82</v>
      </c>
      <c r="J60" s="75" t="str">
        <f>IF((B64=B65+B66+B67),"","NO CUADRA")</f>
        <v/>
      </c>
    </row>
    <row r="61" spans="2:10">
      <c r="B61" s="128">
        <v>0</v>
      </c>
      <c r="D61" s="32" t="s">
        <v>69</v>
      </c>
      <c r="F61" s="30"/>
      <c r="G61" s="35" t="s">
        <v>70</v>
      </c>
      <c r="I61" s="129">
        <v>0</v>
      </c>
      <c r="J61" s="75" t="str">
        <f>IF((I60=I61+I62),"","NO CUADRA")</f>
        <v/>
      </c>
    </row>
    <row r="62" spans="2:10">
      <c r="B62" s="128">
        <v>82</v>
      </c>
      <c r="D62" s="24" t="s">
        <v>18</v>
      </c>
      <c r="E62" s="32" t="s">
        <v>71</v>
      </c>
      <c r="F62" s="30"/>
      <c r="G62" s="35" t="s">
        <v>72</v>
      </c>
      <c r="I62" s="129">
        <v>82</v>
      </c>
      <c r="J62" s="75" t="str">
        <f>IF((I63=I64+I65+I66),"","NO CUADRA")</f>
        <v/>
      </c>
    </row>
    <row r="63" spans="2:10">
      <c r="B63" s="128"/>
      <c r="E63" s="32" t="s">
        <v>73</v>
      </c>
      <c r="F63" s="30"/>
      <c r="G63" s="31" t="s">
        <v>19</v>
      </c>
      <c r="H63" s="24" t="s">
        <v>20</v>
      </c>
      <c r="I63" s="129">
        <f>I64+I65+I66</f>
        <v>0</v>
      </c>
      <c r="J63" s="75" t="str">
        <f>IF((I70=I59+I60+I63),"","NO CUADRA")</f>
        <v/>
      </c>
    </row>
    <row r="64" spans="2:10">
      <c r="B64" s="128">
        <f>B65+B66+B67</f>
        <v>79</v>
      </c>
      <c r="D64" s="24" t="s">
        <v>19</v>
      </c>
      <c r="E64" s="24" t="s">
        <v>20</v>
      </c>
      <c r="F64" s="30"/>
      <c r="G64" s="32" t="s">
        <v>74</v>
      </c>
      <c r="I64" s="129">
        <v>0</v>
      </c>
      <c r="J64" s="75" t="str">
        <f>IF((B68=I70-B59-B62-B64),"","NO CUADRA")</f>
        <v/>
      </c>
    </row>
    <row r="65" spans="2:10">
      <c r="B65" s="128">
        <v>79</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1427</v>
      </c>
      <c r="D68" s="32" t="s">
        <v>77</v>
      </c>
      <c r="E68" s="32" t="s">
        <v>78</v>
      </c>
      <c r="F68" s="30"/>
      <c r="G68" s="31"/>
      <c r="H68" s="31"/>
      <c r="I68" s="129"/>
    </row>
    <row r="69" spans="2:10" ht="17.45" customHeight="1">
      <c r="B69" s="128"/>
      <c r="F69" s="30"/>
      <c r="G69" s="31"/>
      <c r="H69" s="31"/>
      <c r="I69" s="129"/>
    </row>
    <row r="70" spans="2:10" ht="17.45" customHeight="1">
      <c r="B70" s="130">
        <f>B59+B62+B64+B68</f>
        <v>1588</v>
      </c>
      <c r="C70" s="26"/>
      <c r="D70" s="26" t="s">
        <v>46</v>
      </c>
      <c r="E70" s="26"/>
      <c r="F70" s="37"/>
      <c r="G70" s="26" t="s">
        <v>46</v>
      </c>
      <c r="H70" s="26"/>
      <c r="I70" s="131">
        <f>I59+I60+I63</f>
        <v>1588</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1427</v>
      </c>
      <c r="J77" s="75" t="str">
        <f>IF((I77=I82),"","NO CUADRA")</f>
        <v/>
      </c>
    </row>
    <row r="78" spans="2:10">
      <c r="B78" s="128"/>
      <c r="E78" s="32" t="s">
        <v>81</v>
      </c>
      <c r="F78" s="30"/>
      <c r="G78" s="35"/>
      <c r="H78" s="32"/>
      <c r="I78" s="129"/>
    </row>
    <row r="79" spans="2:10">
      <c r="B79" s="128">
        <f>I82-B77</f>
        <v>1427</v>
      </c>
      <c r="D79" s="32" t="s">
        <v>82</v>
      </c>
      <c r="E79" s="39" t="s">
        <v>83</v>
      </c>
      <c r="F79" s="30"/>
      <c r="G79" s="31"/>
      <c r="H79" s="31"/>
      <c r="I79" s="129"/>
      <c r="J79" s="75" t="str">
        <f>IF((B79=I82-B77),"","NO CUADRA")</f>
        <v/>
      </c>
    </row>
    <row r="80" spans="2:10">
      <c r="B80" s="128">
        <f>B79-B13</f>
        <v>1040</v>
      </c>
      <c r="D80" s="32" t="s">
        <v>21</v>
      </c>
      <c r="E80" s="34" t="s">
        <v>22</v>
      </c>
      <c r="F80" s="30"/>
      <c r="G80" s="31"/>
      <c r="H80" s="31"/>
      <c r="I80" s="129"/>
    </row>
    <row r="81" spans="2:10">
      <c r="B81" s="128"/>
      <c r="F81" s="30"/>
      <c r="G81" s="31"/>
      <c r="H81" s="31"/>
      <c r="I81" s="129"/>
      <c r="J81" s="75" t="str">
        <f>IF((B82=B77+B79),"","NO CUADRA")</f>
        <v/>
      </c>
    </row>
    <row r="82" spans="2:10">
      <c r="B82" s="130">
        <f>B77+B79</f>
        <v>1427</v>
      </c>
      <c r="C82" s="26"/>
      <c r="D82" s="26" t="s">
        <v>46</v>
      </c>
      <c r="E82" s="26"/>
      <c r="F82" s="37"/>
      <c r="G82" s="26" t="s">
        <v>46</v>
      </c>
      <c r="H82" s="26"/>
      <c r="I82" s="131">
        <f>I77</f>
        <v>1427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635</v>
      </c>
      <c r="D92" s="32" t="s">
        <v>87</v>
      </c>
      <c r="E92" s="34" t="s">
        <v>88</v>
      </c>
      <c r="F92" s="30"/>
      <c r="G92" s="32" t="s">
        <v>82</v>
      </c>
      <c r="H92" s="34" t="s">
        <v>22</v>
      </c>
      <c r="I92" s="129">
        <f>+B80</f>
        <v>1040</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-405</v>
      </c>
    </row>
    <row r="97" spans="2:10">
      <c r="B97" s="132"/>
      <c r="C97" s="46"/>
      <c r="D97" s="46"/>
      <c r="E97" s="32"/>
      <c r="F97" s="47"/>
      <c r="G97" s="35" t="s">
        <v>92</v>
      </c>
      <c r="H97" s="48"/>
      <c r="I97" s="129">
        <v>-405</v>
      </c>
    </row>
    <row r="98" spans="2:10">
      <c r="B98" s="128"/>
      <c r="F98" s="30"/>
      <c r="G98" s="31"/>
      <c r="H98" s="31"/>
      <c r="I98" s="129"/>
    </row>
    <row r="99" spans="2:10">
      <c r="B99" s="130">
        <f>B92</f>
        <v>635</v>
      </c>
      <c r="C99" s="26"/>
      <c r="D99" s="26" t="s">
        <v>46</v>
      </c>
      <c r="E99" s="26"/>
      <c r="F99" s="37"/>
      <c r="G99" s="26" t="s">
        <v>46</v>
      </c>
      <c r="H99" s="26"/>
      <c r="I99" s="131">
        <f>I92+I93+I96</f>
        <v>635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222</v>
      </c>
      <c r="D106" s="32" t="s">
        <v>34</v>
      </c>
      <c r="E106" s="50" t="s">
        <v>35</v>
      </c>
      <c r="F106" s="30"/>
      <c r="G106" s="31"/>
      <c r="H106" s="31"/>
      <c r="I106" s="30"/>
    </row>
    <row r="107" spans="2:10">
      <c r="B107" s="128">
        <v>224</v>
      </c>
      <c r="D107" s="32" t="s">
        <v>94</v>
      </c>
      <c r="E107" s="32"/>
      <c r="F107" s="30"/>
      <c r="G107" s="32" t="s">
        <v>87</v>
      </c>
      <c r="H107" s="39" t="s">
        <v>88</v>
      </c>
      <c r="I107" s="129"/>
    </row>
    <row r="108" spans="2:10">
      <c r="B108" s="128">
        <f>-B13</f>
        <v>-387</v>
      </c>
      <c r="D108" s="32" t="s">
        <v>95</v>
      </c>
      <c r="E108" s="33" t="s">
        <v>6</v>
      </c>
      <c r="F108" s="30"/>
      <c r="G108" s="32"/>
      <c r="H108" s="51" t="s">
        <v>89</v>
      </c>
      <c r="I108" s="129">
        <f>B92</f>
        <v>635</v>
      </c>
    </row>
    <row r="109" spans="2:10">
      <c r="B109" s="128">
        <v>-2</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800</v>
      </c>
      <c r="C113" s="46"/>
      <c r="D113" s="46" t="s">
        <v>26</v>
      </c>
      <c r="E113" s="34" t="s">
        <v>102</v>
      </c>
      <c r="F113" s="47"/>
      <c r="G113" s="72"/>
      <c r="H113" s="48"/>
      <c r="I113" s="129"/>
    </row>
    <row r="114" spans="2:10">
      <c r="B114" s="128"/>
      <c r="E114" s="32"/>
      <c r="F114" s="30"/>
      <c r="G114" s="72"/>
      <c r="H114" s="31"/>
      <c r="I114" s="129"/>
    </row>
    <row r="115" spans="2:10">
      <c r="B115" s="130">
        <f>B106+B108+B111+B113</f>
        <v>635</v>
      </c>
      <c r="C115" s="26"/>
      <c r="D115" s="26" t="s">
        <v>46</v>
      </c>
      <c r="E115" s="52"/>
      <c r="F115" s="37"/>
      <c r="G115" s="26" t="s">
        <v>46</v>
      </c>
      <c r="H115" s="26"/>
      <c r="I115" s="131">
        <f>I108</f>
        <v>635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800</v>
      </c>
      <c r="J122" s="75" t="str">
        <f>IF((B125=B126+B127),"","NO CUADRA")</f>
        <v/>
      </c>
    </row>
    <row r="123" spans="2:10" ht="15">
      <c r="B123" s="128">
        <f>B125+B128+B131+B134+B137+B142+B143+B144</f>
        <v>-2573</v>
      </c>
      <c r="C123" s="28"/>
      <c r="D123" s="23"/>
      <c r="E123" s="32" t="s">
        <v>105</v>
      </c>
      <c r="F123" s="23"/>
      <c r="G123" s="23"/>
      <c r="H123" s="23"/>
      <c r="I123" s="129">
        <f>I128+I131+I134+I137+I142+I143+I144</f>
        <v>-3373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214</v>
      </c>
      <c r="E128" s="32" t="s">
        <v>109</v>
      </c>
      <c r="I128" s="129">
        <f>I129+I130</f>
        <v>0</v>
      </c>
      <c r="J128" s="75" t="str">
        <f>IF((B138=B139+B140),"","NO CUADRA")</f>
        <v/>
      </c>
    </row>
    <row r="129" spans="2:10">
      <c r="B129" s="128">
        <v>231</v>
      </c>
      <c r="E129" s="32" t="s">
        <v>110</v>
      </c>
      <c r="I129" s="129">
        <v>0</v>
      </c>
      <c r="J129" s="75" t="str">
        <f>IF((B144=B145+B146),"","NO CUADRA")</f>
        <v/>
      </c>
    </row>
    <row r="130" spans="2:10">
      <c r="B130" s="128">
        <v>-17</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-2802</v>
      </c>
      <c r="J134" s="75" t="str">
        <f>IF((I134=I135+I136),"","NO CUADRA")</f>
        <v/>
      </c>
    </row>
    <row r="135" spans="2:10">
      <c r="B135" s="128">
        <v>0</v>
      </c>
      <c r="E135" s="32" t="s">
        <v>116</v>
      </c>
      <c r="I135" s="129">
        <v>-2666</v>
      </c>
      <c r="J135" s="75" t="str">
        <f>IF((I137=I138+I141),"","NO CUADRA")</f>
        <v/>
      </c>
    </row>
    <row r="136" spans="2:10">
      <c r="B136" s="128">
        <v>0</v>
      </c>
      <c r="E136" s="32" t="s">
        <v>117</v>
      </c>
      <c r="I136" s="129">
        <v>-136</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-2787</v>
      </c>
      <c r="C144" s="32" t="s">
        <v>125</v>
      </c>
      <c r="E144" s="32" t="s">
        <v>125</v>
      </c>
      <c r="I144" s="129">
        <f>I145+I146</f>
        <v>-571</v>
      </c>
      <c r="J144" s="75" t="str">
        <f>IF((I122=B113),"","NO CUADRA")</f>
        <v/>
      </c>
    </row>
    <row r="145" spans="2:9">
      <c r="B145" s="128">
        <v>-2871</v>
      </c>
      <c r="C145" s="32" t="s">
        <v>126</v>
      </c>
      <c r="E145" s="32" t="s">
        <v>126</v>
      </c>
      <c r="I145" s="129">
        <v>-782</v>
      </c>
    </row>
    <row r="146" spans="2:9">
      <c r="B146" s="130">
        <v>84</v>
      </c>
      <c r="C146" s="56" t="s">
        <v>127</v>
      </c>
      <c r="D146" s="57"/>
      <c r="E146" s="56" t="s">
        <v>127</v>
      </c>
      <c r="F146" s="57"/>
      <c r="G146" s="57"/>
      <c r="H146" s="57"/>
      <c r="I146" s="131">
        <v>211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14386</v>
      </c>
      <c r="D11" s="24" t="s">
        <v>4</v>
      </c>
      <c r="E11" s="32" t="s">
        <v>42</v>
      </c>
      <c r="F11" s="30"/>
      <c r="G11" s="31" t="s">
        <v>2</v>
      </c>
      <c r="H11" s="33" t="s">
        <v>3</v>
      </c>
      <c r="I11" s="129">
        <f>I12+I13</f>
        <v>49983</v>
      </c>
      <c r="J11" s="75" t="str">
        <f>IF((I11=I12+I13),"","NO CUADRA")</f>
        <v/>
      </c>
    </row>
    <row r="12" spans="2:14">
      <c r="B12" s="128">
        <f>I11-B11</f>
        <v>35597</v>
      </c>
      <c r="D12" s="32" t="s">
        <v>28</v>
      </c>
      <c r="E12" s="34" t="s">
        <v>5</v>
      </c>
      <c r="F12" s="30"/>
      <c r="G12" s="35" t="s">
        <v>43</v>
      </c>
      <c r="H12" s="31"/>
      <c r="I12" s="129">
        <v>49879</v>
      </c>
      <c r="J12" s="75" t="str">
        <f>IF((I11=I16),"","NO CUADRA")</f>
        <v/>
      </c>
    </row>
    <row r="13" spans="2:14">
      <c r="B13" s="128">
        <v>9620</v>
      </c>
      <c r="D13" s="24" t="s">
        <v>44</v>
      </c>
      <c r="E13" s="32" t="s">
        <v>6</v>
      </c>
      <c r="F13" s="30"/>
      <c r="G13" s="35" t="s">
        <v>45</v>
      </c>
      <c r="I13" s="129">
        <v>104</v>
      </c>
      <c r="J13" s="75" t="str">
        <f>IF((B16=B11+B12),"","NO CUADRA")</f>
        <v/>
      </c>
    </row>
    <row r="14" spans="2:14">
      <c r="B14" s="128">
        <f>B12-B13</f>
        <v>25977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49983</v>
      </c>
      <c r="C16" s="26"/>
      <c r="D16" s="36" t="s">
        <v>46</v>
      </c>
      <c r="E16" s="26"/>
      <c r="F16" s="37"/>
      <c r="G16" s="36" t="s">
        <v>46</v>
      </c>
      <c r="H16" s="26"/>
      <c r="I16" s="131">
        <f>I11</f>
        <v>49983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8707</v>
      </c>
      <c r="D26" s="24" t="s">
        <v>9</v>
      </c>
      <c r="E26" s="32" t="s">
        <v>10</v>
      </c>
      <c r="F26" s="30"/>
      <c r="G26" s="35" t="s">
        <v>28</v>
      </c>
      <c r="H26" s="39" t="s">
        <v>5</v>
      </c>
      <c r="I26" s="129">
        <f>+B12</f>
        <v>35597</v>
      </c>
      <c r="J26" s="75" t="str">
        <f>IF((B26=B27+B28),"","NO CUADRA")</f>
        <v/>
      </c>
    </row>
    <row r="27" spans="2:10">
      <c r="B27" s="128">
        <v>6525</v>
      </c>
      <c r="D27" s="32" t="s">
        <v>49</v>
      </c>
      <c r="F27" s="30"/>
      <c r="G27" s="31"/>
      <c r="H27" s="31"/>
      <c r="I27" s="129"/>
      <c r="J27" s="75" t="str">
        <f>IF((B28=B29+B30),"","NO CUADRA")</f>
        <v/>
      </c>
    </row>
    <row r="28" spans="2:10">
      <c r="B28" s="128">
        <f>B29+B30</f>
        <v>2182</v>
      </c>
      <c r="D28" s="32" t="s">
        <v>50</v>
      </c>
      <c r="F28" s="30"/>
      <c r="G28" s="31"/>
      <c r="H28" s="31"/>
      <c r="I28" s="129"/>
      <c r="J28" s="75" t="str">
        <f>IF((I26=I35),"","NO CUADRA")</f>
        <v/>
      </c>
    </row>
    <row r="29" spans="2:10">
      <c r="B29" s="128">
        <v>2182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1758</v>
      </c>
      <c r="D31" s="24" t="s">
        <v>11</v>
      </c>
      <c r="E31" s="24" t="s">
        <v>12</v>
      </c>
      <c r="F31" s="30"/>
      <c r="G31" s="31"/>
      <c r="H31" s="31"/>
      <c r="I31" s="129"/>
    </row>
    <row r="32" spans="2:10" ht="12.75" customHeight="1">
      <c r="B32" s="128">
        <v>-9</v>
      </c>
      <c r="D32" s="24" t="s">
        <v>13</v>
      </c>
      <c r="E32" s="24" t="s">
        <v>14</v>
      </c>
      <c r="F32" s="30"/>
      <c r="G32" s="31"/>
      <c r="H32" s="31"/>
      <c r="I32" s="129"/>
    </row>
    <row r="33" spans="2:10">
      <c r="B33" s="128">
        <f>I35-B26-B31-B32</f>
        <v>25141</v>
      </c>
      <c r="D33" s="32" t="s">
        <v>53</v>
      </c>
      <c r="E33" s="34" t="s">
        <v>54</v>
      </c>
      <c r="F33" s="30"/>
      <c r="G33" s="31"/>
      <c r="H33" s="31"/>
      <c r="I33" s="129"/>
    </row>
    <row r="34" spans="2:10">
      <c r="B34" s="128"/>
      <c r="F34" s="30"/>
      <c r="G34" s="31"/>
      <c r="H34" s="31"/>
      <c r="I34" s="129"/>
    </row>
    <row r="35" spans="2:10">
      <c r="B35" s="130">
        <f>B26+B31+B32+B33</f>
        <v>35597</v>
      </c>
      <c r="C35" s="26"/>
      <c r="D35" s="36" t="s">
        <v>46</v>
      </c>
      <c r="E35" s="26"/>
      <c r="F35" s="37"/>
      <c r="G35" s="36" t="s">
        <v>46</v>
      </c>
      <c r="H35" s="26"/>
      <c r="I35" s="131">
        <f>I26</f>
        <v>35597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7332</v>
      </c>
      <c r="D42" s="24" t="s">
        <v>15</v>
      </c>
      <c r="E42" s="35" t="s">
        <v>16</v>
      </c>
      <c r="F42" s="30"/>
      <c r="G42" s="32" t="s">
        <v>53</v>
      </c>
      <c r="H42" s="34" t="s">
        <v>54</v>
      </c>
      <c r="I42" s="129">
        <f>+B33</f>
        <v>25141</v>
      </c>
    </row>
    <row r="43" spans="2:10" ht="15">
      <c r="B43" s="128">
        <v>1457</v>
      </c>
      <c r="C43" s="23"/>
      <c r="D43" s="40" t="s">
        <v>56</v>
      </c>
      <c r="F43" s="41"/>
      <c r="G43" s="28" t="s">
        <v>15</v>
      </c>
      <c r="H43" s="42" t="s">
        <v>16</v>
      </c>
      <c r="I43" s="129">
        <f>I44+I45+I47+I48+I49</f>
        <v>3242</v>
      </c>
      <c r="J43" s="75" t="str">
        <f>IF((I43=I44+I45+I47+I48+I49),"","NO CUADRA")</f>
        <v/>
      </c>
    </row>
    <row r="44" spans="2:10">
      <c r="B44" s="128">
        <v>5875</v>
      </c>
      <c r="D44" s="32" t="s">
        <v>57</v>
      </c>
      <c r="F44" s="30"/>
      <c r="G44" s="40" t="s">
        <v>56</v>
      </c>
      <c r="I44" s="129">
        <v>1923</v>
      </c>
      <c r="J44" s="75" t="str">
        <f>IF((I52=I42+I43+I50),"","NO CUADRA")</f>
        <v/>
      </c>
    </row>
    <row r="45" spans="2:10">
      <c r="B45" s="128">
        <v>0</v>
      </c>
      <c r="D45" s="32" t="s">
        <v>58</v>
      </c>
      <c r="E45" s="29"/>
      <c r="F45" s="30"/>
      <c r="G45" s="32" t="s">
        <v>57</v>
      </c>
      <c r="I45" s="129">
        <v>1319</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21051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28383</v>
      </c>
      <c r="C52" s="26"/>
      <c r="D52" s="26" t="s">
        <v>46</v>
      </c>
      <c r="E52" s="26"/>
      <c r="F52" s="37"/>
      <c r="G52" s="26" t="s">
        <v>46</v>
      </c>
      <c r="H52" s="26"/>
      <c r="I52" s="131">
        <f>I42+I43+I50</f>
        <v>28383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4481</v>
      </c>
      <c r="D59" s="24" t="s">
        <v>17</v>
      </c>
      <c r="E59" s="33" t="s">
        <v>66</v>
      </c>
      <c r="F59" s="30"/>
      <c r="G59" s="35" t="s">
        <v>62</v>
      </c>
      <c r="H59" s="34" t="s">
        <v>63</v>
      </c>
      <c r="I59" s="129">
        <f>+B49</f>
        <v>21051</v>
      </c>
      <c r="J59" s="75" t="str">
        <f>IF((B59=B60+B61),"","NO CUADRA")</f>
        <v/>
      </c>
    </row>
    <row r="60" spans="2:10">
      <c r="B60" s="128">
        <v>4481</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16570</v>
      </c>
      <c r="D68" s="32" t="s">
        <v>77</v>
      </c>
      <c r="E68" s="32" t="s">
        <v>78</v>
      </c>
      <c r="F68" s="30"/>
      <c r="G68" s="31"/>
      <c r="H68" s="31"/>
      <c r="I68" s="129"/>
    </row>
    <row r="69" spans="2:10" ht="17.45" customHeight="1">
      <c r="B69" s="128"/>
      <c r="F69" s="30"/>
      <c r="G69" s="31"/>
      <c r="H69" s="31"/>
      <c r="I69" s="129"/>
    </row>
    <row r="70" spans="2:10" ht="17.45" customHeight="1">
      <c r="B70" s="130">
        <f>B59+B62+B64+B68</f>
        <v>21051</v>
      </c>
      <c r="C70" s="26"/>
      <c r="D70" s="26" t="s">
        <v>46</v>
      </c>
      <c r="E70" s="26"/>
      <c r="F70" s="37"/>
      <c r="G70" s="26" t="s">
        <v>46</v>
      </c>
      <c r="H70" s="26"/>
      <c r="I70" s="131">
        <f>I59+I60+I63</f>
        <v>21051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16570</v>
      </c>
      <c r="J77" s="75" t="str">
        <f>IF((I77=I82),"","NO CUADRA")</f>
        <v/>
      </c>
    </row>
    <row r="78" spans="2:10">
      <c r="B78" s="128"/>
      <c r="E78" s="32" t="s">
        <v>81</v>
      </c>
      <c r="F78" s="30"/>
      <c r="G78" s="35"/>
      <c r="H78" s="32"/>
      <c r="I78" s="129"/>
    </row>
    <row r="79" spans="2:10">
      <c r="B79" s="128">
        <f>I82-B77</f>
        <v>16570</v>
      </c>
      <c r="D79" s="32" t="s">
        <v>82</v>
      </c>
      <c r="E79" s="39" t="s">
        <v>83</v>
      </c>
      <c r="F79" s="30"/>
      <c r="G79" s="31"/>
      <c r="H79" s="31"/>
      <c r="I79" s="129"/>
      <c r="J79" s="75" t="str">
        <f>IF((B79=I82-B77),"","NO CUADRA")</f>
        <v/>
      </c>
    </row>
    <row r="80" spans="2:10">
      <c r="B80" s="128">
        <f>B79-B13</f>
        <v>6950</v>
      </c>
      <c r="D80" s="32" t="s">
        <v>21</v>
      </c>
      <c r="E80" s="34" t="s">
        <v>22</v>
      </c>
      <c r="F80" s="30"/>
      <c r="G80" s="31"/>
      <c r="H80" s="31"/>
      <c r="I80" s="129"/>
    </row>
    <row r="81" spans="2:10">
      <c r="B81" s="128"/>
      <c r="F81" s="30"/>
      <c r="G81" s="31"/>
      <c r="H81" s="31"/>
      <c r="I81" s="129"/>
      <c r="J81" s="75" t="str">
        <f>IF((B82=B77+B79),"","NO CUADRA")</f>
        <v/>
      </c>
    </row>
    <row r="82" spans="2:10">
      <c r="B82" s="130">
        <f>B77+B79</f>
        <v>16570</v>
      </c>
      <c r="C82" s="26"/>
      <c r="D82" s="26" t="s">
        <v>46</v>
      </c>
      <c r="E82" s="26"/>
      <c r="F82" s="37"/>
      <c r="G82" s="26" t="s">
        <v>46</v>
      </c>
      <c r="H82" s="26"/>
      <c r="I82" s="131">
        <f>I77</f>
        <v>16570</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7286</v>
      </c>
      <c r="D92" s="32" t="s">
        <v>87</v>
      </c>
      <c r="E92" s="34" t="s">
        <v>88</v>
      </c>
      <c r="F92" s="30"/>
      <c r="G92" s="32" t="s">
        <v>82</v>
      </c>
      <c r="H92" s="34" t="s">
        <v>22</v>
      </c>
      <c r="I92" s="129">
        <f>+B80</f>
        <v>6950</v>
      </c>
      <c r="J92" s="75" t="str">
        <f>IF((I93=I94+I95),"","NO CUADRA")</f>
        <v/>
      </c>
    </row>
    <row r="93" spans="2:10">
      <c r="B93" s="128"/>
      <c r="E93" s="39" t="s">
        <v>89</v>
      </c>
      <c r="F93" s="30"/>
      <c r="G93" s="35" t="s">
        <v>32</v>
      </c>
      <c r="H93" s="24" t="s">
        <v>24</v>
      </c>
      <c r="I93" s="129">
        <f>I94+I95</f>
        <v>336</v>
      </c>
      <c r="J93" s="75" t="str">
        <f>IF((I96=I97),"","NO CUADRA")</f>
        <v/>
      </c>
    </row>
    <row r="94" spans="2:10">
      <c r="B94" s="128"/>
      <c r="E94" s="32"/>
      <c r="F94" s="30"/>
      <c r="G94" s="35" t="s">
        <v>90</v>
      </c>
      <c r="I94" s="129">
        <v>336</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7286</v>
      </c>
      <c r="C99" s="26"/>
      <c r="D99" s="26" t="s">
        <v>46</v>
      </c>
      <c r="E99" s="26"/>
      <c r="F99" s="37"/>
      <c r="G99" s="26" t="s">
        <v>46</v>
      </c>
      <c r="H99" s="26"/>
      <c r="I99" s="131">
        <f>I92+I93+I96</f>
        <v>7286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14958</v>
      </c>
      <c r="D106" s="32" t="s">
        <v>34</v>
      </c>
      <c r="E106" s="50" t="s">
        <v>35</v>
      </c>
      <c r="F106" s="30"/>
      <c r="G106" s="31"/>
      <c r="H106" s="31"/>
      <c r="I106" s="30"/>
    </row>
    <row r="107" spans="2:10">
      <c r="B107" s="128">
        <v>15079</v>
      </c>
      <c r="D107" s="32" t="s">
        <v>94</v>
      </c>
      <c r="E107" s="32"/>
      <c r="F107" s="30"/>
      <c r="G107" s="32" t="s">
        <v>87</v>
      </c>
      <c r="H107" s="39" t="s">
        <v>88</v>
      </c>
      <c r="I107" s="129"/>
    </row>
    <row r="108" spans="2:10">
      <c r="B108" s="128">
        <f>-B13</f>
        <v>-9620</v>
      </c>
      <c r="D108" s="32" t="s">
        <v>95</v>
      </c>
      <c r="E108" s="33" t="s">
        <v>6</v>
      </c>
      <c r="F108" s="30"/>
      <c r="G108" s="32"/>
      <c r="H108" s="51" t="s">
        <v>89</v>
      </c>
      <c r="I108" s="129">
        <f>B92</f>
        <v>7286</v>
      </c>
    </row>
    <row r="109" spans="2:10">
      <c r="B109" s="128">
        <v>-121</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1948</v>
      </c>
      <c r="C113" s="46"/>
      <c r="D113" s="46" t="s">
        <v>26</v>
      </c>
      <c r="E113" s="34" t="s">
        <v>102</v>
      </c>
      <c r="F113" s="47"/>
      <c r="G113" s="72"/>
      <c r="H113" s="48"/>
      <c r="I113" s="129"/>
    </row>
    <row r="114" spans="2:10">
      <c r="B114" s="128"/>
      <c r="E114" s="32"/>
      <c r="F114" s="30"/>
      <c r="G114" s="72"/>
      <c r="H114" s="31"/>
      <c r="I114" s="129"/>
    </row>
    <row r="115" spans="2:10">
      <c r="B115" s="130">
        <f>B106+B108+B111+B113</f>
        <v>7286</v>
      </c>
      <c r="C115" s="26"/>
      <c r="D115" s="26" t="s">
        <v>46</v>
      </c>
      <c r="E115" s="52"/>
      <c r="F115" s="37"/>
      <c r="G115" s="26" t="s">
        <v>46</v>
      </c>
      <c r="H115" s="26"/>
      <c r="I115" s="131">
        <f>I108</f>
        <v>7286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1948</v>
      </c>
      <c r="J122" s="75" t="str">
        <f>IF((B125=B126+B127),"","NO CUADRA")</f>
        <v/>
      </c>
    </row>
    <row r="123" spans="2:10" ht="15">
      <c r="B123" s="128">
        <f>B125+B128+B131+B134+B137+B142+B143+B144</f>
        <v>-19615</v>
      </c>
      <c r="C123" s="28"/>
      <c r="D123" s="23"/>
      <c r="E123" s="32" t="s">
        <v>105</v>
      </c>
      <c r="F123" s="23"/>
      <c r="G123" s="23"/>
      <c r="H123" s="23"/>
      <c r="I123" s="129">
        <f>I128+I131+I134+I137+I142+I143+I144</f>
        <v>-21563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-1895</v>
      </c>
      <c r="E128" s="32" t="s">
        <v>109</v>
      </c>
      <c r="I128" s="129">
        <f>I129+I130</f>
        <v>80</v>
      </c>
      <c r="J128" s="75" t="str">
        <f>IF((B138=B139+B140),"","NO CUADRA")</f>
        <v/>
      </c>
    </row>
    <row r="129" spans="2:10">
      <c r="B129" s="128">
        <v>-2279</v>
      </c>
      <c r="E129" s="32" t="s">
        <v>110</v>
      </c>
      <c r="I129" s="129">
        <v>0</v>
      </c>
      <c r="J129" s="75" t="str">
        <f>IF((B144=B145+B146),"","NO CUADRA")</f>
        <v/>
      </c>
    </row>
    <row r="130" spans="2:10">
      <c r="B130" s="128">
        <v>384</v>
      </c>
      <c r="E130" s="32" t="s">
        <v>111</v>
      </c>
      <c r="I130" s="129">
        <v>80</v>
      </c>
    </row>
    <row r="131" spans="2:10">
      <c r="B131" s="128">
        <f>B132+B133</f>
        <v>-3038</v>
      </c>
      <c r="E131" s="32" t="s">
        <v>112</v>
      </c>
      <c r="I131" s="129">
        <f>I132+I133</f>
        <v>0</v>
      </c>
    </row>
    <row r="132" spans="2:10">
      <c r="B132" s="128">
        <v>0</v>
      </c>
      <c r="E132" s="32" t="s">
        <v>113</v>
      </c>
      <c r="I132" s="129">
        <v>0</v>
      </c>
      <c r="J132" s="75" t="str">
        <f>IF((I128=I129+I130),"","NO CUADRA")</f>
        <v/>
      </c>
    </row>
    <row r="133" spans="2:10">
      <c r="B133" s="128">
        <v>-3038</v>
      </c>
      <c r="E133" s="32" t="s">
        <v>114</v>
      </c>
      <c r="I133" s="129">
        <v>0</v>
      </c>
      <c r="J133" s="75" t="str">
        <f>IF((I131=I132+I133),"","NO CUADRA")</f>
        <v/>
      </c>
    </row>
    <row r="134" spans="2:10">
      <c r="B134" s="128">
        <f>B135+B136</f>
        <v>-10725</v>
      </c>
      <c r="E134" s="32" t="s">
        <v>115</v>
      </c>
      <c r="I134" s="129">
        <f>I135+I136</f>
        <v>-16791</v>
      </c>
      <c r="J134" s="75" t="str">
        <f>IF((I134=I135+I136),"","NO CUADRA")</f>
        <v/>
      </c>
    </row>
    <row r="135" spans="2:10">
      <c r="B135" s="128">
        <v>-10724</v>
      </c>
      <c r="E135" s="32" t="s">
        <v>116</v>
      </c>
      <c r="I135" s="129">
        <v>-11044</v>
      </c>
      <c r="J135" s="75" t="str">
        <f>IF((I137=I138+I141),"","NO CUADRA")</f>
        <v/>
      </c>
    </row>
    <row r="136" spans="2:10">
      <c r="B136" s="128">
        <v>-1</v>
      </c>
      <c r="E136" s="32" t="s">
        <v>117</v>
      </c>
      <c r="I136" s="129">
        <v>-5747</v>
      </c>
      <c r="J136" s="75" t="str">
        <f>IF((I144=I145+I146),"","NO CUADRA")</f>
        <v/>
      </c>
    </row>
    <row r="137" spans="2:10">
      <c r="B137" s="128">
        <f>B138+B141</f>
        <v>3294</v>
      </c>
      <c r="E137" s="55" t="s">
        <v>118</v>
      </c>
      <c r="I137" s="129">
        <f>I138+I141</f>
        <v>2516</v>
      </c>
      <c r="J137" s="75" t="str">
        <f>IF((I122=B123-I128-I131-I134-I137-I142-I143-I144),"","NO CUADRA")</f>
        <v/>
      </c>
    </row>
    <row r="138" spans="2:10">
      <c r="B138" s="128">
        <f>B139+B140</f>
        <v>3294</v>
      </c>
      <c r="E138" s="55" t="s">
        <v>119</v>
      </c>
      <c r="I138" s="129">
        <f>I139+I140</f>
        <v>2516</v>
      </c>
    </row>
    <row r="139" spans="2:10">
      <c r="B139" s="128">
        <v>3294</v>
      </c>
      <c r="E139" s="55" t="s">
        <v>120</v>
      </c>
      <c r="I139" s="129">
        <v>2516</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-7251</v>
      </c>
      <c r="C144" s="32" t="s">
        <v>125</v>
      </c>
      <c r="E144" s="32" t="s">
        <v>125</v>
      </c>
      <c r="I144" s="129">
        <f>I145+I146</f>
        <v>-7368</v>
      </c>
      <c r="J144" s="75" t="str">
        <f>IF((I122=B113),"","NO CUADRA")</f>
        <v/>
      </c>
    </row>
    <row r="145" spans="2:9">
      <c r="B145" s="128">
        <v>-766</v>
      </c>
      <c r="C145" s="32" t="s">
        <v>126</v>
      </c>
      <c r="E145" s="32" t="s">
        <v>126</v>
      </c>
      <c r="I145" s="129">
        <v>3516</v>
      </c>
    </row>
    <row r="146" spans="2:9">
      <c r="B146" s="130">
        <v>-6485</v>
      </c>
      <c r="C146" s="56" t="s">
        <v>127</v>
      </c>
      <c r="D146" s="57"/>
      <c r="E146" s="56" t="s">
        <v>127</v>
      </c>
      <c r="F146" s="57"/>
      <c r="G146" s="57"/>
      <c r="H146" s="57"/>
      <c r="I146" s="131">
        <v>-10884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713903</v>
      </c>
      <c r="D11" s="24" t="s">
        <v>4</v>
      </c>
      <c r="E11" s="32" t="s">
        <v>42</v>
      </c>
      <c r="F11" s="30"/>
      <c r="G11" s="31" t="s">
        <v>2</v>
      </c>
      <c r="H11" s="33" t="s">
        <v>3</v>
      </c>
      <c r="I11" s="129">
        <f>I12+I13</f>
        <v>1440014</v>
      </c>
      <c r="J11" s="75" t="str">
        <f>IF((I11=I12+I13),"","NO CUADRA")</f>
        <v/>
      </c>
    </row>
    <row r="12" spans="2:14">
      <c r="B12" s="128">
        <f>I11-B11</f>
        <v>726111</v>
      </c>
      <c r="D12" s="32" t="s">
        <v>28</v>
      </c>
      <c r="E12" s="34" t="s">
        <v>5</v>
      </c>
      <c r="F12" s="30"/>
      <c r="G12" s="35" t="s">
        <v>43</v>
      </c>
      <c r="H12" s="31"/>
      <c r="I12" s="129">
        <v>1425037</v>
      </c>
      <c r="J12" s="75" t="str">
        <f>IF((I11=I16),"","NO CUADRA")</f>
        <v/>
      </c>
    </row>
    <row r="13" spans="2:14">
      <c r="B13" s="128">
        <v>351584</v>
      </c>
      <c r="D13" s="24" t="s">
        <v>44</v>
      </c>
      <c r="E13" s="32" t="s">
        <v>6</v>
      </c>
      <c r="F13" s="30"/>
      <c r="G13" s="35" t="s">
        <v>45</v>
      </c>
      <c r="I13" s="129">
        <v>14977</v>
      </c>
      <c r="J13" s="75" t="str">
        <f>IF((B16=B11+B12),"","NO CUADRA")</f>
        <v/>
      </c>
    </row>
    <row r="14" spans="2:14">
      <c r="B14" s="128">
        <f>B12-B13</f>
        <v>374527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1440014</v>
      </c>
      <c r="C16" s="26"/>
      <c r="D16" s="36" t="s">
        <v>46</v>
      </c>
      <c r="E16" s="26"/>
      <c r="F16" s="37"/>
      <c r="G16" s="36" t="s">
        <v>46</v>
      </c>
      <c r="H16" s="26"/>
      <c r="I16" s="131">
        <f>I11</f>
        <v>1440014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442387</v>
      </c>
      <c r="D26" s="24" t="s">
        <v>9</v>
      </c>
      <c r="E26" s="32" t="s">
        <v>10</v>
      </c>
      <c r="F26" s="30"/>
      <c r="G26" s="35" t="s">
        <v>28</v>
      </c>
      <c r="H26" s="39" t="s">
        <v>5</v>
      </c>
      <c r="I26" s="129">
        <f>+B12</f>
        <v>726111</v>
      </c>
      <c r="J26" s="75" t="str">
        <f>IF((B26=B27+B28),"","NO CUADRA")</f>
        <v/>
      </c>
    </row>
    <row r="27" spans="2:10">
      <c r="B27" s="128">
        <v>345126</v>
      </c>
      <c r="D27" s="32" t="s">
        <v>49</v>
      </c>
      <c r="F27" s="30"/>
      <c r="G27" s="31"/>
      <c r="H27" s="31"/>
      <c r="I27" s="129"/>
      <c r="J27" s="75" t="str">
        <f>IF((B28=B29+B30),"","NO CUADRA")</f>
        <v/>
      </c>
    </row>
    <row r="28" spans="2:10">
      <c r="B28" s="128">
        <f>B29+B30</f>
        <v>97261</v>
      </c>
      <c r="D28" s="32" t="s">
        <v>50</v>
      </c>
      <c r="F28" s="30"/>
      <c r="G28" s="31"/>
      <c r="H28" s="31"/>
      <c r="I28" s="129"/>
      <c r="J28" s="75" t="str">
        <f>IF((I26=I35),"","NO CUADRA")</f>
        <v/>
      </c>
    </row>
    <row r="29" spans="2:10">
      <c r="B29" s="128">
        <v>97260</v>
      </c>
      <c r="D29" s="32" t="s">
        <v>51</v>
      </c>
      <c r="F29" s="30"/>
      <c r="G29" s="31"/>
      <c r="H29" s="31"/>
      <c r="I29" s="129"/>
      <c r="J29" s="75" t="str">
        <f>IF((B33=I35-B26-B31-B32),"","NO CUADRA")</f>
        <v/>
      </c>
    </row>
    <row r="30" spans="2:10">
      <c r="B30" s="128">
        <v>1</v>
      </c>
      <c r="D30" s="32" t="s">
        <v>52</v>
      </c>
      <c r="F30" s="30"/>
      <c r="G30" s="31"/>
      <c r="H30" s="31"/>
      <c r="I30" s="129"/>
      <c r="J30" s="75" t="str">
        <f>IF((B35=B26+B31+B32+B33),"","NO CUADRA")</f>
        <v/>
      </c>
    </row>
    <row r="31" spans="2:10" ht="12.75" customHeight="1">
      <c r="B31" s="128">
        <v>36584</v>
      </c>
      <c r="D31" s="24" t="s">
        <v>11</v>
      </c>
      <c r="E31" s="24" t="s">
        <v>12</v>
      </c>
      <c r="F31" s="30"/>
      <c r="G31" s="31"/>
      <c r="H31" s="31"/>
      <c r="I31" s="129"/>
    </row>
    <row r="32" spans="2:10" ht="12.75" customHeight="1">
      <c r="B32" s="128">
        <v>-52926</v>
      </c>
      <c r="D32" s="24" t="s">
        <v>13</v>
      </c>
      <c r="E32" s="24" t="s">
        <v>14</v>
      </c>
      <c r="F32" s="30"/>
      <c r="G32" s="31"/>
      <c r="H32" s="31"/>
      <c r="I32" s="129"/>
    </row>
    <row r="33" spans="2:10">
      <c r="B33" s="128">
        <f>I35-B26-B31-B32</f>
        <v>300066</v>
      </c>
      <c r="D33" s="32" t="s">
        <v>53</v>
      </c>
      <c r="E33" s="34" t="s">
        <v>54</v>
      </c>
      <c r="F33" s="30"/>
      <c r="G33" s="31"/>
      <c r="H33" s="31"/>
      <c r="I33" s="129"/>
    </row>
    <row r="34" spans="2:10">
      <c r="B34" s="128"/>
      <c r="F34" s="30"/>
      <c r="G34" s="31"/>
      <c r="H34" s="31"/>
      <c r="I34" s="129"/>
    </row>
    <row r="35" spans="2:10">
      <c r="B35" s="130">
        <f>B26+B31+B32+B33</f>
        <v>726111</v>
      </c>
      <c r="C35" s="26"/>
      <c r="D35" s="36" t="s">
        <v>46</v>
      </c>
      <c r="E35" s="26"/>
      <c r="F35" s="37"/>
      <c r="G35" s="36" t="s">
        <v>46</v>
      </c>
      <c r="H35" s="26"/>
      <c r="I35" s="131">
        <f>I26</f>
        <v>726111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292287</v>
      </c>
      <c r="D42" s="24" t="s">
        <v>15</v>
      </c>
      <c r="E42" s="35" t="s">
        <v>16</v>
      </c>
      <c r="F42" s="30"/>
      <c r="G42" s="32" t="s">
        <v>53</v>
      </c>
      <c r="H42" s="34" t="s">
        <v>54</v>
      </c>
      <c r="I42" s="129">
        <f>+B33</f>
        <v>300066</v>
      </c>
    </row>
    <row r="43" spans="2:10" ht="15">
      <c r="B43" s="128">
        <v>110226</v>
      </c>
      <c r="C43" s="23"/>
      <c r="D43" s="40" t="s">
        <v>56</v>
      </c>
      <c r="F43" s="41"/>
      <c r="G43" s="28" t="s">
        <v>15</v>
      </c>
      <c r="H43" s="42" t="s">
        <v>16</v>
      </c>
      <c r="I43" s="129">
        <f>I44+I45+I47+I48+I49</f>
        <v>196748</v>
      </c>
      <c r="J43" s="75" t="str">
        <f>IF((I43=I44+I45+I47+I48+I49),"","NO CUADRA")</f>
        <v/>
      </c>
    </row>
    <row r="44" spans="2:10">
      <c r="B44" s="128">
        <v>182061</v>
      </c>
      <c r="D44" s="32" t="s">
        <v>57</v>
      </c>
      <c r="F44" s="30"/>
      <c r="G44" s="40" t="s">
        <v>56</v>
      </c>
      <c r="I44" s="129">
        <v>31184</v>
      </c>
      <c r="J44" s="75" t="str">
        <f>IF((I52=I42+I43+I50),"","NO CUADRA")</f>
        <v/>
      </c>
    </row>
    <row r="45" spans="2:10">
      <c r="B45" s="128">
        <v>0</v>
      </c>
      <c r="D45" s="32" t="s">
        <v>58</v>
      </c>
      <c r="E45" s="29"/>
      <c r="F45" s="30"/>
      <c r="G45" s="32" t="s">
        <v>57</v>
      </c>
      <c r="I45" s="129">
        <v>165564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204527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496814</v>
      </c>
      <c r="C52" s="26"/>
      <c r="D52" s="26" t="s">
        <v>46</v>
      </c>
      <c r="E52" s="26"/>
      <c r="F52" s="37"/>
      <c r="G52" s="26" t="s">
        <v>46</v>
      </c>
      <c r="H52" s="26"/>
      <c r="I52" s="131">
        <f>I42+I43+I50</f>
        <v>496814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7949</v>
      </c>
      <c r="D59" s="24" t="s">
        <v>17</v>
      </c>
      <c r="E59" s="33" t="s">
        <v>66</v>
      </c>
      <c r="F59" s="30"/>
      <c r="G59" s="35" t="s">
        <v>62</v>
      </c>
      <c r="H59" s="34" t="s">
        <v>63</v>
      </c>
      <c r="I59" s="129">
        <f>+B49</f>
        <v>204527</v>
      </c>
      <c r="J59" s="75" t="str">
        <f>IF((B59=B60+B61),"","NO CUADRA")</f>
        <v/>
      </c>
    </row>
    <row r="60" spans="2:10">
      <c r="B60" s="128">
        <v>7949</v>
      </c>
      <c r="D60" s="32" t="s">
        <v>67</v>
      </c>
      <c r="F60" s="30"/>
      <c r="G60" s="35" t="s">
        <v>68</v>
      </c>
      <c r="H60" s="32"/>
      <c r="I60" s="129">
        <f>I61+I62</f>
        <v>1</v>
      </c>
      <c r="J60" s="75" t="str">
        <f>IF((B64=B65+B66+B67),"","NO CUADRA")</f>
        <v/>
      </c>
    </row>
    <row r="61" spans="2:10">
      <c r="B61" s="128">
        <v>0</v>
      </c>
      <c r="D61" s="32" t="s">
        <v>69</v>
      </c>
      <c r="F61" s="30"/>
      <c r="G61" s="35" t="s">
        <v>70</v>
      </c>
      <c r="I61" s="129">
        <v>0</v>
      </c>
      <c r="J61" s="75" t="str">
        <f>IF((I60=I61+I62),"","NO CUADRA")</f>
        <v/>
      </c>
    </row>
    <row r="62" spans="2:10">
      <c r="B62" s="128">
        <v>1</v>
      </c>
      <c r="D62" s="24" t="s">
        <v>18</v>
      </c>
      <c r="E62" s="32" t="s">
        <v>71</v>
      </c>
      <c r="F62" s="30"/>
      <c r="G62" s="35" t="s">
        <v>72</v>
      </c>
      <c r="I62" s="129">
        <v>1</v>
      </c>
      <c r="J62" s="75" t="str">
        <f>IF((I63=I64+I65+I66),"","NO CUADRA")</f>
        <v/>
      </c>
    </row>
    <row r="63" spans="2:10">
      <c r="B63" s="128"/>
      <c r="E63" s="32" t="s">
        <v>73</v>
      </c>
      <c r="F63" s="30"/>
      <c r="G63" s="31" t="s">
        <v>19</v>
      </c>
      <c r="H63" s="24" t="s">
        <v>20</v>
      </c>
      <c r="I63" s="129">
        <f>I64+I65+I66</f>
        <v>956</v>
      </c>
      <c r="J63" s="75" t="str">
        <f>IF((I70=I59+I60+I63),"","NO CUADRA")</f>
        <v/>
      </c>
    </row>
    <row r="64" spans="2:10">
      <c r="B64" s="128">
        <f>B65+B66+B67</f>
        <v>1352</v>
      </c>
      <c r="D64" s="24" t="s">
        <v>19</v>
      </c>
      <c r="E64" s="24" t="s">
        <v>20</v>
      </c>
      <c r="F64" s="30"/>
      <c r="G64" s="32" t="s">
        <v>74</v>
      </c>
      <c r="I64" s="129">
        <v>0</v>
      </c>
      <c r="J64" s="75" t="str">
        <f>IF((B68=I70-B59-B62-B64),"","NO CUADRA")</f>
        <v/>
      </c>
    </row>
    <row r="65" spans="2:10">
      <c r="B65" s="128">
        <v>910</v>
      </c>
      <c r="D65" s="32" t="s">
        <v>74</v>
      </c>
      <c r="F65" s="30"/>
      <c r="G65" s="35" t="s">
        <v>75</v>
      </c>
      <c r="I65" s="129">
        <v>672</v>
      </c>
      <c r="J65" s="75" t="str">
        <f>IF((B70=B59+B62+B64+B68),"","NO CUADRA")</f>
        <v/>
      </c>
    </row>
    <row r="66" spans="2:10">
      <c r="B66" s="128">
        <v>0</v>
      </c>
      <c r="D66" s="32" t="s">
        <v>75</v>
      </c>
      <c r="F66" s="30"/>
      <c r="G66" s="35" t="s">
        <v>76</v>
      </c>
      <c r="I66" s="129">
        <v>284</v>
      </c>
    </row>
    <row r="67" spans="2:10">
      <c r="B67" s="128">
        <v>442</v>
      </c>
      <c r="D67" s="32" t="s">
        <v>76</v>
      </c>
      <c r="F67" s="30"/>
      <c r="G67" s="31"/>
      <c r="H67" s="31"/>
      <c r="I67" s="129"/>
    </row>
    <row r="68" spans="2:10">
      <c r="B68" s="128">
        <f>I70-B59-B62-B64</f>
        <v>196182</v>
      </c>
      <c r="D68" s="32" t="s">
        <v>77</v>
      </c>
      <c r="E68" s="32" t="s">
        <v>78</v>
      </c>
      <c r="F68" s="30"/>
      <c r="G68" s="31"/>
      <c r="H68" s="31"/>
      <c r="I68" s="129"/>
    </row>
    <row r="69" spans="2:10" ht="17.45" customHeight="1">
      <c r="B69" s="128"/>
      <c r="F69" s="30"/>
      <c r="G69" s="31"/>
      <c r="H69" s="31"/>
      <c r="I69" s="129"/>
    </row>
    <row r="70" spans="2:10" ht="17.45" customHeight="1">
      <c r="B70" s="130">
        <f>B59+B62+B64+B68</f>
        <v>205484</v>
      </c>
      <c r="C70" s="26"/>
      <c r="D70" s="26" t="s">
        <v>46</v>
      </c>
      <c r="E70" s="26"/>
      <c r="F70" s="37"/>
      <c r="G70" s="26" t="s">
        <v>46</v>
      </c>
      <c r="H70" s="26"/>
      <c r="I70" s="131">
        <f>I59+I60+I63</f>
        <v>205484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196182</v>
      </c>
      <c r="J77" s="75" t="str">
        <f>IF((I77=I82),"","NO CUADRA")</f>
        <v/>
      </c>
    </row>
    <row r="78" spans="2:10">
      <c r="B78" s="128"/>
      <c r="E78" s="32" t="s">
        <v>81</v>
      </c>
      <c r="F78" s="30"/>
      <c r="G78" s="35"/>
      <c r="H78" s="32"/>
      <c r="I78" s="129"/>
    </row>
    <row r="79" spans="2:10">
      <c r="B79" s="128">
        <f>I82-B77</f>
        <v>196182</v>
      </c>
      <c r="D79" s="32" t="s">
        <v>82</v>
      </c>
      <c r="E79" s="39" t="s">
        <v>83</v>
      </c>
      <c r="F79" s="30"/>
      <c r="G79" s="31"/>
      <c r="H79" s="31"/>
      <c r="I79" s="129"/>
      <c r="J79" s="75" t="str">
        <f>IF((B79=I82-B77),"","NO CUADRA")</f>
        <v/>
      </c>
    </row>
    <row r="80" spans="2:10">
      <c r="B80" s="128">
        <f>B79-B13</f>
        <v>-155402</v>
      </c>
      <c r="D80" s="32" t="s">
        <v>21</v>
      </c>
      <c r="E80" s="34" t="s">
        <v>22</v>
      </c>
      <c r="F80" s="30"/>
      <c r="G80" s="31"/>
      <c r="H80" s="31"/>
      <c r="I80" s="129"/>
    </row>
    <row r="81" spans="2:10">
      <c r="B81" s="128"/>
      <c r="F81" s="30"/>
      <c r="G81" s="31"/>
      <c r="H81" s="31"/>
      <c r="I81" s="129"/>
      <c r="J81" s="75" t="str">
        <f>IF((B82=B77+B79),"","NO CUADRA")</f>
        <v/>
      </c>
    </row>
    <row r="82" spans="2:10">
      <c r="B82" s="130">
        <f>B77+B79</f>
        <v>196182</v>
      </c>
      <c r="C82" s="26"/>
      <c r="D82" s="26" t="s">
        <v>46</v>
      </c>
      <c r="E82" s="26"/>
      <c r="F82" s="37"/>
      <c r="G82" s="26" t="s">
        <v>46</v>
      </c>
      <c r="H82" s="26"/>
      <c r="I82" s="131">
        <f>I77</f>
        <v>196182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123042</v>
      </c>
      <c r="D92" s="32" t="s">
        <v>87</v>
      </c>
      <c r="E92" s="34" t="s">
        <v>88</v>
      </c>
      <c r="F92" s="30"/>
      <c r="G92" s="32" t="s">
        <v>82</v>
      </c>
      <c r="H92" s="34" t="s">
        <v>22</v>
      </c>
      <c r="I92" s="129">
        <f>+B80</f>
        <v>-155402</v>
      </c>
      <c r="J92" s="75" t="str">
        <f>IF((I93=I94+I95),"","NO CUADRA")</f>
        <v/>
      </c>
    </row>
    <row r="93" spans="2:10">
      <c r="B93" s="128"/>
      <c r="E93" s="39" t="s">
        <v>89</v>
      </c>
      <c r="F93" s="30"/>
      <c r="G93" s="35" t="s">
        <v>32</v>
      </c>
      <c r="H93" s="24" t="s">
        <v>24</v>
      </c>
      <c r="I93" s="129">
        <f>I94+I95</f>
        <v>278531</v>
      </c>
      <c r="J93" s="75" t="str">
        <f>IF((I96=I97),"","NO CUADRA")</f>
        <v/>
      </c>
    </row>
    <row r="94" spans="2:10">
      <c r="B94" s="128"/>
      <c r="E94" s="32"/>
      <c r="F94" s="30"/>
      <c r="G94" s="35" t="s">
        <v>90</v>
      </c>
      <c r="I94" s="129">
        <v>275922</v>
      </c>
      <c r="J94" s="75" t="str">
        <f>IF((I99=I92+I93+I96),"","NO CUADRA")</f>
        <v/>
      </c>
    </row>
    <row r="95" spans="2:10">
      <c r="B95" s="128"/>
      <c r="E95" s="32"/>
      <c r="F95" s="30"/>
      <c r="G95" s="35" t="s">
        <v>91</v>
      </c>
      <c r="I95" s="129">
        <v>2609</v>
      </c>
    </row>
    <row r="96" spans="2:10">
      <c r="B96" s="128"/>
      <c r="D96" s="32"/>
      <c r="F96" s="30"/>
      <c r="G96" s="35" t="s">
        <v>33</v>
      </c>
      <c r="H96" s="24" t="s">
        <v>25</v>
      </c>
      <c r="I96" s="129">
        <f>I97</f>
        <v>-87</v>
      </c>
    </row>
    <row r="97" spans="2:10">
      <c r="B97" s="132"/>
      <c r="C97" s="46"/>
      <c r="D97" s="46"/>
      <c r="E97" s="32"/>
      <c r="F97" s="47"/>
      <c r="G97" s="35" t="s">
        <v>92</v>
      </c>
      <c r="H97" s="48"/>
      <c r="I97" s="129">
        <v>-87</v>
      </c>
    </row>
    <row r="98" spans="2:10">
      <c r="B98" s="128"/>
      <c r="F98" s="30"/>
      <c r="G98" s="31"/>
      <c r="H98" s="31"/>
      <c r="I98" s="129"/>
    </row>
    <row r="99" spans="2:10">
      <c r="B99" s="130">
        <f>B92</f>
        <v>123042</v>
      </c>
      <c r="C99" s="26"/>
      <c r="D99" s="26" t="s">
        <v>46</v>
      </c>
      <c r="E99" s="26"/>
      <c r="F99" s="37"/>
      <c r="G99" s="26" t="s">
        <v>46</v>
      </c>
      <c r="H99" s="26"/>
      <c r="I99" s="131">
        <f>I92+I93+I96</f>
        <v>123042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360843</v>
      </c>
      <c r="D106" s="32" t="s">
        <v>34</v>
      </c>
      <c r="E106" s="50" t="s">
        <v>35</v>
      </c>
      <c r="F106" s="30"/>
      <c r="G106" s="31"/>
      <c r="H106" s="31"/>
      <c r="I106" s="30"/>
    </row>
    <row r="107" spans="2:10">
      <c r="B107" s="128">
        <v>360813</v>
      </c>
      <c r="D107" s="32" t="s">
        <v>94</v>
      </c>
      <c r="E107" s="32"/>
      <c r="F107" s="30"/>
      <c r="G107" s="32" t="s">
        <v>87</v>
      </c>
      <c r="H107" s="39" t="s">
        <v>88</v>
      </c>
      <c r="I107" s="129"/>
    </row>
    <row r="108" spans="2:10">
      <c r="B108" s="128">
        <f>-B13</f>
        <v>-351584</v>
      </c>
      <c r="D108" s="32" t="s">
        <v>95</v>
      </c>
      <c r="E108" s="33" t="s">
        <v>6</v>
      </c>
      <c r="F108" s="30"/>
      <c r="G108" s="32"/>
      <c r="H108" s="51" t="s">
        <v>89</v>
      </c>
      <c r="I108" s="129">
        <f>B92</f>
        <v>123042</v>
      </c>
    </row>
    <row r="109" spans="2:10">
      <c r="B109" s="128">
        <v>30</v>
      </c>
      <c r="D109" s="40" t="s">
        <v>96</v>
      </c>
      <c r="E109" s="32" t="s">
        <v>97</v>
      </c>
      <c r="F109" s="30"/>
      <c r="H109" s="74"/>
      <c r="I109" s="133"/>
    </row>
    <row r="110" spans="2:10">
      <c r="B110" s="128">
        <v>0</v>
      </c>
      <c r="D110" s="32" t="s">
        <v>98</v>
      </c>
      <c r="E110" s="32" t="s">
        <v>99</v>
      </c>
      <c r="F110" s="30"/>
      <c r="G110" s="72"/>
      <c r="I110" s="129"/>
    </row>
    <row r="111" spans="2:10">
      <c r="B111" s="128">
        <v>11396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102387</v>
      </c>
      <c r="C113" s="46"/>
      <c r="D113" s="46" t="s">
        <v>26</v>
      </c>
      <c r="E113" s="34" t="s">
        <v>102</v>
      </c>
      <c r="F113" s="47"/>
      <c r="G113" s="72"/>
      <c r="H113" s="48"/>
      <c r="I113" s="129"/>
    </row>
    <row r="114" spans="2:10">
      <c r="B114" s="128"/>
      <c r="E114" s="32"/>
      <c r="F114" s="30"/>
      <c r="G114" s="72"/>
      <c r="H114" s="31"/>
      <c r="I114" s="129"/>
    </row>
    <row r="115" spans="2:10">
      <c r="B115" s="130">
        <f>B106+B108+B111+B113</f>
        <v>123042</v>
      </c>
      <c r="C115" s="26"/>
      <c r="D115" s="26" t="s">
        <v>46</v>
      </c>
      <c r="E115" s="52"/>
      <c r="F115" s="37"/>
      <c r="G115" s="26" t="s">
        <v>46</v>
      </c>
      <c r="H115" s="26"/>
      <c r="I115" s="131">
        <f>I108</f>
        <v>123042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102387</v>
      </c>
      <c r="J122" s="75" t="str">
        <f>IF((B125=B126+B127),"","NO CUADRA")</f>
        <v/>
      </c>
    </row>
    <row r="123" spans="2:10" ht="15">
      <c r="B123" s="128">
        <f>B125+B128+B131+B134+B137+B142+B143+B144</f>
        <v>-83362</v>
      </c>
      <c r="C123" s="28"/>
      <c r="D123" s="23"/>
      <c r="E123" s="32" t="s">
        <v>105</v>
      </c>
      <c r="F123" s="23"/>
      <c r="G123" s="23"/>
      <c r="H123" s="23"/>
      <c r="I123" s="129">
        <f>I128+I131+I134+I137+I142+I143+I144</f>
        <v>-185749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-9250</v>
      </c>
      <c r="E128" s="32" t="s">
        <v>109</v>
      </c>
      <c r="I128" s="129">
        <f>I129+I130</f>
        <v>5174</v>
      </c>
      <c r="J128" s="75" t="str">
        <f>IF((B138=B139+B140),"","NO CUADRA")</f>
        <v/>
      </c>
    </row>
    <row r="129" spans="2:10">
      <c r="B129" s="128">
        <v>71363</v>
      </c>
      <c r="E129" s="32" t="s">
        <v>110</v>
      </c>
      <c r="I129" s="129">
        <v>0</v>
      </c>
      <c r="J129" s="75" t="str">
        <f>IF((B144=B145+B146),"","NO CUADRA")</f>
        <v/>
      </c>
    </row>
    <row r="130" spans="2:10">
      <c r="B130" s="128">
        <v>-80613</v>
      </c>
      <c r="E130" s="32" t="s">
        <v>111</v>
      </c>
      <c r="I130" s="129">
        <v>5174</v>
      </c>
    </row>
    <row r="131" spans="2:10">
      <c r="B131" s="128">
        <f>B132+B133</f>
        <v>3160</v>
      </c>
      <c r="E131" s="32" t="s">
        <v>112</v>
      </c>
      <c r="I131" s="129">
        <f>I132+I133</f>
        <v>0</v>
      </c>
    </row>
    <row r="132" spans="2:10">
      <c r="B132" s="128">
        <v>3160</v>
      </c>
      <c r="E132" s="32" t="s">
        <v>113</v>
      </c>
      <c r="I132" s="129">
        <v>0</v>
      </c>
      <c r="J132" s="75" t="str">
        <f>IF((I128=I129+I130),"","NO CUADRA")</f>
        <v/>
      </c>
    </row>
    <row r="133" spans="2:10">
      <c r="B133" s="128">
        <v>0</v>
      </c>
      <c r="E133" s="32" t="s">
        <v>114</v>
      </c>
      <c r="I133" s="129">
        <v>0</v>
      </c>
      <c r="J133" s="75" t="str">
        <f>IF((I131=I132+I133),"","NO CUADRA")</f>
        <v/>
      </c>
    </row>
    <row r="134" spans="2:10">
      <c r="B134" s="128">
        <f>B135+B136</f>
        <v>-127236</v>
      </c>
      <c r="E134" s="32" t="s">
        <v>115</v>
      </c>
      <c r="I134" s="129">
        <f>I135+I136</f>
        <v>-186637</v>
      </c>
      <c r="J134" s="75" t="str">
        <f>IF((I134=I135+I136),"","NO CUADRA")</f>
        <v/>
      </c>
    </row>
    <row r="135" spans="2:10">
      <c r="B135" s="128">
        <v>6769</v>
      </c>
      <c r="E135" s="32" t="s">
        <v>116</v>
      </c>
      <c r="I135" s="129">
        <v>-64423</v>
      </c>
      <c r="J135" s="75" t="str">
        <f>IF((I137=I138+I141),"","NO CUADRA")</f>
        <v/>
      </c>
    </row>
    <row r="136" spans="2:10">
      <c r="B136" s="128">
        <v>-134005</v>
      </c>
      <c r="E136" s="32" t="s">
        <v>117</v>
      </c>
      <c r="I136" s="129">
        <v>-122214</v>
      </c>
      <c r="J136" s="75" t="str">
        <f>IF((I144=I145+I146),"","NO CUADRA")</f>
        <v/>
      </c>
    </row>
    <row r="137" spans="2:10">
      <c r="B137" s="128">
        <f>B138+B141</f>
        <v>2857</v>
      </c>
      <c r="E137" s="55" t="s">
        <v>118</v>
      </c>
      <c r="I137" s="129">
        <f>I138+I141</f>
        <v>-6250</v>
      </c>
      <c r="J137" s="75" t="str">
        <f>IF((I122=B123-I128-I131-I134-I137-I142-I143-I144),"","NO CUADRA")</f>
        <v/>
      </c>
    </row>
    <row r="138" spans="2:10">
      <c r="B138" s="128">
        <f>B139+B140</f>
        <v>2857</v>
      </c>
      <c r="E138" s="55" t="s">
        <v>119</v>
      </c>
      <c r="I138" s="129">
        <f>I139+I140</f>
        <v>-6250</v>
      </c>
    </row>
    <row r="139" spans="2:10">
      <c r="B139" s="128">
        <v>2857</v>
      </c>
      <c r="E139" s="55" t="s">
        <v>120</v>
      </c>
      <c r="I139" s="129">
        <v>-6250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-920</v>
      </c>
    </row>
    <row r="144" spans="2:10">
      <c r="B144" s="128">
        <f>B145+B146</f>
        <v>47107</v>
      </c>
      <c r="C144" s="32" t="s">
        <v>125</v>
      </c>
      <c r="E144" s="32" t="s">
        <v>125</v>
      </c>
      <c r="I144" s="129">
        <f>I145+I146</f>
        <v>2884</v>
      </c>
      <c r="J144" s="75" t="str">
        <f>IF((I122=B113),"","NO CUADRA")</f>
        <v/>
      </c>
    </row>
    <row r="145" spans="2:9">
      <c r="B145" s="128">
        <v>36578</v>
      </c>
      <c r="C145" s="32" t="s">
        <v>126</v>
      </c>
      <c r="E145" s="32" t="s">
        <v>126</v>
      </c>
      <c r="I145" s="129">
        <v>21392</v>
      </c>
    </row>
    <row r="146" spans="2:9">
      <c r="B146" s="130">
        <v>10529</v>
      </c>
      <c r="C146" s="56" t="s">
        <v>127</v>
      </c>
      <c r="D146" s="57"/>
      <c r="E146" s="56" t="s">
        <v>127</v>
      </c>
      <c r="F146" s="57"/>
      <c r="G146" s="57"/>
      <c r="H146" s="57"/>
      <c r="I146" s="131">
        <v>-18508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429</v>
      </c>
      <c r="D3" s="20"/>
      <c r="E3" s="77"/>
      <c r="F3" s="20"/>
      <c r="G3" s="20"/>
      <c r="H3" s="20"/>
      <c r="I3" s="20"/>
      <c r="J3" s="20"/>
      <c r="K3" s="20"/>
      <c r="L3" s="20"/>
      <c r="M3" s="20"/>
      <c r="N3" s="120"/>
    </row>
    <row r="4" spans="2:14" s="21" customFormat="1" ht="15" customHeight="1">
      <c r="B4" s="127" t="s">
        <v>430</v>
      </c>
      <c r="D4" s="20"/>
      <c r="E4" s="77"/>
      <c r="F4" s="20"/>
      <c r="G4" s="20"/>
      <c r="H4" s="20"/>
      <c r="I4" s="20"/>
      <c r="J4" s="20"/>
      <c r="K4" s="20"/>
      <c r="L4" s="20"/>
      <c r="M4" s="20"/>
      <c r="N4" s="120"/>
    </row>
    <row r="5" spans="2:14" s="22" customFormat="1" ht="15" customHeight="1">
      <c r="B5" s="127" t="s">
        <v>383</v>
      </c>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431535</v>
      </c>
      <c r="D11" s="24" t="s">
        <v>4</v>
      </c>
      <c r="E11" s="32" t="s">
        <v>42</v>
      </c>
      <c r="F11" s="30"/>
      <c r="G11" s="31" t="s">
        <v>2</v>
      </c>
      <c r="H11" s="33" t="s">
        <v>3</v>
      </c>
      <c r="I11" s="129">
        <f>I12+I13</f>
        <v>808998</v>
      </c>
      <c r="J11" s="75" t="str">
        <f>IF((I11=I12+I13),"","NO CUADRA")</f>
        <v/>
      </c>
    </row>
    <row r="12" spans="2:14">
      <c r="B12" s="128">
        <f>I11-B11</f>
        <v>377463</v>
      </c>
      <c r="D12" s="32" t="s">
        <v>28</v>
      </c>
      <c r="E12" s="34" t="s">
        <v>5</v>
      </c>
      <c r="F12" s="30"/>
      <c r="G12" s="35" t="s">
        <v>43</v>
      </c>
      <c r="H12" s="31"/>
      <c r="I12" s="129">
        <v>805003</v>
      </c>
      <c r="J12" s="75" t="str">
        <f>IF((I11=I16),"","NO CUADRA")</f>
        <v/>
      </c>
    </row>
    <row r="13" spans="2:14">
      <c r="B13" s="128">
        <v>51159</v>
      </c>
      <c r="D13" s="24" t="s">
        <v>44</v>
      </c>
      <c r="E13" s="32" t="s">
        <v>6</v>
      </c>
      <c r="F13" s="30"/>
      <c r="G13" s="35" t="s">
        <v>45</v>
      </c>
      <c r="I13" s="129">
        <v>3995</v>
      </c>
      <c r="J13" s="75" t="str">
        <f>IF((B16=B11+B12),"","NO CUADRA")</f>
        <v/>
      </c>
    </row>
    <row r="14" spans="2:14">
      <c r="B14" s="128">
        <f>B12-B13</f>
        <v>326304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808998</v>
      </c>
      <c r="C16" s="26"/>
      <c r="D16" s="36" t="s">
        <v>46</v>
      </c>
      <c r="E16" s="26"/>
      <c r="F16" s="37"/>
      <c r="G16" s="36" t="s">
        <v>46</v>
      </c>
      <c r="H16" s="26"/>
      <c r="I16" s="131">
        <f>I11</f>
        <v>808998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101606</v>
      </c>
      <c r="D26" s="24" t="s">
        <v>9</v>
      </c>
      <c r="E26" s="32" t="s">
        <v>10</v>
      </c>
      <c r="F26" s="30"/>
      <c r="G26" s="35" t="s">
        <v>28</v>
      </c>
      <c r="H26" s="39" t="s">
        <v>5</v>
      </c>
      <c r="I26" s="129">
        <f>+B12</f>
        <v>377463</v>
      </c>
      <c r="J26" s="75" t="str">
        <f>IF((B26=B27+B28),"","NO CUADRA")</f>
        <v/>
      </c>
    </row>
    <row r="27" spans="2:10">
      <c r="B27" s="128">
        <v>78659</v>
      </c>
      <c r="D27" s="32" t="s">
        <v>49</v>
      </c>
      <c r="F27" s="30"/>
      <c r="G27" s="31"/>
      <c r="H27" s="31"/>
      <c r="I27" s="129"/>
      <c r="J27" s="75" t="str">
        <f>IF((B28=B29+B30),"","NO CUADRA")</f>
        <v/>
      </c>
    </row>
    <row r="28" spans="2:10">
      <c r="B28" s="128">
        <f>B29+B30</f>
        <v>22947</v>
      </c>
      <c r="D28" s="32" t="s">
        <v>50</v>
      </c>
      <c r="F28" s="30"/>
      <c r="G28" s="31"/>
      <c r="H28" s="31"/>
      <c r="I28" s="129"/>
      <c r="J28" s="75" t="str">
        <f>IF((I26=I35),"","NO CUADRA")</f>
        <v/>
      </c>
    </row>
    <row r="29" spans="2:10">
      <c r="B29" s="128">
        <v>22947</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9261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266596</v>
      </c>
      <c r="D33" s="32" t="s">
        <v>53</v>
      </c>
      <c r="E33" s="34" t="s">
        <v>54</v>
      </c>
      <c r="F33" s="30"/>
      <c r="G33" s="31"/>
      <c r="H33" s="31"/>
      <c r="I33" s="129"/>
    </row>
    <row r="34" spans="2:10">
      <c r="B34" s="128"/>
      <c r="F34" s="30"/>
      <c r="G34" s="31"/>
      <c r="H34" s="31"/>
      <c r="I34" s="129"/>
    </row>
    <row r="35" spans="2:10">
      <c r="B35" s="130">
        <f>B26+B31+B32+B33</f>
        <v>377463</v>
      </c>
      <c r="C35" s="26"/>
      <c r="D35" s="36" t="s">
        <v>46</v>
      </c>
      <c r="E35" s="26"/>
      <c r="F35" s="37"/>
      <c r="G35" s="36" t="s">
        <v>46</v>
      </c>
      <c r="H35" s="26"/>
      <c r="I35" s="131">
        <f>I26</f>
        <v>377463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44117</v>
      </c>
      <c r="D42" s="24" t="s">
        <v>15</v>
      </c>
      <c r="E42" s="35" t="s">
        <v>16</v>
      </c>
      <c r="F42" s="30"/>
      <c r="G42" s="32" t="s">
        <v>53</v>
      </c>
      <c r="H42" s="34" t="s">
        <v>54</v>
      </c>
      <c r="I42" s="129">
        <f>+B33</f>
        <v>266596</v>
      </c>
    </row>
    <row r="43" spans="2:10" ht="15">
      <c r="B43" s="128">
        <v>41132</v>
      </c>
      <c r="C43" s="23"/>
      <c r="D43" s="40" t="s">
        <v>56</v>
      </c>
      <c r="F43" s="41"/>
      <c r="G43" s="28" t="s">
        <v>15</v>
      </c>
      <c r="H43" s="42" t="s">
        <v>16</v>
      </c>
      <c r="I43" s="129">
        <f>I44+I45+I47+I48+I49</f>
        <v>149609</v>
      </c>
      <c r="J43" s="75" t="str">
        <f>IF((I43=I44+I45+I47+I48+I49),"","NO CUADRA")</f>
        <v/>
      </c>
    </row>
    <row r="44" spans="2:10">
      <c r="B44" s="128">
        <v>2985</v>
      </c>
      <c r="D44" s="32" t="s">
        <v>57</v>
      </c>
      <c r="F44" s="30"/>
      <c r="G44" s="40" t="s">
        <v>56</v>
      </c>
      <c r="I44" s="129">
        <v>147039</v>
      </c>
      <c r="J44" s="75" t="str">
        <f>IF((I52=I42+I43+I50),"","NO CUADRA")</f>
        <v/>
      </c>
    </row>
    <row r="45" spans="2:10">
      <c r="B45" s="128">
        <v>0</v>
      </c>
      <c r="D45" s="32" t="s">
        <v>58</v>
      </c>
      <c r="E45" s="29"/>
      <c r="F45" s="30"/>
      <c r="G45" s="32" t="s">
        <v>57</v>
      </c>
      <c r="I45" s="129">
        <v>2570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372088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416205</v>
      </c>
      <c r="C52" s="26"/>
      <c r="D52" s="26" t="s">
        <v>46</v>
      </c>
      <c r="E52" s="26"/>
      <c r="F52" s="37"/>
      <c r="G52" s="26" t="s">
        <v>46</v>
      </c>
      <c r="H52" s="26"/>
      <c r="I52" s="131">
        <f>I42+I43+I50</f>
        <v>416205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1666</v>
      </c>
      <c r="D59" s="24" t="s">
        <v>17</v>
      </c>
      <c r="E59" s="33" t="s">
        <v>66</v>
      </c>
      <c r="F59" s="30"/>
      <c r="G59" s="35" t="s">
        <v>62</v>
      </c>
      <c r="H59" s="34" t="s">
        <v>63</v>
      </c>
      <c r="I59" s="129">
        <f>+B49</f>
        <v>372088</v>
      </c>
      <c r="J59" s="75" t="str">
        <f>IF((B59=B60+B61),"","NO CUADRA")</f>
        <v/>
      </c>
    </row>
    <row r="60" spans="2:10">
      <c r="B60" s="128">
        <v>1666</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57</v>
      </c>
      <c r="J63" s="75" t="str">
        <f>IF((I70=I59+I60+I63),"","NO CUADRA")</f>
        <v/>
      </c>
    </row>
    <row r="64" spans="2:10">
      <c r="B64" s="128">
        <f>B65+B66+B67</f>
        <v>3548</v>
      </c>
      <c r="D64" s="24" t="s">
        <v>19</v>
      </c>
      <c r="E64" s="24" t="s">
        <v>20</v>
      </c>
      <c r="F64" s="30"/>
      <c r="G64" s="32" t="s">
        <v>74</v>
      </c>
      <c r="I64" s="129">
        <v>0</v>
      </c>
      <c r="J64" s="75" t="str">
        <f>IF((B68=I70-B59-B62-B64),"","NO CUADRA")</f>
        <v/>
      </c>
    </row>
    <row r="65" spans="2:10">
      <c r="B65" s="128">
        <v>626</v>
      </c>
      <c r="D65" s="32" t="s">
        <v>74</v>
      </c>
      <c r="F65" s="30"/>
      <c r="G65" s="35" t="s">
        <v>75</v>
      </c>
      <c r="I65" s="129">
        <v>0</v>
      </c>
      <c r="J65" s="75" t="str">
        <f>IF((B70=B59+B62+B64+B68),"","NO CUADRA")</f>
        <v/>
      </c>
    </row>
    <row r="66" spans="2:10">
      <c r="B66" s="128">
        <v>0</v>
      </c>
      <c r="D66" s="32" t="s">
        <v>75</v>
      </c>
      <c r="F66" s="30"/>
      <c r="G66" s="35" t="s">
        <v>76</v>
      </c>
      <c r="I66" s="129">
        <v>57</v>
      </c>
    </row>
    <row r="67" spans="2:10">
      <c r="B67" s="128">
        <v>2922</v>
      </c>
      <c r="D67" s="32" t="s">
        <v>76</v>
      </c>
      <c r="F67" s="30"/>
      <c r="G67" s="31"/>
      <c r="H67" s="31"/>
      <c r="I67" s="129"/>
    </row>
    <row r="68" spans="2:10">
      <c r="B68" s="128">
        <f>I70-B59-B62-B64</f>
        <v>366931</v>
      </c>
      <c r="D68" s="32" t="s">
        <v>77</v>
      </c>
      <c r="E68" s="32" t="s">
        <v>78</v>
      </c>
      <c r="F68" s="30"/>
      <c r="G68" s="31"/>
      <c r="H68" s="31"/>
      <c r="I68" s="129"/>
    </row>
    <row r="69" spans="2:10" ht="17.45" customHeight="1">
      <c r="B69" s="128"/>
      <c r="F69" s="30"/>
      <c r="G69" s="31"/>
      <c r="H69" s="31"/>
      <c r="I69" s="129"/>
    </row>
    <row r="70" spans="2:10" ht="17.45" customHeight="1">
      <c r="B70" s="130">
        <f>B59+B62+B64+B68</f>
        <v>372145</v>
      </c>
      <c r="C70" s="26"/>
      <c r="D70" s="26" t="s">
        <v>46</v>
      </c>
      <c r="E70" s="26"/>
      <c r="F70" s="37"/>
      <c r="G70" s="26" t="s">
        <v>46</v>
      </c>
      <c r="H70" s="26"/>
      <c r="I70" s="131">
        <f>I59+I60+I63</f>
        <v>372145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366931</v>
      </c>
      <c r="J77" s="75" t="str">
        <f>IF((I77=I82),"","NO CUADRA")</f>
        <v/>
      </c>
    </row>
    <row r="78" spans="2:10">
      <c r="B78" s="128"/>
      <c r="E78" s="32" t="s">
        <v>81</v>
      </c>
      <c r="F78" s="30"/>
      <c r="G78" s="35"/>
      <c r="H78" s="32"/>
      <c r="I78" s="129"/>
    </row>
    <row r="79" spans="2:10">
      <c r="B79" s="128">
        <f>I82-B77</f>
        <v>366931</v>
      </c>
      <c r="D79" s="32" t="s">
        <v>82</v>
      </c>
      <c r="E79" s="39" t="s">
        <v>83</v>
      </c>
      <c r="F79" s="30"/>
      <c r="G79" s="31"/>
      <c r="H79" s="31"/>
      <c r="I79" s="129"/>
      <c r="J79" s="75" t="str">
        <f>IF((B79=I82-B77),"","NO CUADRA")</f>
        <v/>
      </c>
    </row>
    <row r="80" spans="2:10">
      <c r="B80" s="128">
        <f>B79-B13</f>
        <v>315772</v>
      </c>
      <c r="D80" s="32" t="s">
        <v>21</v>
      </c>
      <c r="E80" s="34" t="s">
        <v>22</v>
      </c>
      <c r="F80" s="30"/>
      <c r="G80" s="31"/>
      <c r="H80" s="31"/>
      <c r="I80" s="129"/>
    </row>
    <row r="81" spans="2:10">
      <c r="B81" s="128"/>
      <c r="F81" s="30"/>
      <c r="G81" s="31"/>
      <c r="H81" s="31"/>
      <c r="I81" s="129"/>
      <c r="J81" s="75" t="str">
        <f>IF((B82=B77+B79),"","NO CUADRA")</f>
        <v/>
      </c>
    </row>
    <row r="82" spans="2:10">
      <c r="B82" s="130">
        <f>B77+B79</f>
        <v>366931</v>
      </c>
      <c r="C82" s="26"/>
      <c r="D82" s="26" t="s">
        <v>46</v>
      </c>
      <c r="E82" s="26"/>
      <c r="F82" s="37"/>
      <c r="G82" s="26" t="s">
        <v>46</v>
      </c>
      <c r="H82" s="26"/>
      <c r="I82" s="131">
        <f>I77</f>
        <v>366931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300646</v>
      </c>
      <c r="D92" s="32" t="s">
        <v>87</v>
      </c>
      <c r="E92" s="34" t="s">
        <v>88</v>
      </c>
      <c r="F92" s="30"/>
      <c r="G92" s="32" t="s">
        <v>82</v>
      </c>
      <c r="H92" s="34" t="s">
        <v>22</v>
      </c>
      <c r="I92" s="129">
        <f>+B80</f>
        <v>315772</v>
      </c>
      <c r="J92" s="75" t="str">
        <f>IF((I93=I94+I95),"","NO CUADRA")</f>
        <v/>
      </c>
    </row>
    <row r="93" spans="2:10">
      <c r="B93" s="128"/>
      <c r="E93" s="39" t="s">
        <v>89</v>
      </c>
      <c r="F93" s="30"/>
      <c r="G93" s="35" t="s">
        <v>32</v>
      </c>
      <c r="H93" s="24" t="s">
        <v>24</v>
      </c>
      <c r="I93" s="129">
        <f>I94+I95</f>
        <v>11500</v>
      </c>
      <c r="J93" s="75" t="str">
        <f>IF((I96=I97),"","NO CUADRA")</f>
        <v/>
      </c>
    </row>
    <row r="94" spans="2:10">
      <c r="B94" s="128"/>
      <c r="E94" s="32"/>
      <c r="F94" s="30"/>
      <c r="G94" s="35" t="s">
        <v>90</v>
      </c>
      <c r="I94" s="129">
        <v>6310</v>
      </c>
      <c r="J94" s="75" t="str">
        <f>IF((I99=I92+I93+I96),"","NO CUADRA")</f>
        <v/>
      </c>
    </row>
    <row r="95" spans="2:10">
      <c r="B95" s="128"/>
      <c r="E95" s="32"/>
      <c r="F95" s="30"/>
      <c r="G95" s="35" t="s">
        <v>91</v>
      </c>
      <c r="I95" s="129">
        <v>5190</v>
      </c>
    </row>
    <row r="96" spans="2:10">
      <c r="B96" s="128"/>
      <c r="D96" s="32"/>
      <c r="F96" s="30"/>
      <c r="G96" s="35" t="s">
        <v>33</v>
      </c>
      <c r="H96" s="24" t="s">
        <v>25</v>
      </c>
      <c r="I96" s="129">
        <f>I97</f>
        <v>-26626</v>
      </c>
    </row>
    <row r="97" spans="2:10">
      <c r="B97" s="132"/>
      <c r="C97" s="46"/>
      <c r="D97" s="46"/>
      <c r="E97" s="32"/>
      <c r="F97" s="47"/>
      <c r="G97" s="35" t="s">
        <v>92</v>
      </c>
      <c r="H97" s="48"/>
      <c r="I97" s="129">
        <v>-26626</v>
      </c>
    </row>
    <row r="98" spans="2:10">
      <c r="B98" s="128"/>
      <c r="F98" s="30"/>
      <c r="G98" s="31"/>
      <c r="H98" s="31"/>
      <c r="I98" s="129"/>
    </row>
    <row r="99" spans="2:10">
      <c r="B99" s="130">
        <f>B92</f>
        <v>300646</v>
      </c>
      <c r="C99" s="26"/>
      <c r="D99" s="26" t="s">
        <v>46</v>
      </c>
      <c r="E99" s="26"/>
      <c r="F99" s="37"/>
      <c r="G99" s="26" t="s">
        <v>46</v>
      </c>
      <c r="H99" s="26"/>
      <c r="I99" s="131">
        <f>I92+I93+I96</f>
        <v>300646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40236</v>
      </c>
      <c r="D106" s="32" t="s">
        <v>34</v>
      </c>
      <c r="E106" s="50" t="s">
        <v>35</v>
      </c>
      <c r="F106" s="30"/>
      <c r="G106" s="31"/>
      <c r="H106" s="31"/>
      <c r="I106" s="30"/>
    </row>
    <row r="107" spans="2:10">
      <c r="B107" s="128">
        <v>40189</v>
      </c>
      <c r="D107" s="32" t="s">
        <v>94</v>
      </c>
      <c r="E107" s="32"/>
      <c r="F107" s="30"/>
      <c r="G107" s="32" t="s">
        <v>87</v>
      </c>
      <c r="H107" s="39" t="s">
        <v>88</v>
      </c>
      <c r="I107" s="129"/>
    </row>
    <row r="108" spans="2:10">
      <c r="B108" s="128">
        <f>-B13</f>
        <v>-51159</v>
      </c>
      <c r="D108" s="32" t="s">
        <v>95</v>
      </c>
      <c r="E108" s="33" t="s">
        <v>6</v>
      </c>
      <c r="F108" s="30"/>
      <c r="G108" s="32"/>
      <c r="H108" s="51" t="s">
        <v>89</v>
      </c>
      <c r="I108" s="129">
        <f>B92</f>
        <v>300646</v>
      </c>
    </row>
    <row r="109" spans="2:10">
      <c r="B109" s="128">
        <v>47</v>
      </c>
      <c r="D109" s="40" t="s">
        <v>96</v>
      </c>
      <c r="E109" s="32" t="s">
        <v>97</v>
      </c>
      <c r="F109" s="30"/>
      <c r="H109" s="74"/>
      <c r="I109" s="133"/>
    </row>
    <row r="110" spans="2:10">
      <c r="B110" s="128">
        <v>0</v>
      </c>
      <c r="D110" s="32" t="s">
        <v>98</v>
      </c>
      <c r="E110" s="32" t="s">
        <v>99</v>
      </c>
      <c r="F110" s="30"/>
      <c r="G110" s="72"/>
      <c r="I110" s="129"/>
    </row>
    <row r="111" spans="2:10">
      <c r="B111" s="128">
        <v>1037</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310532</v>
      </c>
      <c r="C113" s="46"/>
      <c r="D113" s="46" t="s">
        <v>26</v>
      </c>
      <c r="E113" s="34" t="s">
        <v>102</v>
      </c>
      <c r="F113" s="47"/>
      <c r="G113" s="72"/>
      <c r="H113" s="48"/>
      <c r="I113" s="129"/>
    </row>
    <row r="114" spans="2:10">
      <c r="B114" s="128"/>
      <c r="E114" s="32"/>
      <c r="F114" s="30"/>
      <c r="G114" s="72"/>
      <c r="H114" s="31"/>
      <c r="I114" s="129"/>
    </row>
    <row r="115" spans="2:10">
      <c r="B115" s="130">
        <f>B106+B108+B111+B113</f>
        <v>300646</v>
      </c>
      <c r="C115" s="26"/>
      <c r="D115" s="26" t="s">
        <v>46</v>
      </c>
      <c r="E115" s="52"/>
      <c r="F115" s="37"/>
      <c r="G115" s="26" t="s">
        <v>46</v>
      </c>
      <c r="H115" s="26"/>
      <c r="I115" s="131">
        <f>I108</f>
        <v>300646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310532</v>
      </c>
      <c r="J122" s="75" t="str">
        <f>IF((B125=B126+B127),"","NO CUADRA")</f>
        <v/>
      </c>
    </row>
    <row r="123" spans="2:10" ht="15">
      <c r="B123" s="128">
        <f>B125+B128+B131+B134+B137+B142+B143+B144</f>
        <v>339219</v>
      </c>
      <c r="C123" s="28"/>
      <c r="D123" s="23"/>
      <c r="E123" s="32" t="s">
        <v>105</v>
      </c>
      <c r="F123" s="23"/>
      <c r="G123" s="23"/>
      <c r="H123" s="23"/>
      <c r="I123" s="129">
        <f>I128+I131+I134+I137+I142+I143+I144</f>
        <v>28687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24454</v>
      </c>
      <c r="E128" s="32" t="s">
        <v>109</v>
      </c>
      <c r="I128" s="129">
        <f>I129+I130</f>
        <v>27068</v>
      </c>
      <c r="J128" s="75" t="str">
        <f>IF((B138=B139+B140),"","NO CUADRA")</f>
        <v/>
      </c>
    </row>
    <row r="129" spans="2:10">
      <c r="B129" s="128">
        <v>7831</v>
      </c>
      <c r="E129" s="32" t="s">
        <v>110</v>
      </c>
      <c r="I129" s="129">
        <v>0</v>
      </c>
      <c r="J129" s="75" t="str">
        <f>IF((B144=B145+B146),"","NO CUADRA")</f>
        <v/>
      </c>
    </row>
    <row r="130" spans="2:10">
      <c r="B130" s="128">
        <v>16623</v>
      </c>
      <c r="E130" s="32" t="s">
        <v>111</v>
      </c>
      <c r="I130" s="129">
        <v>27068</v>
      </c>
    </row>
    <row r="131" spans="2:10">
      <c r="B131" s="128">
        <f>B132+B133</f>
        <v>66108</v>
      </c>
      <c r="E131" s="32" t="s">
        <v>112</v>
      </c>
      <c r="I131" s="129">
        <f>I132+I133</f>
        <v>0</v>
      </c>
    </row>
    <row r="132" spans="2:10">
      <c r="B132" s="128">
        <v>-580</v>
      </c>
      <c r="E132" s="32" t="s">
        <v>113</v>
      </c>
      <c r="I132" s="129">
        <v>0</v>
      </c>
      <c r="J132" s="75" t="str">
        <f>IF((I128=I129+I130),"","NO CUADRA")</f>
        <v/>
      </c>
    </row>
    <row r="133" spans="2:10">
      <c r="B133" s="128">
        <v>66688</v>
      </c>
      <c r="E133" s="32" t="s">
        <v>114</v>
      </c>
      <c r="I133" s="129">
        <v>0</v>
      </c>
      <c r="J133" s="75" t="str">
        <f>IF((I131=I132+I133),"","NO CUADRA")</f>
        <v/>
      </c>
    </row>
    <row r="134" spans="2:10">
      <c r="B134" s="128">
        <f>B135+B136</f>
        <v>20305</v>
      </c>
      <c r="E134" s="32" t="s">
        <v>115</v>
      </c>
      <c r="I134" s="129">
        <f>I135+I136</f>
        <v>-11155</v>
      </c>
      <c r="J134" s="75" t="str">
        <f>IF((I134=I135+I136),"","NO CUADRA")</f>
        <v/>
      </c>
    </row>
    <row r="135" spans="2:10">
      <c r="B135" s="128">
        <v>10383</v>
      </c>
      <c r="E135" s="32" t="s">
        <v>116</v>
      </c>
      <c r="I135" s="129">
        <v>-5539</v>
      </c>
      <c r="J135" s="75" t="str">
        <f>IF((I137=I138+I141),"","NO CUADRA")</f>
        <v/>
      </c>
    </row>
    <row r="136" spans="2:10">
      <c r="B136" s="128">
        <v>9922</v>
      </c>
      <c r="E136" s="32" t="s">
        <v>117</v>
      </c>
      <c r="I136" s="129">
        <v>-5616</v>
      </c>
      <c r="J136" s="75" t="str">
        <f>IF((I144=I145+I146),"","NO CUADRA")</f>
        <v/>
      </c>
    </row>
    <row r="137" spans="2:10">
      <c r="B137" s="128">
        <f>B138+B141</f>
        <v>208399</v>
      </c>
      <c r="E137" s="55" t="s">
        <v>118</v>
      </c>
      <c r="I137" s="129">
        <f>I138+I141</f>
        <v>2205</v>
      </c>
      <c r="J137" s="75" t="str">
        <f>IF((I122=B123-I128-I131-I134-I137-I142-I143-I144),"","NO CUADRA")</f>
        <v/>
      </c>
    </row>
    <row r="138" spans="2:10">
      <c r="B138" s="128">
        <f>B139+B140</f>
        <v>207807</v>
      </c>
      <c r="E138" s="55" t="s">
        <v>119</v>
      </c>
      <c r="I138" s="129">
        <f>I139+I140</f>
        <v>2205</v>
      </c>
    </row>
    <row r="139" spans="2:10">
      <c r="B139" s="128">
        <v>207807</v>
      </c>
      <c r="E139" s="55" t="s">
        <v>120</v>
      </c>
      <c r="I139" s="129">
        <v>2205</v>
      </c>
    </row>
    <row r="140" spans="2:10">
      <c r="B140" s="128">
        <v>0</v>
      </c>
      <c r="E140" s="55" t="s">
        <v>121</v>
      </c>
      <c r="I140" s="129">
        <v>0</v>
      </c>
    </row>
    <row r="141" spans="2:10">
      <c r="B141" s="128">
        <v>592</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19953</v>
      </c>
      <c r="C144" s="32" t="s">
        <v>125</v>
      </c>
      <c r="E144" s="32" t="s">
        <v>125</v>
      </c>
      <c r="I144" s="129">
        <f>I145+I146</f>
        <v>10569</v>
      </c>
      <c r="J144" s="75" t="str">
        <f>IF((I122=B113),"","NO CUADRA")</f>
        <v/>
      </c>
    </row>
    <row r="145" spans="2:9">
      <c r="B145" s="128">
        <v>11085</v>
      </c>
      <c r="C145" s="32" t="s">
        <v>126</v>
      </c>
      <c r="E145" s="32" t="s">
        <v>126</v>
      </c>
      <c r="I145" s="129">
        <v>1959</v>
      </c>
    </row>
    <row r="146" spans="2:9">
      <c r="B146" s="130">
        <v>8868</v>
      </c>
      <c r="C146" s="56" t="s">
        <v>127</v>
      </c>
      <c r="D146" s="57"/>
      <c r="E146" s="56" t="s">
        <v>127</v>
      </c>
      <c r="F146" s="57"/>
      <c r="G146" s="57"/>
      <c r="H146" s="57"/>
      <c r="I146" s="131">
        <v>8610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384</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159938</v>
      </c>
      <c r="D11" s="24" t="s">
        <v>4</v>
      </c>
      <c r="E11" s="32" t="s">
        <v>42</v>
      </c>
      <c r="F11" s="30"/>
      <c r="G11" s="31" t="s">
        <v>2</v>
      </c>
      <c r="H11" s="33" t="s">
        <v>3</v>
      </c>
      <c r="I11" s="129">
        <f>I12+I13</f>
        <v>250854</v>
      </c>
      <c r="J11" s="75" t="str">
        <f>IF((I11=I12+I13),"","NO CUADRA")</f>
        <v/>
      </c>
    </row>
    <row r="12" spans="2:14">
      <c r="B12" s="128">
        <f>I11-B11</f>
        <v>90916</v>
      </c>
      <c r="D12" s="32" t="s">
        <v>28</v>
      </c>
      <c r="E12" s="34" t="s">
        <v>5</v>
      </c>
      <c r="F12" s="30"/>
      <c r="G12" s="35" t="s">
        <v>43</v>
      </c>
      <c r="H12" s="31"/>
      <c r="I12" s="129">
        <v>244549</v>
      </c>
      <c r="J12" s="75" t="str">
        <f>IF((I11=I16),"","NO CUADRA")</f>
        <v/>
      </c>
    </row>
    <row r="13" spans="2:14">
      <c r="B13" s="128">
        <v>66736</v>
      </c>
      <c r="D13" s="24" t="s">
        <v>44</v>
      </c>
      <c r="E13" s="32" t="s">
        <v>6</v>
      </c>
      <c r="F13" s="30"/>
      <c r="G13" s="35" t="s">
        <v>45</v>
      </c>
      <c r="I13" s="129">
        <v>6305</v>
      </c>
      <c r="J13" s="75" t="str">
        <f>IF((B16=B11+B12),"","NO CUADRA")</f>
        <v/>
      </c>
    </row>
    <row r="14" spans="2:14">
      <c r="B14" s="128">
        <f>B12-B13</f>
        <v>24180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250854</v>
      </c>
      <c r="C16" s="26"/>
      <c r="D16" s="36" t="s">
        <v>46</v>
      </c>
      <c r="E16" s="26"/>
      <c r="F16" s="37"/>
      <c r="G16" s="36" t="s">
        <v>46</v>
      </c>
      <c r="H16" s="26"/>
      <c r="I16" s="131">
        <f>I11</f>
        <v>250854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92702</v>
      </c>
      <c r="D26" s="24" t="s">
        <v>9</v>
      </c>
      <c r="E26" s="32" t="s">
        <v>10</v>
      </c>
      <c r="F26" s="30"/>
      <c r="G26" s="35" t="s">
        <v>28</v>
      </c>
      <c r="H26" s="39" t="s">
        <v>5</v>
      </c>
      <c r="I26" s="129">
        <f>+B12</f>
        <v>90916</v>
      </c>
      <c r="J26" s="75" t="str">
        <f>IF((B26=B27+B28),"","NO CUADRA")</f>
        <v/>
      </c>
    </row>
    <row r="27" spans="2:10">
      <c r="B27" s="128">
        <v>71935</v>
      </c>
      <c r="D27" s="32" t="s">
        <v>49</v>
      </c>
      <c r="F27" s="30"/>
      <c r="G27" s="31"/>
      <c r="H27" s="31"/>
      <c r="I27" s="129"/>
      <c r="J27" s="75" t="str">
        <f>IF((B28=B29+B30),"","NO CUADRA")</f>
        <v/>
      </c>
    </row>
    <row r="28" spans="2:10">
      <c r="B28" s="128">
        <f>B29+B30</f>
        <v>20767</v>
      </c>
      <c r="D28" s="32" t="s">
        <v>50</v>
      </c>
      <c r="F28" s="30"/>
      <c r="G28" s="31"/>
      <c r="H28" s="31"/>
      <c r="I28" s="129"/>
      <c r="J28" s="75" t="str">
        <f>IF((I26=I35),"","NO CUADRA")</f>
        <v/>
      </c>
    </row>
    <row r="29" spans="2:10">
      <c r="B29" s="128">
        <v>20263</v>
      </c>
      <c r="D29" s="32" t="s">
        <v>51</v>
      </c>
      <c r="F29" s="30"/>
      <c r="G29" s="31"/>
      <c r="H29" s="31"/>
      <c r="I29" s="129"/>
      <c r="J29" s="75" t="str">
        <f>IF((B33=I35-B26-B31-B32),"","NO CUADRA")</f>
        <v/>
      </c>
    </row>
    <row r="30" spans="2:10">
      <c r="B30" s="128">
        <v>504</v>
      </c>
      <c r="D30" s="32" t="s">
        <v>52</v>
      </c>
      <c r="F30" s="30"/>
      <c r="G30" s="31"/>
      <c r="H30" s="31"/>
      <c r="I30" s="129"/>
      <c r="J30" s="75" t="str">
        <f>IF((B35=B26+B31+B32+B33),"","NO CUADRA")</f>
        <v/>
      </c>
    </row>
    <row r="31" spans="2:10" ht="12.75" customHeight="1">
      <c r="B31" s="128">
        <v>10727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-12513</v>
      </c>
      <c r="D33" s="32" t="s">
        <v>53</v>
      </c>
      <c r="E33" s="34" t="s">
        <v>54</v>
      </c>
      <c r="F33" s="30"/>
      <c r="G33" s="31"/>
      <c r="H33" s="31"/>
      <c r="I33" s="129"/>
    </row>
    <row r="34" spans="2:10">
      <c r="B34" s="128"/>
      <c r="F34" s="30"/>
      <c r="G34" s="31"/>
      <c r="H34" s="31"/>
      <c r="I34" s="129"/>
    </row>
    <row r="35" spans="2:10">
      <c r="B35" s="130">
        <f>B26+B31+B32+B33</f>
        <v>90916</v>
      </c>
      <c r="C35" s="26"/>
      <c r="D35" s="36" t="s">
        <v>46</v>
      </c>
      <c r="E35" s="26"/>
      <c r="F35" s="37"/>
      <c r="G35" s="36" t="s">
        <v>46</v>
      </c>
      <c r="H35" s="26"/>
      <c r="I35" s="131">
        <f>I26</f>
        <v>90916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59882</v>
      </c>
      <c r="D42" s="24" t="s">
        <v>15</v>
      </c>
      <c r="E42" s="35" t="s">
        <v>16</v>
      </c>
      <c r="F42" s="30"/>
      <c r="G42" s="32" t="s">
        <v>53</v>
      </c>
      <c r="H42" s="34" t="s">
        <v>54</v>
      </c>
      <c r="I42" s="129">
        <f>+B33</f>
        <v>-12513</v>
      </c>
    </row>
    <row r="43" spans="2:10" ht="15">
      <c r="B43" s="128">
        <v>55372</v>
      </c>
      <c r="C43" s="23"/>
      <c r="D43" s="40" t="s">
        <v>56</v>
      </c>
      <c r="F43" s="41"/>
      <c r="G43" s="28" t="s">
        <v>15</v>
      </c>
      <c r="H43" s="42" t="s">
        <v>16</v>
      </c>
      <c r="I43" s="129">
        <f>I44+I45+I47+I48+I49</f>
        <v>47526</v>
      </c>
      <c r="J43" s="75" t="str">
        <f>IF((I43=I44+I45+I47+I48+I49),"","NO CUADRA")</f>
        <v/>
      </c>
    </row>
    <row r="44" spans="2:10">
      <c r="B44" s="128">
        <v>4510</v>
      </c>
      <c r="D44" s="32" t="s">
        <v>57</v>
      </c>
      <c r="F44" s="30"/>
      <c r="G44" s="40" t="s">
        <v>56</v>
      </c>
      <c r="I44" s="129">
        <v>41841</v>
      </c>
      <c r="J44" s="75" t="str">
        <f>IF((I52=I42+I43+I50),"","NO CUADRA")</f>
        <v/>
      </c>
    </row>
    <row r="45" spans="2:10">
      <c r="B45" s="128">
        <v>0</v>
      </c>
      <c r="D45" s="32" t="s">
        <v>58</v>
      </c>
      <c r="E45" s="29"/>
      <c r="F45" s="30"/>
      <c r="G45" s="32" t="s">
        <v>57</v>
      </c>
      <c r="I45" s="129">
        <v>5685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-24869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35013</v>
      </c>
      <c r="C52" s="26"/>
      <c r="D52" s="26" t="s">
        <v>46</v>
      </c>
      <c r="E52" s="26"/>
      <c r="F52" s="37"/>
      <c r="G52" s="26" t="s">
        <v>46</v>
      </c>
      <c r="H52" s="26"/>
      <c r="I52" s="131">
        <f>I42+I43+I50</f>
        <v>35013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4829</v>
      </c>
      <c r="D59" s="24" t="s">
        <v>17</v>
      </c>
      <c r="E59" s="33" t="s">
        <v>66</v>
      </c>
      <c r="F59" s="30"/>
      <c r="G59" s="35" t="s">
        <v>62</v>
      </c>
      <c r="H59" s="34" t="s">
        <v>63</v>
      </c>
      <c r="I59" s="129">
        <f>+B49</f>
        <v>-24869</v>
      </c>
      <c r="J59" s="75" t="str">
        <f>IF((B59=B60+B61),"","NO CUADRA")</f>
        <v/>
      </c>
    </row>
    <row r="60" spans="2:10">
      <c r="B60" s="128">
        <v>4829</v>
      </c>
      <c r="D60" s="32" t="s">
        <v>67</v>
      </c>
      <c r="F60" s="30"/>
      <c r="G60" s="35" t="s">
        <v>68</v>
      </c>
      <c r="H60" s="32"/>
      <c r="I60" s="129">
        <f>I61+I62</f>
        <v>504</v>
      </c>
      <c r="J60" s="75" t="str">
        <f>IF((B64=B65+B66+B67),"","NO CUADRA")</f>
        <v/>
      </c>
    </row>
    <row r="61" spans="2:10">
      <c r="B61" s="128">
        <v>0</v>
      </c>
      <c r="D61" s="32" t="s">
        <v>69</v>
      </c>
      <c r="F61" s="30"/>
      <c r="G61" s="35" t="s">
        <v>70</v>
      </c>
      <c r="I61" s="129">
        <v>0</v>
      </c>
      <c r="J61" s="75" t="str">
        <f>IF((I60=I61+I62),"","NO CUADRA")</f>
        <v/>
      </c>
    </row>
    <row r="62" spans="2:10">
      <c r="B62" s="128">
        <v>504</v>
      </c>
      <c r="D62" s="24" t="s">
        <v>18</v>
      </c>
      <c r="E62" s="32" t="s">
        <v>71</v>
      </c>
      <c r="F62" s="30"/>
      <c r="G62" s="35" t="s">
        <v>72</v>
      </c>
      <c r="I62" s="129">
        <v>504</v>
      </c>
      <c r="J62" s="75" t="str">
        <f>IF((I63=I64+I65+I66),"","NO CUADRA")</f>
        <v/>
      </c>
    </row>
    <row r="63" spans="2:10">
      <c r="B63" s="128"/>
      <c r="E63" s="32" t="s">
        <v>73</v>
      </c>
      <c r="F63" s="30"/>
      <c r="G63" s="31" t="s">
        <v>19</v>
      </c>
      <c r="H63" s="24" t="s">
        <v>20</v>
      </c>
      <c r="I63" s="129">
        <f>I64+I65+I66</f>
        <v>503</v>
      </c>
      <c r="J63" s="75" t="str">
        <f>IF((I70=I59+I60+I63),"","NO CUADRA")</f>
        <v/>
      </c>
    </row>
    <row r="64" spans="2:10">
      <c r="B64" s="128">
        <f>B65+B66+B67</f>
        <v>11078</v>
      </c>
      <c r="D64" s="24" t="s">
        <v>19</v>
      </c>
      <c r="E64" s="24" t="s">
        <v>20</v>
      </c>
      <c r="F64" s="30"/>
      <c r="G64" s="32" t="s">
        <v>74</v>
      </c>
      <c r="I64" s="129">
        <v>0</v>
      </c>
      <c r="J64" s="75" t="str">
        <f>IF((B68=I70-B59-B62-B64),"","NO CUADRA")</f>
        <v/>
      </c>
    </row>
    <row r="65" spans="2:10">
      <c r="B65" s="128">
        <v>570</v>
      </c>
      <c r="D65" s="32" t="s">
        <v>74</v>
      </c>
      <c r="F65" s="30"/>
      <c r="G65" s="35" t="s">
        <v>75</v>
      </c>
      <c r="I65" s="129">
        <v>266</v>
      </c>
      <c r="J65" s="75" t="str">
        <f>IF((B70=B59+B62+B64+B68),"","NO CUADRA")</f>
        <v/>
      </c>
    </row>
    <row r="66" spans="2:10">
      <c r="B66" s="128">
        <v>0</v>
      </c>
      <c r="D66" s="32" t="s">
        <v>75</v>
      </c>
      <c r="F66" s="30"/>
      <c r="G66" s="35" t="s">
        <v>76</v>
      </c>
      <c r="I66" s="129">
        <v>237</v>
      </c>
    </row>
    <row r="67" spans="2:10">
      <c r="B67" s="128">
        <v>10508</v>
      </c>
      <c r="D67" s="32" t="s">
        <v>76</v>
      </c>
      <c r="F67" s="30"/>
      <c r="G67" s="31"/>
      <c r="H67" s="31"/>
      <c r="I67" s="129"/>
    </row>
    <row r="68" spans="2:10">
      <c r="B68" s="128">
        <f>I70-B59-B62-B64</f>
        <v>-40273</v>
      </c>
      <c r="D68" s="32" t="s">
        <v>77</v>
      </c>
      <c r="E68" s="32" t="s">
        <v>78</v>
      </c>
      <c r="F68" s="30"/>
      <c r="G68" s="31"/>
      <c r="H68" s="31"/>
      <c r="I68" s="129"/>
    </row>
    <row r="69" spans="2:10" ht="17.45" customHeight="1">
      <c r="B69" s="128"/>
      <c r="F69" s="30"/>
      <c r="G69" s="31"/>
      <c r="H69" s="31"/>
      <c r="I69" s="129"/>
    </row>
    <row r="70" spans="2:10" ht="17.45" customHeight="1">
      <c r="B70" s="130">
        <f>B59+B62+B64+B68</f>
        <v>-23862</v>
      </c>
      <c r="C70" s="26"/>
      <c r="D70" s="26" t="s">
        <v>46</v>
      </c>
      <c r="E70" s="26"/>
      <c r="F70" s="37"/>
      <c r="G70" s="26" t="s">
        <v>46</v>
      </c>
      <c r="H70" s="26"/>
      <c r="I70" s="131">
        <f>I59+I60+I63</f>
        <v>-23862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-40273</v>
      </c>
      <c r="J77" s="75" t="str">
        <f>IF((I77=I82),"","NO CUADRA")</f>
        <v/>
      </c>
    </row>
    <row r="78" spans="2:10">
      <c r="B78" s="128"/>
      <c r="E78" s="32" t="s">
        <v>81</v>
      </c>
      <c r="F78" s="30"/>
      <c r="G78" s="35"/>
      <c r="H78" s="32"/>
      <c r="I78" s="129"/>
    </row>
    <row r="79" spans="2:10">
      <c r="B79" s="128">
        <f>I82-B77</f>
        <v>-40273</v>
      </c>
      <c r="D79" s="32" t="s">
        <v>82</v>
      </c>
      <c r="E79" s="39" t="s">
        <v>83</v>
      </c>
      <c r="F79" s="30"/>
      <c r="G79" s="31"/>
      <c r="H79" s="31"/>
      <c r="I79" s="129"/>
      <c r="J79" s="75" t="str">
        <f>IF((B79=I82-B77),"","NO CUADRA")</f>
        <v/>
      </c>
    </row>
    <row r="80" spans="2:10">
      <c r="B80" s="128">
        <f>B79-B13</f>
        <v>-107009</v>
      </c>
      <c r="D80" s="32" t="s">
        <v>21</v>
      </c>
      <c r="E80" s="34" t="s">
        <v>22</v>
      </c>
      <c r="F80" s="30"/>
      <c r="G80" s="31"/>
      <c r="H80" s="31"/>
      <c r="I80" s="129"/>
    </row>
    <row r="81" spans="2:10">
      <c r="B81" s="128"/>
      <c r="F81" s="30"/>
      <c r="G81" s="31"/>
      <c r="H81" s="31"/>
      <c r="I81" s="129"/>
      <c r="J81" s="75" t="str">
        <f>IF((B82=B77+B79),"","NO CUADRA")</f>
        <v/>
      </c>
    </row>
    <row r="82" spans="2:10">
      <c r="B82" s="130">
        <f>B77+B79</f>
        <v>-40273</v>
      </c>
      <c r="C82" s="26"/>
      <c r="D82" s="26" t="s">
        <v>46</v>
      </c>
      <c r="E82" s="26"/>
      <c r="F82" s="37"/>
      <c r="G82" s="26" t="s">
        <v>46</v>
      </c>
      <c r="H82" s="26"/>
      <c r="I82" s="131">
        <f>I77</f>
        <v>-40273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-14071</v>
      </c>
      <c r="D92" s="32" t="s">
        <v>87</v>
      </c>
      <c r="E92" s="34" t="s">
        <v>88</v>
      </c>
      <c r="F92" s="30"/>
      <c r="G92" s="32" t="s">
        <v>82</v>
      </c>
      <c r="H92" s="34" t="s">
        <v>22</v>
      </c>
      <c r="I92" s="129">
        <f>+B80</f>
        <v>-107009</v>
      </c>
      <c r="J92" s="75" t="str">
        <f>IF((I93=I94+I95),"","NO CUADRA")</f>
        <v/>
      </c>
    </row>
    <row r="93" spans="2:10">
      <c r="B93" s="128"/>
      <c r="E93" s="39" t="s">
        <v>89</v>
      </c>
      <c r="F93" s="30"/>
      <c r="G93" s="35" t="s">
        <v>32</v>
      </c>
      <c r="H93" s="24" t="s">
        <v>24</v>
      </c>
      <c r="I93" s="129">
        <f>I94+I95</f>
        <v>96421</v>
      </c>
      <c r="J93" s="75" t="str">
        <f>IF((I96=I97),"","NO CUADRA")</f>
        <v/>
      </c>
    </row>
    <row r="94" spans="2:10">
      <c r="B94" s="128"/>
      <c r="E94" s="32"/>
      <c r="F94" s="30"/>
      <c r="G94" s="35" t="s">
        <v>90</v>
      </c>
      <c r="I94" s="129">
        <v>93157</v>
      </c>
      <c r="J94" s="75" t="str">
        <f>IF((I99=I92+I93+I96),"","NO CUADRA")</f>
        <v/>
      </c>
    </row>
    <row r="95" spans="2:10">
      <c r="B95" s="128"/>
      <c r="E95" s="32"/>
      <c r="F95" s="30"/>
      <c r="G95" s="35" t="s">
        <v>91</v>
      </c>
      <c r="I95" s="129">
        <v>3264</v>
      </c>
    </row>
    <row r="96" spans="2:10">
      <c r="B96" s="128"/>
      <c r="D96" s="32"/>
      <c r="F96" s="30"/>
      <c r="G96" s="35" t="s">
        <v>33</v>
      </c>
      <c r="H96" s="24" t="s">
        <v>25</v>
      </c>
      <c r="I96" s="129">
        <f>I97</f>
        <v>-3483</v>
      </c>
    </row>
    <row r="97" spans="2:10">
      <c r="B97" s="132"/>
      <c r="C97" s="46"/>
      <c r="D97" s="46"/>
      <c r="E97" s="32"/>
      <c r="F97" s="47"/>
      <c r="G97" s="35" t="s">
        <v>92</v>
      </c>
      <c r="H97" s="48"/>
      <c r="I97" s="129">
        <v>-3483</v>
      </c>
    </row>
    <row r="98" spans="2:10">
      <c r="B98" s="128"/>
      <c r="F98" s="30"/>
      <c r="G98" s="31"/>
      <c r="H98" s="31"/>
      <c r="I98" s="129"/>
    </row>
    <row r="99" spans="2:10">
      <c r="B99" s="130">
        <f>B92</f>
        <v>-14071</v>
      </c>
      <c r="C99" s="26"/>
      <c r="D99" s="26" t="s">
        <v>46</v>
      </c>
      <c r="E99" s="26"/>
      <c r="F99" s="37"/>
      <c r="G99" s="26" t="s">
        <v>46</v>
      </c>
      <c r="H99" s="26"/>
      <c r="I99" s="131">
        <f>I92+I93+I96</f>
        <v>-14071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158481</v>
      </c>
      <c r="D106" s="32" t="s">
        <v>34</v>
      </c>
      <c r="E106" s="50" t="s">
        <v>35</v>
      </c>
      <c r="F106" s="30"/>
      <c r="G106" s="31"/>
      <c r="H106" s="31"/>
      <c r="I106" s="30"/>
    </row>
    <row r="107" spans="2:10">
      <c r="B107" s="128">
        <v>229112</v>
      </c>
      <c r="D107" s="32" t="s">
        <v>94</v>
      </c>
      <c r="E107" s="32"/>
      <c r="F107" s="30"/>
      <c r="G107" s="32" t="s">
        <v>87</v>
      </c>
      <c r="H107" s="39" t="s">
        <v>88</v>
      </c>
      <c r="I107" s="129"/>
    </row>
    <row r="108" spans="2:10">
      <c r="B108" s="128">
        <f>-B13</f>
        <v>-66736</v>
      </c>
      <c r="D108" s="32" t="s">
        <v>95</v>
      </c>
      <c r="E108" s="33" t="s">
        <v>6</v>
      </c>
      <c r="F108" s="30"/>
      <c r="G108" s="32"/>
      <c r="H108" s="51" t="s">
        <v>89</v>
      </c>
      <c r="I108" s="129">
        <f>B92</f>
        <v>-14071</v>
      </c>
    </row>
    <row r="109" spans="2:10">
      <c r="B109" s="128">
        <v>-70631</v>
      </c>
      <c r="D109" s="40" t="s">
        <v>96</v>
      </c>
      <c r="E109" s="32" t="s">
        <v>97</v>
      </c>
      <c r="F109" s="30"/>
      <c r="H109" s="74"/>
      <c r="I109" s="133"/>
    </row>
    <row r="110" spans="2:10">
      <c r="B110" s="128">
        <v>0</v>
      </c>
      <c r="D110" s="32" t="s">
        <v>98</v>
      </c>
      <c r="E110" s="32" t="s">
        <v>99</v>
      </c>
      <c r="F110" s="30"/>
      <c r="G110" s="72"/>
      <c r="I110" s="129"/>
    </row>
    <row r="111" spans="2:10">
      <c r="B111" s="128">
        <v>24245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-130061</v>
      </c>
      <c r="C113" s="46"/>
      <c r="D113" s="46" t="s">
        <v>26</v>
      </c>
      <c r="E113" s="34" t="s">
        <v>102</v>
      </c>
      <c r="F113" s="47"/>
      <c r="G113" s="72"/>
      <c r="H113" s="48"/>
      <c r="I113" s="129"/>
    </row>
    <row r="114" spans="2:10">
      <c r="B114" s="128"/>
      <c r="E114" s="32"/>
      <c r="F114" s="30"/>
      <c r="G114" s="72"/>
      <c r="H114" s="31"/>
      <c r="I114" s="129"/>
    </row>
    <row r="115" spans="2:10">
      <c r="B115" s="130">
        <f>B106+B108+B111+B113</f>
        <v>-14071</v>
      </c>
      <c r="C115" s="26"/>
      <c r="D115" s="26" t="s">
        <v>46</v>
      </c>
      <c r="E115" s="52"/>
      <c r="F115" s="37"/>
      <c r="G115" s="26" t="s">
        <v>46</v>
      </c>
      <c r="H115" s="26"/>
      <c r="I115" s="131">
        <f>I108</f>
        <v>-14071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-130061</v>
      </c>
      <c r="J122" s="75" t="str">
        <f>IF((B125=B126+B127),"","NO CUADRA")</f>
        <v/>
      </c>
    </row>
    <row r="123" spans="2:10" ht="15">
      <c r="B123" s="128">
        <f>B125+B128+B131+B134+B137+B142+B143+B144</f>
        <v>-248251</v>
      </c>
      <c r="C123" s="28"/>
      <c r="D123" s="23"/>
      <c r="E123" s="32" t="s">
        <v>105</v>
      </c>
      <c r="F123" s="23"/>
      <c r="G123" s="23"/>
      <c r="H123" s="23"/>
      <c r="I123" s="129">
        <f>I128+I131+I134+I137+I142+I143+I144</f>
        <v>-118190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-76083</v>
      </c>
      <c r="E128" s="32" t="s">
        <v>109</v>
      </c>
      <c r="I128" s="129">
        <f>I129+I130</f>
        <v>-6164</v>
      </c>
      <c r="J128" s="75" t="str">
        <f>IF((B138=B139+B140),"","NO CUADRA")</f>
        <v/>
      </c>
    </row>
    <row r="129" spans="2:10">
      <c r="B129" s="128">
        <v>-79308</v>
      </c>
      <c r="E129" s="32" t="s">
        <v>110</v>
      </c>
      <c r="I129" s="129">
        <v>0</v>
      </c>
      <c r="J129" s="75" t="str">
        <f>IF((B144=B145+B146),"","NO CUADRA")</f>
        <v/>
      </c>
    </row>
    <row r="130" spans="2:10">
      <c r="B130" s="128">
        <v>3225</v>
      </c>
      <c r="E130" s="32" t="s">
        <v>111</v>
      </c>
      <c r="I130" s="129">
        <v>-6164</v>
      </c>
    </row>
    <row r="131" spans="2:10">
      <c r="B131" s="128">
        <f>B132+B133</f>
        <v>128856</v>
      </c>
      <c r="E131" s="32" t="s">
        <v>112</v>
      </c>
      <c r="I131" s="129">
        <f>I132+I133</f>
        <v>0</v>
      </c>
    </row>
    <row r="132" spans="2:10">
      <c r="B132" s="128">
        <v>-109090</v>
      </c>
      <c r="E132" s="32" t="s">
        <v>113</v>
      </c>
      <c r="I132" s="129">
        <v>0</v>
      </c>
      <c r="J132" s="75" t="str">
        <f>IF((I128=I129+I130),"","NO CUADRA")</f>
        <v/>
      </c>
    </row>
    <row r="133" spans="2:10">
      <c r="B133" s="128">
        <v>237946</v>
      </c>
      <c r="E133" s="32" t="s">
        <v>114</v>
      </c>
      <c r="I133" s="129">
        <v>0</v>
      </c>
      <c r="J133" s="75" t="str">
        <f>IF((I131=I132+I133),"","NO CUADRA")</f>
        <v/>
      </c>
    </row>
    <row r="134" spans="2:10">
      <c r="B134" s="128">
        <f>B135+B136</f>
        <v>-29836</v>
      </c>
      <c r="E134" s="32" t="s">
        <v>115</v>
      </c>
      <c r="I134" s="129">
        <f>I135+I136</f>
        <v>5421</v>
      </c>
      <c r="J134" s="75" t="str">
        <f>IF((I134=I135+I136),"","NO CUADRA")</f>
        <v/>
      </c>
    </row>
    <row r="135" spans="2:10">
      <c r="B135" s="128">
        <v>-34643</v>
      </c>
      <c r="E135" s="32" t="s">
        <v>116</v>
      </c>
      <c r="I135" s="129">
        <v>-259577</v>
      </c>
      <c r="J135" s="75" t="str">
        <f>IF((I137=I138+I141),"","NO CUADRA")</f>
        <v/>
      </c>
    </row>
    <row r="136" spans="2:10">
      <c r="B136" s="128">
        <v>4807</v>
      </c>
      <c r="E136" s="32" t="s">
        <v>117</v>
      </c>
      <c r="I136" s="129">
        <v>264998</v>
      </c>
      <c r="J136" s="75" t="str">
        <f>IF((I144=I145+I146),"","NO CUADRA")</f>
        <v/>
      </c>
    </row>
    <row r="137" spans="2:10">
      <c r="B137" s="128">
        <f>B138+B141</f>
        <v>23443</v>
      </c>
      <c r="E137" s="55" t="s">
        <v>118</v>
      </c>
      <c r="I137" s="129">
        <f>I138+I141</f>
        <v>-2283</v>
      </c>
      <c r="J137" s="75" t="str">
        <f>IF((I122=B123-I128-I131-I134-I137-I142-I143-I144),"","NO CUADRA")</f>
        <v/>
      </c>
    </row>
    <row r="138" spans="2:10">
      <c r="B138" s="128">
        <f>B139+B140</f>
        <v>23443</v>
      </c>
      <c r="E138" s="55" t="s">
        <v>119</v>
      </c>
      <c r="I138" s="129">
        <f>I139+I140</f>
        <v>-2283</v>
      </c>
    </row>
    <row r="139" spans="2:10">
      <c r="B139" s="128">
        <v>23443</v>
      </c>
      <c r="E139" s="55" t="s">
        <v>120</v>
      </c>
      <c r="I139" s="129">
        <v>-2283</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1864</v>
      </c>
      <c r="C143" s="32" t="s">
        <v>124</v>
      </c>
      <c r="E143" s="32" t="s">
        <v>124</v>
      </c>
      <c r="I143" s="129">
        <v>-309</v>
      </c>
    </row>
    <row r="144" spans="2:10">
      <c r="B144" s="128">
        <f>B145+B146</f>
        <v>-296495</v>
      </c>
      <c r="C144" s="32" t="s">
        <v>125</v>
      </c>
      <c r="E144" s="32" t="s">
        <v>125</v>
      </c>
      <c r="I144" s="129">
        <f>I145+I146</f>
        <v>-114855</v>
      </c>
      <c r="J144" s="75" t="str">
        <f>IF((I122=B113),"","NO CUADRA")</f>
        <v/>
      </c>
    </row>
    <row r="145" spans="2:9">
      <c r="B145" s="128">
        <v>-46806</v>
      </c>
      <c r="C145" s="32" t="s">
        <v>126</v>
      </c>
      <c r="E145" s="32" t="s">
        <v>126</v>
      </c>
      <c r="I145" s="129">
        <v>-49915</v>
      </c>
    </row>
    <row r="146" spans="2:9">
      <c r="B146" s="130">
        <v>-249689</v>
      </c>
      <c r="C146" s="56" t="s">
        <v>127</v>
      </c>
      <c r="D146" s="57"/>
      <c r="E146" s="56" t="s">
        <v>127</v>
      </c>
      <c r="F146" s="57"/>
      <c r="G146" s="57"/>
      <c r="H146" s="57"/>
      <c r="I146" s="131">
        <v>-64940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315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7673389</v>
      </c>
      <c r="D11" s="24" t="s">
        <v>4</v>
      </c>
      <c r="E11" s="32" t="s">
        <v>42</v>
      </c>
      <c r="F11" s="30"/>
      <c r="G11" s="31" t="s">
        <v>2</v>
      </c>
      <c r="H11" s="33" t="s">
        <v>3</v>
      </c>
      <c r="I11" s="129">
        <f>I12+I13</f>
        <v>18406952</v>
      </c>
      <c r="J11" s="75" t="str">
        <f>IF((I11=I12+I13),"","NO CUADRA")</f>
        <v/>
      </c>
    </row>
    <row r="12" spans="2:14">
      <c r="B12" s="128">
        <f>I11-B11</f>
        <v>10733563</v>
      </c>
      <c r="D12" s="32" t="s">
        <v>28</v>
      </c>
      <c r="E12" s="34" t="s">
        <v>5</v>
      </c>
      <c r="F12" s="30"/>
      <c r="G12" s="35" t="s">
        <v>43</v>
      </c>
      <c r="H12" s="31"/>
      <c r="I12" s="129">
        <v>18373836</v>
      </c>
      <c r="J12" s="75" t="str">
        <f>IF((I11=I16),"","NO CUADRA")</f>
        <v/>
      </c>
    </row>
    <row r="13" spans="2:14">
      <c r="B13" s="128">
        <v>2415171</v>
      </c>
      <c r="D13" s="24" t="s">
        <v>44</v>
      </c>
      <c r="E13" s="32" t="s">
        <v>6</v>
      </c>
      <c r="F13" s="30"/>
      <c r="G13" s="35" t="s">
        <v>45</v>
      </c>
      <c r="I13" s="129">
        <v>33116</v>
      </c>
      <c r="J13" s="75" t="str">
        <f>IF((B16=B11+B12),"","NO CUADRA")</f>
        <v/>
      </c>
    </row>
    <row r="14" spans="2:14">
      <c r="B14" s="128">
        <f>B12-B13</f>
        <v>8318392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18406952</v>
      </c>
      <c r="C16" s="26"/>
      <c r="D16" s="36" t="s">
        <v>46</v>
      </c>
      <c r="E16" s="26"/>
      <c r="F16" s="37"/>
      <c r="G16" s="36" t="s">
        <v>46</v>
      </c>
      <c r="H16" s="26"/>
      <c r="I16" s="131">
        <f>I11</f>
        <v>18406952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4961657</v>
      </c>
      <c r="D26" s="24" t="s">
        <v>9</v>
      </c>
      <c r="E26" s="32" t="s">
        <v>10</v>
      </c>
      <c r="F26" s="30"/>
      <c r="G26" s="35" t="s">
        <v>28</v>
      </c>
      <c r="H26" s="39" t="s">
        <v>5</v>
      </c>
      <c r="I26" s="129">
        <f>+B12</f>
        <v>10733563</v>
      </c>
      <c r="J26" s="75" t="str">
        <f>IF((B26=B27+B28),"","NO CUADRA")</f>
        <v/>
      </c>
    </row>
    <row r="27" spans="2:10">
      <c r="B27" s="128">
        <v>3806448</v>
      </c>
      <c r="D27" s="32" t="s">
        <v>49</v>
      </c>
      <c r="F27" s="30"/>
      <c r="G27" s="31"/>
      <c r="H27" s="31"/>
      <c r="I27" s="129"/>
      <c r="J27" s="75" t="str">
        <f>IF((B28=B29+B30),"","NO CUADRA")</f>
        <v/>
      </c>
    </row>
    <row r="28" spans="2:10">
      <c r="B28" s="128">
        <f>B29+B30</f>
        <v>1155209</v>
      </c>
      <c r="D28" s="32" t="s">
        <v>50</v>
      </c>
      <c r="F28" s="30"/>
      <c r="G28" s="31"/>
      <c r="H28" s="31"/>
      <c r="I28" s="129"/>
      <c r="J28" s="75" t="str">
        <f>IF((I26=I35),"","NO CUADRA")</f>
        <v/>
      </c>
    </row>
    <row r="29" spans="2:10">
      <c r="B29" s="128">
        <v>858594</v>
      </c>
      <c r="D29" s="32" t="s">
        <v>51</v>
      </c>
      <c r="F29" s="30"/>
      <c r="G29" s="31"/>
      <c r="H29" s="31"/>
      <c r="I29" s="129"/>
      <c r="J29" s="75" t="str">
        <f>IF((B33=I35-B26-B31-B32),"","NO CUADRA")</f>
        <v/>
      </c>
    </row>
    <row r="30" spans="2:10">
      <c r="B30" s="128">
        <v>296615</v>
      </c>
      <c r="D30" s="32" t="s">
        <v>52</v>
      </c>
      <c r="F30" s="30"/>
      <c r="G30" s="31"/>
      <c r="H30" s="31"/>
      <c r="I30" s="129"/>
      <c r="J30" s="75" t="str">
        <f>IF((B35=B26+B31+B32+B33),"","NO CUADRA")</f>
        <v/>
      </c>
    </row>
    <row r="31" spans="2:10" ht="12.75" customHeight="1">
      <c r="B31" s="128">
        <v>322906</v>
      </c>
      <c r="D31" s="24" t="s">
        <v>11</v>
      </c>
      <c r="E31" s="24" t="s">
        <v>12</v>
      </c>
      <c r="F31" s="30"/>
      <c r="G31" s="31"/>
      <c r="H31" s="31"/>
      <c r="I31" s="129"/>
    </row>
    <row r="32" spans="2:10" ht="12.75" customHeight="1">
      <c r="B32" s="128">
        <v>-170077</v>
      </c>
      <c r="D32" s="24" t="s">
        <v>13</v>
      </c>
      <c r="E32" s="24" t="s">
        <v>14</v>
      </c>
      <c r="F32" s="30"/>
      <c r="G32" s="31"/>
      <c r="H32" s="31"/>
      <c r="I32" s="129"/>
    </row>
    <row r="33" spans="2:10">
      <c r="B33" s="128">
        <f>I35-B26-B31-B32</f>
        <v>5619077</v>
      </c>
      <c r="D33" s="32" t="s">
        <v>53</v>
      </c>
      <c r="E33" s="34" t="s">
        <v>54</v>
      </c>
      <c r="F33" s="30"/>
      <c r="G33" s="31"/>
      <c r="H33" s="31"/>
      <c r="I33" s="129"/>
    </row>
    <row r="34" spans="2:10">
      <c r="B34" s="128"/>
      <c r="F34" s="30"/>
      <c r="G34" s="31"/>
      <c r="H34" s="31"/>
      <c r="I34" s="129"/>
    </row>
    <row r="35" spans="2:10">
      <c r="B35" s="130">
        <f>B26+B31+B32+B33</f>
        <v>10733563</v>
      </c>
      <c r="C35" s="26"/>
      <c r="D35" s="36" t="s">
        <v>46</v>
      </c>
      <c r="E35" s="26"/>
      <c r="F35" s="37"/>
      <c r="G35" s="36" t="s">
        <v>46</v>
      </c>
      <c r="H35" s="26"/>
      <c r="I35" s="131">
        <f>I26</f>
        <v>10733563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2841498</v>
      </c>
      <c r="D42" s="24" t="s">
        <v>15</v>
      </c>
      <c r="E42" s="35" t="s">
        <v>16</v>
      </c>
      <c r="F42" s="30"/>
      <c r="G42" s="32" t="s">
        <v>53</v>
      </c>
      <c r="H42" s="34" t="s">
        <v>54</v>
      </c>
      <c r="I42" s="129">
        <f>+B33</f>
        <v>5619077</v>
      </c>
    </row>
    <row r="43" spans="2:10" ht="15">
      <c r="B43" s="128">
        <v>1110746</v>
      </c>
      <c r="C43" s="23"/>
      <c r="D43" s="40" t="s">
        <v>56</v>
      </c>
      <c r="F43" s="41"/>
      <c r="G43" s="28" t="s">
        <v>15</v>
      </c>
      <c r="H43" s="42" t="s">
        <v>16</v>
      </c>
      <c r="I43" s="129">
        <f>I44+I45+I47+I48+I49</f>
        <v>604968</v>
      </c>
      <c r="J43" s="75" t="str">
        <f>IF((I43=I44+I45+I47+I48+I49),"","NO CUADRA")</f>
        <v/>
      </c>
    </row>
    <row r="44" spans="2:10">
      <c r="B44" s="128">
        <v>1730752</v>
      </c>
      <c r="D44" s="32" t="s">
        <v>57</v>
      </c>
      <c r="F44" s="30"/>
      <c r="G44" s="40" t="s">
        <v>56</v>
      </c>
      <c r="I44" s="129">
        <v>463579</v>
      </c>
      <c r="J44" s="75" t="str">
        <f>IF((I52=I42+I43+I50),"","NO CUADRA")</f>
        <v/>
      </c>
    </row>
    <row r="45" spans="2:10">
      <c r="B45" s="128">
        <v>0</v>
      </c>
      <c r="D45" s="32" t="s">
        <v>58</v>
      </c>
      <c r="E45" s="29"/>
      <c r="F45" s="30"/>
      <c r="G45" s="32" t="s">
        <v>57</v>
      </c>
      <c r="I45" s="129">
        <v>141389</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3382547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6224045</v>
      </c>
      <c r="C52" s="26"/>
      <c r="D52" s="26" t="s">
        <v>46</v>
      </c>
      <c r="E52" s="26"/>
      <c r="F52" s="37"/>
      <c r="G52" s="26" t="s">
        <v>46</v>
      </c>
      <c r="H52" s="26"/>
      <c r="I52" s="131">
        <f>I42+I43+I50</f>
        <v>6224045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389399</v>
      </c>
      <c r="D59" s="24" t="s">
        <v>17</v>
      </c>
      <c r="E59" s="33" t="s">
        <v>66</v>
      </c>
      <c r="F59" s="30"/>
      <c r="G59" s="35" t="s">
        <v>62</v>
      </c>
      <c r="H59" s="34" t="s">
        <v>63</v>
      </c>
      <c r="I59" s="129">
        <f>+B49</f>
        <v>3382547</v>
      </c>
      <c r="J59" s="75" t="str">
        <f>IF((B59=B60+B61),"","NO CUADRA")</f>
        <v/>
      </c>
    </row>
    <row r="60" spans="2:10">
      <c r="B60" s="128">
        <v>389399</v>
      </c>
      <c r="D60" s="32" t="s">
        <v>67</v>
      </c>
      <c r="F60" s="30"/>
      <c r="G60" s="35" t="s">
        <v>68</v>
      </c>
      <c r="H60" s="32"/>
      <c r="I60" s="129">
        <f>I61+I62</f>
        <v>296615</v>
      </c>
      <c r="J60" s="75" t="str">
        <f>IF((B64=B65+B66+B67),"","NO CUADRA")</f>
        <v/>
      </c>
    </row>
    <row r="61" spans="2:10">
      <c r="B61" s="128">
        <v>0</v>
      </c>
      <c r="D61" s="32" t="s">
        <v>69</v>
      </c>
      <c r="F61" s="30"/>
      <c r="G61" s="35" t="s">
        <v>70</v>
      </c>
      <c r="I61" s="129">
        <v>0</v>
      </c>
      <c r="J61" s="75" t="str">
        <f>IF((I60=I61+I62),"","NO CUADRA")</f>
        <v/>
      </c>
    </row>
    <row r="62" spans="2:10">
      <c r="B62" s="128">
        <v>296615</v>
      </c>
      <c r="D62" s="24" t="s">
        <v>18</v>
      </c>
      <c r="E62" s="32" t="s">
        <v>71</v>
      </c>
      <c r="F62" s="30"/>
      <c r="G62" s="35" t="s">
        <v>72</v>
      </c>
      <c r="I62" s="129">
        <v>296615</v>
      </c>
      <c r="J62" s="75" t="str">
        <f>IF((I63=I64+I65+I66),"","NO CUADRA")</f>
        <v/>
      </c>
    </row>
    <row r="63" spans="2:10">
      <c r="B63" s="128"/>
      <c r="E63" s="32" t="s">
        <v>73</v>
      </c>
      <c r="F63" s="30"/>
      <c r="G63" s="31" t="s">
        <v>19</v>
      </c>
      <c r="H63" s="24" t="s">
        <v>20</v>
      </c>
      <c r="I63" s="129">
        <f>I64+I65+I66</f>
        <v>37147</v>
      </c>
      <c r="J63" s="75" t="str">
        <f>IF((I70=I59+I60+I63),"","NO CUADRA")</f>
        <v/>
      </c>
    </row>
    <row r="64" spans="2:10">
      <c r="B64" s="128">
        <f>B65+B66+B67</f>
        <v>65328</v>
      </c>
      <c r="D64" s="24" t="s">
        <v>19</v>
      </c>
      <c r="E64" s="24" t="s">
        <v>20</v>
      </c>
      <c r="F64" s="30"/>
      <c r="G64" s="32" t="s">
        <v>74</v>
      </c>
      <c r="I64" s="129">
        <v>0</v>
      </c>
      <c r="J64" s="75" t="str">
        <f>IF((B68=I70-B59-B62-B64),"","NO CUADRA")</f>
        <v/>
      </c>
    </row>
    <row r="65" spans="2:10">
      <c r="B65" s="128">
        <v>33394</v>
      </c>
      <c r="D65" s="32" t="s">
        <v>74</v>
      </c>
      <c r="F65" s="30"/>
      <c r="G65" s="35" t="s">
        <v>75</v>
      </c>
      <c r="I65" s="129">
        <v>12919</v>
      </c>
      <c r="J65" s="75" t="str">
        <f>IF((B70=B59+B62+B64+B68),"","NO CUADRA")</f>
        <v/>
      </c>
    </row>
    <row r="66" spans="2:10">
      <c r="B66" s="128">
        <v>0</v>
      </c>
      <c r="D66" s="32" t="s">
        <v>75</v>
      </c>
      <c r="F66" s="30"/>
      <c r="G66" s="35" t="s">
        <v>76</v>
      </c>
      <c r="I66" s="129">
        <v>24228</v>
      </c>
    </row>
    <row r="67" spans="2:10">
      <c r="B67" s="128">
        <v>31934</v>
      </c>
      <c r="D67" s="32" t="s">
        <v>76</v>
      </c>
      <c r="F67" s="30"/>
      <c r="G67" s="31"/>
      <c r="H67" s="31"/>
      <c r="I67" s="129"/>
    </row>
    <row r="68" spans="2:10">
      <c r="B68" s="128">
        <f>I70-B59-B62-B64</f>
        <v>2964967</v>
      </c>
      <c r="D68" s="32" t="s">
        <v>77</v>
      </c>
      <c r="E68" s="32" t="s">
        <v>78</v>
      </c>
      <c r="F68" s="30"/>
      <c r="G68" s="31"/>
      <c r="H68" s="31"/>
      <c r="I68" s="129"/>
    </row>
    <row r="69" spans="2:10" ht="17.45" customHeight="1">
      <c r="B69" s="128"/>
      <c r="F69" s="30"/>
      <c r="G69" s="31"/>
      <c r="H69" s="31"/>
      <c r="I69" s="129"/>
    </row>
    <row r="70" spans="2:10" ht="17.45" customHeight="1">
      <c r="B70" s="130">
        <f>B59+B62+B64+B68</f>
        <v>3716309</v>
      </c>
      <c r="C70" s="26"/>
      <c r="D70" s="26" t="s">
        <v>46</v>
      </c>
      <c r="E70" s="26"/>
      <c r="F70" s="37"/>
      <c r="G70" s="26" t="s">
        <v>46</v>
      </c>
      <c r="H70" s="26"/>
      <c r="I70" s="131">
        <f>I59+I60+I63</f>
        <v>3716309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2964967</v>
      </c>
      <c r="J77" s="75" t="str">
        <f>IF((I77=I82),"","NO CUADRA")</f>
        <v/>
      </c>
    </row>
    <row r="78" spans="2:10">
      <c r="B78" s="128"/>
      <c r="E78" s="32" t="s">
        <v>81</v>
      </c>
      <c r="F78" s="30"/>
      <c r="G78" s="35"/>
      <c r="H78" s="32"/>
      <c r="I78" s="129"/>
    </row>
    <row r="79" spans="2:10">
      <c r="B79" s="128">
        <f>I82-B77</f>
        <v>2964967</v>
      </c>
      <c r="D79" s="32" t="s">
        <v>82</v>
      </c>
      <c r="E79" s="39" t="s">
        <v>83</v>
      </c>
      <c r="F79" s="30"/>
      <c r="G79" s="31"/>
      <c r="H79" s="31"/>
      <c r="I79" s="129"/>
      <c r="J79" s="75" t="str">
        <f>IF((B79=I82-B77),"","NO CUADRA")</f>
        <v/>
      </c>
    </row>
    <row r="80" spans="2:10">
      <c r="B80" s="128">
        <f>B79-B13</f>
        <v>549796</v>
      </c>
      <c r="D80" s="32" t="s">
        <v>21</v>
      </c>
      <c r="E80" s="34" t="s">
        <v>22</v>
      </c>
      <c r="F80" s="30"/>
      <c r="G80" s="31"/>
      <c r="H80" s="31"/>
      <c r="I80" s="129"/>
    </row>
    <row r="81" spans="2:10">
      <c r="B81" s="128"/>
      <c r="F81" s="30"/>
      <c r="G81" s="31"/>
      <c r="H81" s="31"/>
      <c r="I81" s="129"/>
      <c r="J81" s="75" t="str">
        <f>IF((B82=B77+B79),"","NO CUADRA")</f>
        <v/>
      </c>
    </row>
    <row r="82" spans="2:10">
      <c r="B82" s="130">
        <f>B77+B79</f>
        <v>2964967</v>
      </c>
      <c r="C82" s="26"/>
      <c r="D82" s="26" t="s">
        <v>46</v>
      </c>
      <c r="E82" s="26"/>
      <c r="F82" s="37"/>
      <c r="G82" s="26" t="s">
        <v>46</v>
      </c>
      <c r="H82" s="26"/>
      <c r="I82" s="131">
        <f>I77</f>
        <v>2964967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1727361</v>
      </c>
      <c r="D92" s="32" t="s">
        <v>87</v>
      </c>
      <c r="E92" s="34" t="s">
        <v>88</v>
      </c>
      <c r="F92" s="30"/>
      <c r="G92" s="32" t="s">
        <v>82</v>
      </c>
      <c r="H92" s="34" t="s">
        <v>22</v>
      </c>
      <c r="I92" s="129">
        <f>+B80</f>
        <v>549796</v>
      </c>
      <c r="J92" s="75" t="str">
        <f>IF((I93=I94+I95),"","NO CUADRA")</f>
        <v/>
      </c>
    </row>
    <row r="93" spans="2:10">
      <c r="B93" s="128"/>
      <c r="E93" s="39" t="s">
        <v>89</v>
      </c>
      <c r="F93" s="30"/>
      <c r="G93" s="35" t="s">
        <v>32</v>
      </c>
      <c r="H93" s="24" t="s">
        <v>24</v>
      </c>
      <c r="I93" s="129">
        <f>I94+I95</f>
        <v>1243020</v>
      </c>
      <c r="J93" s="75" t="str">
        <f>IF((I96=I97),"","NO CUADRA")</f>
        <v/>
      </c>
    </row>
    <row r="94" spans="2:10">
      <c r="B94" s="128"/>
      <c r="E94" s="32"/>
      <c r="F94" s="30"/>
      <c r="G94" s="35" t="s">
        <v>90</v>
      </c>
      <c r="I94" s="129">
        <v>1097687</v>
      </c>
      <c r="J94" s="75" t="str">
        <f>IF((I99=I92+I93+I96),"","NO CUADRA")</f>
        <v/>
      </c>
    </row>
    <row r="95" spans="2:10">
      <c r="B95" s="128"/>
      <c r="E95" s="32"/>
      <c r="F95" s="30"/>
      <c r="G95" s="35" t="s">
        <v>91</v>
      </c>
      <c r="I95" s="129">
        <v>145333</v>
      </c>
    </row>
    <row r="96" spans="2:10">
      <c r="B96" s="128"/>
      <c r="D96" s="32"/>
      <c r="F96" s="30"/>
      <c r="G96" s="35" t="s">
        <v>33</v>
      </c>
      <c r="H96" s="24" t="s">
        <v>25</v>
      </c>
      <c r="I96" s="129">
        <f>I97</f>
        <v>-65455</v>
      </c>
    </row>
    <row r="97" spans="2:10">
      <c r="B97" s="132"/>
      <c r="C97" s="46"/>
      <c r="D97" s="46"/>
      <c r="E97" s="32"/>
      <c r="F97" s="47"/>
      <c r="G97" s="35" t="s">
        <v>92</v>
      </c>
      <c r="H97" s="48"/>
      <c r="I97" s="129">
        <v>-65455</v>
      </c>
    </row>
    <row r="98" spans="2:10">
      <c r="B98" s="128"/>
      <c r="F98" s="30"/>
      <c r="G98" s="31"/>
      <c r="H98" s="31"/>
      <c r="I98" s="129"/>
    </row>
    <row r="99" spans="2:10">
      <c r="B99" s="130">
        <f>B92</f>
        <v>1727361</v>
      </c>
      <c r="C99" s="26"/>
      <c r="D99" s="26" t="s">
        <v>46</v>
      </c>
      <c r="E99" s="26"/>
      <c r="F99" s="37"/>
      <c r="G99" s="26" t="s">
        <v>46</v>
      </c>
      <c r="H99" s="26"/>
      <c r="I99" s="131">
        <f>I92+I93+I96</f>
        <v>1727361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2450554</v>
      </c>
      <c r="D106" s="32" t="s">
        <v>34</v>
      </c>
      <c r="E106" s="50" t="s">
        <v>35</v>
      </c>
      <c r="F106" s="30"/>
      <c r="G106" s="31"/>
      <c r="H106" s="31"/>
      <c r="I106" s="30"/>
    </row>
    <row r="107" spans="2:10">
      <c r="B107" s="128">
        <v>2515870</v>
      </c>
      <c r="D107" s="32" t="s">
        <v>94</v>
      </c>
      <c r="E107" s="32"/>
      <c r="F107" s="30"/>
      <c r="G107" s="32" t="s">
        <v>87</v>
      </c>
      <c r="H107" s="39" t="s">
        <v>88</v>
      </c>
      <c r="I107" s="129"/>
    </row>
    <row r="108" spans="2:10">
      <c r="B108" s="128">
        <f>-B13</f>
        <v>-2415171</v>
      </c>
      <c r="D108" s="32" t="s">
        <v>95</v>
      </c>
      <c r="E108" s="33" t="s">
        <v>6</v>
      </c>
      <c r="F108" s="30"/>
      <c r="G108" s="32"/>
      <c r="H108" s="51" t="s">
        <v>89</v>
      </c>
      <c r="I108" s="129">
        <f>B92</f>
        <v>1727361</v>
      </c>
    </row>
    <row r="109" spans="2:10">
      <c r="B109" s="128">
        <v>-65316</v>
      </c>
      <c r="D109" s="40" t="s">
        <v>96</v>
      </c>
      <c r="E109" s="32" t="s">
        <v>97</v>
      </c>
      <c r="F109" s="30"/>
      <c r="H109" s="74"/>
      <c r="I109" s="133"/>
    </row>
    <row r="110" spans="2:10">
      <c r="B110" s="128">
        <v>0</v>
      </c>
      <c r="D110" s="32" t="s">
        <v>98</v>
      </c>
      <c r="E110" s="32" t="s">
        <v>99</v>
      </c>
      <c r="F110" s="30"/>
      <c r="G110" s="72"/>
      <c r="I110" s="129"/>
    </row>
    <row r="111" spans="2:10">
      <c r="B111" s="128">
        <v>319612</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1372366</v>
      </c>
      <c r="C113" s="46"/>
      <c r="D113" s="46" t="s">
        <v>26</v>
      </c>
      <c r="E113" s="34" t="s">
        <v>102</v>
      </c>
      <c r="F113" s="47"/>
      <c r="G113" s="72"/>
      <c r="H113" s="48"/>
      <c r="I113" s="129"/>
    </row>
    <row r="114" spans="2:10">
      <c r="B114" s="128"/>
      <c r="E114" s="32"/>
      <c r="F114" s="30"/>
      <c r="G114" s="72"/>
      <c r="H114" s="31"/>
      <c r="I114" s="129"/>
    </row>
    <row r="115" spans="2:10">
      <c r="B115" s="130">
        <f>B106+B108+B111+B113</f>
        <v>1727361</v>
      </c>
      <c r="C115" s="26"/>
      <c r="D115" s="26" t="s">
        <v>46</v>
      </c>
      <c r="E115" s="52"/>
      <c r="F115" s="37"/>
      <c r="G115" s="26" t="s">
        <v>46</v>
      </c>
      <c r="H115" s="26"/>
      <c r="I115" s="131">
        <f>I108</f>
        <v>1727361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1372366</v>
      </c>
      <c r="J122" s="75" t="str">
        <f>IF((B125=B126+B127),"","NO CUADRA")</f>
        <v/>
      </c>
    </row>
    <row r="123" spans="2:10" ht="15">
      <c r="B123" s="128">
        <f>B125+B128+B131+B134+B137+B142+B143+B144</f>
        <v>-483437</v>
      </c>
      <c r="C123" s="28"/>
      <c r="D123" s="23"/>
      <c r="E123" s="32" t="s">
        <v>105</v>
      </c>
      <c r="F123" s="23"/>
      <c r="G123" s="23"/>
      <c r="H123" s="23"/>
      <c r="I123" s="129">
        <f>I128+I131+I134+I137+I142+I143+I144</f>
        <v>-1855803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-385792</v>
      </c>
      <c r="E128" s="32" t="s">
        <v>109</v>
      </c>
      <c r="I128" s="129">
        <f>I129+I130</f>
        <v>135324</v>
      </c>
      <c r="J128" s="75" t="str">
        <f>IF((B138=B139+B140),"","NO CUADRA")</f>
        <v/>
      </c>
    </row>
    <row r="129" spans="2:10">
      <c r="B129" s="128">
        <v>451553</v>
      </c>
      <c r="E129" s="32" t="s">
        <v>110</v>
      </c>
      <c r="I129" s="129">
        <v>0</v>
      </c>
      <c r="J129" s="75" t="str">
        <f>IF((B144=B145+B146),"","NO CUADRA")</f>
        <v/>
      </c>
    </row>
    <row r="130" spans="2:10">
      <c r="B130" s="128">
        <v>-837345</v>
      </c>
      <c r="E130" s="32" t="s">
        <v>111</v>
      </c>
      <c r="I130" s="129">
        <v>135324</v>
      </c>
    </row>
    <row r="131" spans="2:10">
      <c r="B131" s="128">
        <f>B132+B133</f>
        <v>234429</v>
      </c>
      <c r="E131" s="32" t="s">
        <v>112</v>
      </c>
      <c r="I131" s="129">
        <f>I132+I133</f>
        <v>148</v>
      </c>
    </row>
    <row r="132" spans="2:10">
      <c r="B132" s="128">
        <v>-114961</v>
      </c>
      <c r="E132" s="32" t="s">
        <v>113</v>
      </c>
      <c r="I132" s="129">
        <v>132</v>
      </c>
      <c r="J132" s="75" t="str">
        <f>IF((I128=I129+I130),"","NO CUADRA")</f>
        <v/>
      </c>
    </row>
    <row r="133" spans="2:10">
      <c r="B133" s="128">
        <v>349390</v>
      </c>
      <c r="E133" s="32" t="s">
        <v>114</v>
      </c>
      <c r="I133" s="129">
        <v>16</v>
      </c>
      <c r="J133" s="75" t="str">
        <f>IF((I131=I132+I133),"","NO CUADRA")</f>
        <v/>
      </c>
    </row>
    <row r="134" spans="2:10">
      <c r="B134" s="128">
        <f>B135+B136</f>
        <v>-3367608</v>
      </c>
      <c r="E134" s="32" t="s">
        <v>115</v>
      </c>
      <c r="I134" s="129">
        <f>I135+I136</f>
        <v>-95677</v>
      </c>
      <c r="J134" s="75" t="str">
        <f>IF((I134=I135+I136),"","NO CUADRA")</f>
        <v/>
      </c>
    </row>
    <row r="135" spans="2:10">
      <c r="B135" s="128">
        <v>-45309</v>
      </c>
      <c r="E135" s="32" t="s">
        <v>116</v>
      </c>
      <c r="I135" s="129">
        <v>994384</v>
      </c>
      <c r="J135" s="75" t="str">
        <f>IF((I137=I138+I141),"","NO CUADRA")</f>
        <v/>
      </c>
    </row>
    <row r="136" spans="2:10">
      <c r="B136" s="128">
        <v>-3322299</v>
      </c>
      <c r="E136" s="32" t="s">
        <v>117</v>
      </c>
      <c r="I136" s="129">
        <v>-1090061</v>
      </c>
      <c r="J136" s="75" t="str">
        <f>IF((I144=I145+I146),"","NO CUADRA")</f>
        <v/>
      </c>
    </row>
    <row r="137" spans="2:10">
      <c r="B137" s="128">
        <f>B138+B141</f>
        <v>2911929</v>
      </c>
      <c r="E137" s="55" t="s">
        <v>118</v>
      </c>
      <c r="I137" s="129">
        <f>I138+I141</f>
        <v>-268872</v>
      </c>
      <c r="J137" s="75" t="str">
        <f>IF((I122=B123-I128-I131-I134-I137-I142-I143-I144),"","NO CUADRA")</f>
        <v/>
      </c>
    </row>
    <row r="138" spans="2:10">
      <c r="B138" s="128">
        <f>B139+B140</f>
        <v>2931737</v>
      </c>
      <c r="E138" s="55" t="s">
        <v>119</v>
      </c>
      <c r="I138" s="129">
        <f>I139+I140</f>
        <v>-268872</v>
      </c>
    </row>
    <row r="139" spans="2:10">
      <c r="B139" s="128">
        <v>2931737</v>
      </c>
      <c r="E139" s="55" t="s">
        <v>120</v>
      </c>
      <c r="I139" s="129">
        <v>-268872</v>
      </c>
    </row>
    <row r="140" spans="2:10">
      <c r="B140" s="128">
        <v>0</v>
      </c>
      <c r="E140" s="55" t="s">
        <v>121</v>
      </c>
      <c r="I140" s="129">
        <v>0</v>
      </c>
    </row>
    <row r="141" spans="2:10">
      <c r="B141" s="128">
        <v>-19808</v>
      </c>
      <c r="E141" s="55" t="s">
        <v>122</v>
      </c>
      <c r="I141" s="129">
        <v>0</v>
      </c>
    </row>
    <row r="142" spans="2:10">
      <c r="B142" s="128">
        <v>0</v>
      </c>
      <c r="E142" s="32" t="s">
        <v>123</v>
      </c>
      <c r="I142" s="129">
        <v>0</v>
      </c>
    </row>
    <row r="143" spans="2:10">
      <c r="B143" s="128">
        <v>2104</v>
      </c>
      <c r="C143" s="32" t="s">
        <v>124</v>
      </c>
      <c r="E143" s="32" t="s">
        <v>124</v>
      </c>
      <c r="I143" s="129">
        <v>-9802</v>
      </c>
    </row>
    <row r="144" spans="2:10">
      <c r="B144" s="128">
        <f>B145+B146</f>
        <v>121501</v>
      </c>
      <c r="C144" s="32" t="s">
        <v>125</v>
      </c>
      <c r="E144" s="32" t="s">
        <v>125</v>
      </c>
      <c r="I144" s="129">
        <f>I145+I146</f>
        <v>-1616924</v>
      </c>
      <c r="J144" s="75" t="str">
        <f>IF((I122=B113),"","NO CUADRA")</f>
        <v/>
      </c>
    </row>
    <row r="145" spans="2:9">
      <c r="B145" s="128">
        <v>-374506</v>
      </c>
      <c r="C145" s="32" t="s">
        <v>126</v>
      </c>
      <c r="E145" s="32" t="s">
        <v>126</v>
      </c>
      <c r="I145" s="129">
        <v>-217582</v>
      </c>
    </row>
    <row r="146" spans="2:9">
      <c r="B146" s="130">
        <v>496007</v>
      </c>
      <c r="C146" s="56" t="s">
        <v>127</v>
      </c>
      <c r="D146" s="57"/>
      <c r="E146" s="56" t="s">
        <v>127</v>
      </c>
      <c r="F146" s="57"/>
      <c r="G146" s="57"/>
      <c r="H146" s="57"/>
      <c r="I146" s="131">
        <v>-1399342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rstPageNumber="56" fitToHeight="4" orientation="portrait" r:id="rId1"/>
  <headerFooter alignWithMargins="0"/>
  <rowBreaks count="2" manualBreakCount="2">
    <brk id="72" max="16383" man="1"/>
    <brk id="146"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382</v>
      </c>
      <c r="D11" s="24" t="s">
        <v>4</v>
      </c>
      <c r="E11" s="32" t="s">
        <v>42</v>
      </c>
      <c r="F11" s="30"/>
      <c r="G11" s="31" t="s">
        <v>2</v>
      </c>
      <c r="H11" s="33" t="s">
        <v>3</v>
      </c>
      <c r="I11" s="129">
        <f>I12+I13</f>
        <v>417</v>
      </c>
      <c r="J11" s="75" t="str">
        <f>IF((I11=I12+I13),"","NO CUADRA")</f>
        <v/>
      </c>
    </row>
    <row r="12" spans="2:14">
      <c r="B12" s="128">
        <f>I11-B11</f>
        <v>35</v>
      </c>
      <c r="D12" s="32" t="s">
        <v>28</v>
      </c>
      <c r="E12" s="34" t="s">
        <v>5</v>
      </c>
      <c r="F12" s="30"/>
      <c r="G12" s="35" t="s">
        <v>43</v>
      </c>
      <c r="H12" s="31"/>
      <c r="I12" s="129">
        <v>417</v>
      </c>
      <c r="J12" s="75" t="str">
        <f>IF((I11=I16),"","NO CUADRA")</f>
        <v/>
      </c>
    </row>
    <row r="13" spans="2:14">
      <c r="B13" s="128">
        <v>0</v>
      </c>
      <c r="D13" s="24" t="s">
        <v>44</v>
      </c>
      <c r="E13" s="32" t="s">
        <v>6</v>
      </c>
      <c r="F13" s="30"/>
      <c r="G13" s="35" t="s">
        <v>45</v>
      </c>
      <c r="I13" s="129">
        <v>0</v>
      </c>
      <c r="J13" s="75" t="str">
        <f>IF((B16=B11+B12),"","NO CUADRA")</f>
        <v/>
      </c>
    </row>
    <row r="14" spans="2:14">
      <c r="B14" s="128">
        <f>B12-B13</f>
        <v>35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417</v>
      </c>
      <c r="C16" s="26"/>
      <c r="D16" s="36" t="s">
        <v>46</v>
      </c>
      <c r="E16" s="26"/>
      <c r="F16" s="37"/>
      <c r="G16" s="36" t="s">
        <v>46</v>
      </c>
      <c r="H16" s="26"/>
      <c r="I16" s="131">
        <f>I11</f>
        <v>417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174</v>
      </c>
      <c r="D26" s="24" t="s">
        <v>9</v>
      </c>
      <c r="E26" s="32" t="s">
        <v>10</v>
      </c>
      <c r="F26" s="30"/>
      <c r="G26" s="35" t="s">
        <v>28</v>
      </c>
      <c r="H26" s="39" t="s">
        <v>5</v>
      </c>
      <c r="I26" s="129">
        <f>+B12</f>
        <v>35</v>
      </c>
      <c r="J26" s="75" t="str">
        <f>IF((B26=B27+B28),"","NO CUADRA")</f>
        <v/>
      </c>
    </row>
    <row r="27" spans="2:10">
      <c r="B27" s="128">
        <v>146</v>
      </c>
      <c r="D27" s="32" t="s">
        <v>49</v>
      </c>
      <c r="F27" s="30"/>
      <c r="G27" s="31"/>
      <c r="H27" s="31"/>
      <c r="I27" s="129"/>
      <c r="J27" s="75" t="str">
        <f>IF((B28=B29+B30),"","NO CUADRA")</f>
        <v/>
      </c>
    </row>
    <row r="28" spans="2:10">
      <c r="B28" s="128">
        <f>B29+B30</f>
        <v>28</v>
      </c>
      <c r="D28" s="32" t="s">
        <v>50</v>
      </c>
      <c r="F28" s="30"/>
      <c r="G28" s="31"/>
      <c r="H28" s="31"/>
      <c r="I28" s="129"/>
      <c r="J28" s="75" t="str">
        <f>IF((I26=I35),"","NO CUADRA")</f>
        <v/>
      </c>
    </row>
    <row r="29" spans="2:10">
      <c r="B29" s="128">
        <v>28</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4</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-143</v>
      </c>
      <c r="D33" s="32" t="s">
        <v>53</v>
      </c>
      <c r="E33" s="34" t="s">
        <v>54</v>
      </c>
      <c r="F33" s="30"/>
      <c r="G33" s="31"/>
      <c r="H33" s="31"/>
      <c r="I33" s="129"/>
    </row>
    <row r="34" spans="2:10">
      <c r="B34" s="128"/>
      <c r="F34" s="30"/>
      <c r="G34" s="31"/>
      <c r="H34" s="31"/>
      <c r="I34" s="129"/>
    </row>
    <row r="35" spans="2:10">
      <c r="B35" s="130">
        <f>B26+B31+B32+B33</f>
        <v>35</v>
      </c>
      <c r="C35" s="26"/>
      <c r="D35" s="36" t="s">
        <v>46</v>
      </c>
      <c r="E35" s="26"/>
      <c r="F35" s="37"/>
      <c r="G35" s="36" t="s">
        <v>46</v>
      </c>
      <c r="H35" s="26"/>
      <c r="I35" s="131">
        <f>I26</f>
        <v>35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612</v>
      </c>
      <c r="D42" s="24" t="s">
        <v>15</v>
      </c>
      <c r="E42" s="35" t="s">
        <v>16</v>
      </c>
      <c r="F42" s="30"/>
      <c r="G42" s="32" t="s">
        <v>53</v>
      </c>
      <c r="H42" s="34" t="s">
        <v>54</v>
      </c>
      <c r="I42" s="129">
        <f>+B33</f>
        <v>-143</v>
      </c>
    </row>
    <row r="43" spans="2:10" ht="15">
      <c r="B43" s="128">
        <v>612</v>
      </c>
      <c r="C43" s="23"/>
      <c r="D43" s="40" t="s">
        <v>56</v>
      </c>
      <c r="F43" s="41"/>
      <c r="G43" s="28" t="s">
        <v>15</v>
      </c>
      <c r="H43" s="42" t="s">
        <v>16</v>
      </c>
      <c r="I43" s="129">
        <f>I44+I45+I47+I48+I49</f>
        <v>493</v>
      </c>
      <c r="J43" s="75" t="str">
        <f>IF((I43=I44+I45+I47+I48+I49),"","NO CUADRA")</f>
        <v/>
      </c>
    </row>
    <row r="44" spans="2:10">
      <c r="B44" s="128">
        <v>0</v>
      </c>
      <c r="D44" s="32" t="s">
        <v>57</v>
      </c>
      <c r="F44" s="30"/>
      <c r="G44" s="40" t="s">
        <v>56</v>
      </c>
      <c r="I44" s="129">
        <v>493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-262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350</v>
      </c>
      <c r="C52" s="26"/>
      <c r="D52" s="26" t="s">
        <v>46</v>
      </c>
      <c r="E52" s="26"/>
      <c r="F52" s="37"/>
      <c r="G52" s="26" t="s">
        <v>46</v>
      </c>
      <c r="H52" s="26"/>
      <c r="I52" s="131">
        <f>I42+I43+I50</f>
        <v>350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-262</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1</v>
      </c>
      <c r="D64" s="24" t="s">
        <v>19</v>
      </c>
      <c r="E64" s="24" t="s">
        <v>20</v>
      </c>
      <c r="F64" s="30"/>
      <c r="G64" s="32" t="s">
        <v>74</v>
      </c>
      <c r="I64" s="129">
        <v>0</v>
      </c>
      <c r="J64" s="75" t="str">
        <f>IF((B68=I70-B59-B62-B64),"","NO CUADRA")</f>
        <v/>
      </c>
    </row>
    <row r="65" spans="2:10">
      <c r="B65" s="128">
        <v>1</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-263</v>
      </c>
      <c r="D68" s="32" t="s">
        <v>77</v>
      </c>
      <c r="E68" s="32" t="s">
        <v>78</v>
      </c>
      <c r="F68" s="30"/>
      <c r="G68" s="31"/>
      <c r="H68" s="31"/>
      <c r="I68" s="129"/>
    </row>
    <row r="69" spans="2:10" ht="17.45" customHeight="1">
      <c r="B69" s="128"/>
      <c r="F69" s="30"/>
      <c r="G69" s="31"/>
      <c r="H69" s="31"/>
      <c r="I69" s="129"/>
    </row>
    <row r="70" spans="2:10" ht="17.45" customHeight="1">
      <c r="B70" s="130">
        <f>B59+B62+B64+B68</f>
        <v>-262</v>
      </c>
      <c r="C70" s="26"/>
      <c r="D70" s="26" t="s">
        <v>46</v>
      </c>
      <c r="E70" s="26"/>
      <c r="F70" s="37"/>
      <c r="G70" s="26" t="s">
        <v>46</v>
      </c>
      <c r="H70" s="26"/>
      <c r="I70" s="131">
        <f>I59+I60+I63</f>
        <v>-262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-263</v>
      </c>
      <c r="J77" s="75" t="str">
        <f>IF((I77=I82),"","NO CUADRA")</f>
        <v/>
      </c>
    </row>
    <row r="78" spans="2:10">
      <c r="B78" s="128"/>
      <c r="E78" s="32" t="s">
        <v>81</v>
      </c>
      <c r="F78" s="30"/>
      <c r="G78" s="35"/>
      <c r="H78" s="32"/>
      <c r="I78" s="129"/>
    </row>
    <row r="79" spans="2:10">
      <c r="B79" s="128">
        <f>I82-B77</f>
        <v>-263</v>
      </c>
      <c r="D79" s="32" t="s">
        <v>82</v>
      </c>
      <c r="E79" s="39" t="s">
        <v>83</v>
      </c>
      <c r="F79" s="30"/>
      <c r="G79" s="31"/>
      <c r="H79" s="31"/>
      <c r="I79" s="129"/>
      <c r="J79" s="75" t="str">
        <f>IF((B79=I82-B77),"","NO CUADRA")</f>
        <v/>
      </c>
    </row>
    <row r="80" spans="2:10">
      <c r="B80" s="128">
        <f>B79-B13</f>
        <v>-263</v>
      </c>
      <c r="D80" s="32" t="s">
        <v>21</v>
      </c>
      <c r="E80" s="34" t="s">
        <v>22</v>
      </c>
      <c r="F80" s="30"/>
      <c r="G80" s="31"/>
      <c r="H80" s="31"/>
      <c r="I80" s="129"/>
    </row>
    <row r="81" spans="2:10">
      <c r="B81" s="128"/>
      <c r="F81" s="30"/>
      <c r="G81" s="31"/>
      <c r="H81" s="31"/>
      <c r="I81" s="129"/>
      <c r="J81" s="75" t="str">
        <f>IF((B82=B77+B79),"","NO CUADRA")</f>
        <v/>
      </c>
    </row>
    <row r="82" spans="2:10">
      <c r="B82" s="130">
        <f>B77+B79</f>
        <v>-263</v>
      </c>
      <c r="C82" s="26"/>
      <c r="D82" s="26" t="s">
        <v>46</v>
      </c>
      <c r="E82" s="26"/>
      <c r="F82" s="37"/>
      <c r="G82" s="26" t="s">
        <v>46</v>
      </c>
      <c r="H82" s="26"/>
      <c r="I82" s="131">
        <f>I77</f>
        <v>-263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-263</v>
      </c>
      <c r="D92" s="32" t="s">
        <v>87</v>
      </c>
      <c r="E92" s="34" t="s">
        <v>88</v>
      </c>
      <c r="F92" s="30"/>
      <c r="G92" s="32" t="s">
        <v>82</v>
      </c>
      <c r="H92" s="34" t="s">
        <v>22</v>
      </c>
      <c r="I92" s="129">
        <f>+B80</f>
        <v>-263</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-263</v>
      </c>
      <c r="C99" s="26"/>
      <c r="D99" s="26" t="s">
        <v>46</v>
      </c>
      <c r="E99" s="26"/>
      <c r="F99" s="37"/>
      <c r="G99" s="26" t="s">
        <v>46</v>
      </c>
      <c r="H99" s="26"/>
      <c r="I99" s="131">
        <f>I92+I93+I96</f>
        <v>-263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v>
      </c>
      <c r="D106" s="32" t="s">
        <v>34</v>
      </c>
      <c r="E106" s="50" t="s">
        <v>35</v>
      </c>
      <c r="F106" s="30"/>
      <c r="G106" s="31"/>
      <c r="H106" s="31"/>
      <c r="I106" s="30"/>
    </row>
    <row r="107" spans="2:10">
      <c r="B107" s="128">
        <v>0</v>
      </c>
      <c r="D107" s="32" t="s">
        <v>94</v>
      </c>
      <c r="E107" s="32"/>
      <c r="F107" s="30"/>
      <c r="G107" s="32" t="s">
        <v>87</v>
      </c>
      <c r="H107" s="39" t="s">
        <v>88</v>
      </c>
      <c r="I107" s="129"/>
    </row>
    <row r="108" spans="2:10">
      <c r="B108" s="128">
        <f>-B13</f>
        <v>0</v>
      </c>
      <c r="D108" s="32" t="s">
        <v>95</v>
      </c>
      <c r="E108" s="33" t="s">
        <v>6</v>
      </c>
      <c r="F108" s="30"/>
      <c r="G108" s="32"/>
      <c r="H108" s="51" t="s">
        <v>89</v>
      </c>
      <c r="I108" s="129">
        <f>B92</f>
        <v>-263</v>
      </c>
    </row>
    <row r="109" spans="2:10">
      <c r="B109" s="128">
        <v>-6</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-257</v>
      </c>
      <c r="C113" s="46"/>
      <c r="D113" s="46" t="s">
        <v>26</v>
      </c>
      <c r="E113" s="34" t="s">
        <v>102</v>
      </c>
      <c r="F113" s="47"/>
      <c r="G113" s="72"/>
      <c r="H113" s="48"/>
      <c r="I113" s="129"/>
    </row>
    <row r="114" spans="2:10">
      <c r="B114" s="128"/>
      <c r="E114" s="32"/>
      <c r="F114" s="30"/>
      <c r="G114" s="72"/>
      <c r="H114" s="31"/>
      <c r="I114" s="129"/>
    </row>
    <row r="115" spans="2:10">
      <c r="B115" s="130">
        <f>B106+B108+B111+B113</f>
        <v>-263</v>
      </c>
      <c r="C115" s="26"/>
      <c r="D115" s="26" t="s">
        <v>46</v>
      </c>
      <c r="E115" s="52"/>
      <c r="F115" s="37"/>
      <c r="G115" s="26" t="s">
        <v>46</v>
      </c>
      <c r="H115" s="26"/>
      <c r="I115" s="131">
        <f>I108</f>
        <v>-263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-257</v>
      </c>
      <c r="J122" s="75" t="str">
        <f>IF((B125=B126+B127),"","NO CUADRA")</f>
        <v/>
      </c>
    </row>
    <row r="123" spans="2:10" ht="15">
      <c r="B123" s="128">
        <f>B125+B128+B131+B134+B137+B142+B143+B144</f>
        <v>-517</v>
      </c>
      <c r="C123" s="28"/>
      <c r="D123" s="23"/>
      <c r="E123" s="32" t="s">
        <v>105</v>
      </c>
      <c r="F123" s="23"/>
      <c r="G123" s="23"/>
      <c r="H123" s="23"/>
      <c r="I123" s="129">
        <f>I128+I131+I134+I137+I142+I143+I144</f>
        <v>-260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-56</v>
      </c>
      <c r="E128" s="32" t="s">
        <v>109</v>
      </c>
      <c r="I128" s="129">
        <f>I129+I130</f>
        <v>72</v>
      </c>
      <c r="J128" s="75" t="str">
        <f>IF((B138=B139+B140),"","NO CUADRA")</f>
        <v/>
      </c>
    </row>
    <row r="129" spans="2:10">
      <c r="B129" s="128">
        <v>176</v>
      </c>
      <c r="E129" s="32" t="s">
        <v>110</v>
      </c>
      <c r="I129" s="129">
        <v>0</v>
      </c>
      <c r="J129" s="75" t="str">
        <f>IF((B144=B145+B146),"","NO CUADRA")</f>
        <v/>
      </c>
    </row>
    <row r="130" spans="2:10">
      <c r="B130" s="128">
        <v>-232</v>
      </c>
      <c r="E130" s="32" t="s">
        <v>111</v>
      </c>
      <c r="I130" s="129">
        <v>72</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723</v>
      </c>
      <c r="E134" s="32" t="s">
        <v>115</v>
      </c>
      <c r="I134" s="129">
        <f>I135+I136</f>
        <v>-5727</v>
      </c>
      <c r="J134" s="75" t="str">
        <f>IF((I134=I135+I136),"","NO CUADRA")</f>
        <v/>
      </c>
    </row>
    <row r="135" spans="2:10">
      <c r="B135" s="128">
        <v>2281</v>
      </c>
      <c r="E135" s="32" t="s">
        <v>116</v>
      </c>
      <c r="I135" s="129">
        <v>0</v>
      </c>
      <c r="J135" s="75" t="str">
        <f>IF((I137=I138+I141),"","NO CUADRA")</f>
        <v/>
      </c>
    </row>
    <row r="136" spans="2:10">
      <c r="B136" s="128">
        <v>-1558</v>
      </c>
      <c r="E136" s="32" t="s">
        <v>117</v>
      </c>
      <c r="I136" s="129">
        <v>-5727</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-1184</v>
      </c>
      <c r="C144" s="32" t="s">
        <v>125</v>
      </c>
      <c r="E144" s="32" t="s">
        <v>125</v>
      </c>
      <c r="I144" s="129">
        <f>I145+I146</f>
        <v>5395</v>
      </c>
      <c r="J144" s="75" t="str">
        <f>IF((I122=B113),"","NO CUADRA")</f>
        <v/>
      </c>
    </row>
    <row r="145" spans="2:9">
      <c r="B145" s="128">
        <v>-799</v>
      </c>
      <c r="C145" s="32" t="s">
        <v>126</v>
      </c>
      <c r="E145" s="32" t="s">
        <v>126</v>
      </c>
      <c r="I145" s="129">
        <v>-262</v>
      </c>
    </row>
    <row r="146" spans="2:9">
      <c r="B146" s="130">
        <v>-385</v>
      </c>
      <c r="C146" s="56" t="s">
        <v>127</v>
      </c>
      <c r="D146" s="57"/>
      <c r="E146" s="56" t="s">
        <v>127</v>
      </c>
      <c r="F146" s="57"/>
      <c r="G146" s="57"/>
      <c r="H146" s="57"/>
      <c r="I146" s="131">
        <v>5657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386</v>
      </c>
      <c r="D3" s="20"/>
      <c r="E3" s="77"/>
      <c r="F3" s="20"/>
      <c r="G3" s="20"/>
      <c r="H3" s="20"/>
      <c r="I3" s="20"/>
      <c r="J3" s="20"/>
      <c r="K3" s="20"/>
      <c r="L3" s="20"/>
      <c r="M3" s="20"/>
      <c r="N3" s="120"/>
    </row>
    <row r="4" spans="2:14" s="21" customFormat="1" ht="15" customHeight="1">
      <c r="B4" s="127" t="s">
        <v>387</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115589</v>
      </c>
      <c r="D11" s="24" t="s">
        <v>4</v>
      </c>
      <c r="E11" s="32" t="s">
        <v>42</v>
      </c>
      <c r="F11" s="30"/>
      <c r="G11" s="31" t="s">
        <v>2</v>
      </c>
      <c r="H11" s="33" t="s">
        <v>3</v>
      </c>
      <c r="I11" s="129">
        <f>I12+I13</f>
        <v>133649</v>
      </c>
      <c r="J11" s="75" t="str">
        <f>IF((I11=I12+I13),"","NO CUADRA")</f>
        <v/>
      </c>
    </row>
    <row r="12" spans="2:14">
      <c r="B12" s="128">
        <f>I11-B11</f>
        <v>18060</v>
      </c>
      <c r="D12" s="32" t="s">
        <v>28</v>
      </c>
      <c r="E12" s="34" t="s">
        <v>5</v>
      </c>
      <c r="F12" s="30"/>
      <c r="G12" s="35" t="s">
        <v>43</v>
      </c>
      <c r="H12" s="31"/>
      <c r="I12" s="129">
        <v>133649</v>
      </c>
      <c r="J12" s="75" t="str">
        <f>IF((I11=I16),"","NO CUADRA")</f>
        <v/>
      </c>
    </row>
    <row r="13" spans="2:14">
      <c r="B13" s="128">
        <v>1249</v>
      </c>
      <c r="D13" s="24" t="s">
        <v>44</v>
      </c>
      <c r="E13" s="32" t="s">
        <v>6</v>
      </c>
      <c r="F13" s="30"/>
      <c r="G13" s="35" t="s">
        <v>45</v>
      </c>
      <c r="I13" s="129">
        <v>0</v>
      </c>
      <c r="J13" s="75" t="str">
        <f>IF((B16=B11+B12),"","NO CUADRA")</f>
        <v/>
      </c>
    </row>
    <row r="14" spans="2:14">
      <c r="B14" s="128">
        <f>B12-B13</f>
        <v>16811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133649</v>
      </c>
      <c r="C16" s="26"/>
      <c r="D16" s="36" t="s">
        <v>46</v>
      </c>
      <c r="E16" s="26"/>
      <c r="F16" s="37"/>
      <c r="G16" s="36" t="s">
        <v>46</v>
      </c>
      <c r="H16" s="26"/>
      <c r="I16" s="131">
        <f>I11</f>
        <v>133649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12914</v>
      </c>
      <c r="D26" s="24" t="s">
        <v>9</v>
      </c>
      <c r="E26" s="32" t="s">
        <v>10</v>
      </c>
      <c r="F26" s="30"/>
      <c r="G26" s="35" t="s">
        <v>28</v>
      </c>
      <c r="H26" s="39" t="s">
        <v>5</v>
      </c>
      <c r="I26" s="129">
        <f>+B12</f>
        <v>18060</v>
      </c>
      <c r="J26" s="75" t="str">
        <f>IF((B26=B27+B28),"","NO CUADRA")</f>
        <v/>
      </c>
    </row>
    <row r="27" spans="2:10">
      <c r="B27" s="128">
        <v>9989</v>
      </c>
      <c r="D27" s="32" t="s">
        <v>49</v>
      </c>
      <c r="F27" s="30"/>
      <c r="G27" s="31"/>
      <c r="H27" s="31"/>
      <c r="I27" s="129"/>
      <c r="J27" s="75" t="str">
        <f>IF((B28=B29+B30),"","NO CUADRA")</f>
        <v/>
      </c>
    </row>
    <row r="28" spans="2:10">
      <c r="B28" s="128">
        <f>B29+B30</f>
        <v>2925</v>
      </c>
      <c r="D28" s="32" t="s">
        <v>50</v>
      </c>
      <c r="F28" s="30"/>
      <c r="G28" s="31"/>
      <c r="H28" s="31"/>
      <c r="I28" s="129"/>
      <c r="J28" s="75" t="str">
        <f>IF((I26=I35),"","NO CUADRA")</f>
        <v/>
      </c>
    </row>
    <row r="29" spans="2:10">
      <c r="B29" s="128">
        <v>2612</v>
      </c>
      <c r="D29" s="32" t="s">
        <v>51</v>
      </c>
      <c r="F29" s="30"/>
      <c r="G29" s="31"/>
      <c r="H29" s="31"/>
      <c r="I29" s="129"/>
      <c r="J29" s="75" t="str">
        <f>IF((B33=I35-B26-B31-B32),"","NO CUADRA")</f>
        <v/>
      </c>
    </row>
    <row r="30" spans="2:10">
      <c r="B30" s="128">
        <v>313</v>
      </c>
      <c r="D30" s="32" t="s">
        <v>52</v>
      </c>
      <c r="F30" s="30"/>
      <c r="G30" s="31"/>
      <c r="H30" s="31"/>
      <c r="I30" s="129"/>
      <c r="J30" s="75" t="str">
        <f>IF((B35=B26+B31+B32+B33),"","NO CUADRA")</f>
        <v/>
      </c>
    </row>
    <row r="31" spans="2:10" ht="12.75" customHeight="1">
      <c r="B31" s="128">
        <v>131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5015</v>
      </c>
      <c r="D33" s="32" t="s">
        <v>53</v>
      </c>
      <c r="E33" s="34" t="s">
        <v>54</v>
      </c>
      <c r="F33" s="30"/>
      <c r="G33" s="31"/>
      <c r="H33" s="31"/>
      <c r="I33" s="129"/>
    </row>
    <row r="34" spans="2:10">
      <c r="B34" s="128"/>
      <c r="F34" s="30"/>
      <c r="G34" s="31"/>
      <c r="H34" s="31"/>
      <c r="I34" s="129"/>
    </row>
    <row r="35" spans="2:10">
      <c r="B35" s="130">
        <f>B26+B31+B32+B33</f>
        <v>18060</v>
      </c>
      <c r="C35" s="26"/>
      <c r="D35" s="36" t="s">
        <v>46</v>
      </c>
      <c r="E35" s="26"/>
      <c r="F35" s="37"/>
      <c r="G35" s="36" t="s">
        <v>46</v>
      </c>
      <c r="H35" s="26"/>
      <c r="I35" s="131">
        <f>I26</f>
        <v>18060</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3974</v>
      </c>
      <c r="D42" s="24" t="s">
        <v>15</v>
      </c>
      <c r="E42" s="35" t="s">
        <v>16</v>
      </c>
      <c r="F42" s="30"/>
      <c r="G42" s="32" t="s">
        <v>53</v>
      </c>
      <c r="H42" s="34" t="s">
        <v>54</v>
      </c>
      <c r="I42" s="129">
        <f>+B33</f>
        <v>5015</v>
      </c>
    </row>
    <row r="43" spans="2:10" ht="15">
      <c r="B43" s="128">
        <v>393</v>
      </c>
      <c r="C43" s="23"/>
      <c r="D43" s="40" t="s">
        <v>56</v>
      </c>
      <c r="F43" s="41"/>
      <c r="G43" s="28" t="s">
        <v>15</v>
      </c>
      <c r="H43" s="42" t="s">
        <v>16</v>
      </c>
      <c r="I43" s="129">
        <f>I44+I45+I47+I48+I49</f>
        <v>1091</v>
      </c>
      <c r="J43" s="75" t="str">
        <f>IF((I43=I44+I45+I47+I48+I49),"","NO CUADRA")</f>
        <v/>
      </c>
    </row>
    <row r="44" spans="2:10">
      <c r="B44" s="128">
        <v>3581</v>
      </c>
      <c r="D44" s="32" t="s">
        <v>57</v>
      </c>
      <c r="F44" s="30"/>
      <c r="G44" s="40" t="s">
        <v>56</v>
      </c>
      <c r="I44" s="129">
        <v>1091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2132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6106</v>
      </c>
      <c r="C52" s="26"/>
      <c r="D52" s="26" t="s">
        <v>46</v>
      </c>
      <c r="E52" s="26"/>
      <c r="F52" s="37"/>
      <c r="G52" s="26" t="s">
        <v>46</v>
      </c>
      <c r="H52" s="26"/>
      <c r="I52" s="131">
        <f>I42+I43+I50</f>
        <v>6106</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163</v>
      </c>
      <c r="D59" s="24" t="s">
        <v>17</v>
      </c>
      <c r="E59" s="33" t="s">
        <v>66</v>
      </c>
      <c r="F59" s="30"/>
      <c r="G59" s="35" t="s">
        <v>62</v>
      </c>
      <c r="H59" s="34" t="s">
        <v>63</v>
      </c>
      <c r="I59" s="129">
        <f>+B49</f>
        <v>2132</v>
      </c>
      <c r="J59" s="75" t="str">
        <f>IF((B59=B60+B61),"","NO CUADRA")</f>
        <v/>
      </c>
    </row>
    <row r="60" spans="2:10">
      <c r="B60" s="128">
        <v>163</v>
      </c>
      <c r="D60" s="32" t="s">
        <v>67</v>
      </c>
      <c r="F60" s="30"/>
      <c r="G60" s="35" t="s">
        <v>68</v>
      </c>
      <c r="H60" s="32"/>
      <c r="I60" s="129">
        <f>I61+I62</f>
        <v>313</v>
      </c>
      <c r="J60" s="75" t="str">
        <f>IF((B64=B65+B66+B67),"","NO CUADRA")</f>
        <v/>
      </c>
    </row>
    <row r="61" spans="2:10">
      <c r="B61" s="128">
        <v>0</v>
      </c>
      <c r="D61" s="32" t="s">
        <v>69</v>
      </c>
      <c r="F61" s="30"/>
      <c r="G61" s="35" t="s">
        <v>70</v>
      </c>
      <c r="I61" s="129">
        <v>0</v>
      </c>
      <c r="J61" s="75" t="str">
        <f>IF((I60=I61+I62),"","NO CUADRA")</f>
        <v/>
      </c>
    </row>
    <row r="62" spans="2:10">
      <c r="B62" s="128">
        <v>313</v>
      </c>
      <c r="D62" s="24" t="s">
        <v>18</v>
      </c>
      <c r="E62" s="32" t="s">
        <v>71</v>
      </c>
      <c r="F62" s="30"/>
      <c r="G62" s="35" t="s">
        <v>72</v>
      </c>
      <c r="I62" s="129">
        <v>313</v>
      </c>
      <c r="J62" s="75" t="str">
        <f>IF((I63=I64+I65+I66),"","NO CUADRA")</f>
        <v/>
      </c>
    </row>
    <row r="63" spans="2:10">
      <c r="B63" s="128"/>
      <c r="E63" s="32" t="s">
        <v>73</v>
      </c>
      <c r="F63" s="30"/>
      <c r="G63" s="31" t="s">
        <v>19</v>
      </c>
      <c r="H63" s="24" t="s">
        <v>20</v>
      </c>
      <c r="I63" s="129">
        <f>I64+I65+I66</f>
        <v>2</v>
      </c>
      <c r="J63" s="75" t="str">
        <f>IF((I70=I59+I60+I63),"","NO CUADRA")</f>
        <v/>
      </c>
    </row>
    <row r="64" spans="2:10">
      <c r="B64" s="128">
        <f>B65+B66+B67</f>
        <v>170</v>
      </c>
      <c r="D64" s="24" t="s">
        <v>19</v>
      </c>
      <c r="E64" s="24" t="s">
        <v>20</v>
      </c>
      <c r="F64" s="30"/>
      <c r="G64" s="32" t="s">
        <v>74</v>
      </c>
      <c r="I64" s="129">
        <v>0</v>
      </c>
      <c r="J64" s="75" t="str">
        <f>IF((B68=I70-B59-B62-B64),"","NO CUADRA")</f>
        <v/>
      </c>
    </row>
    <row r="65" spans="2:10">
      <c r="B65" s="128">
        <v>169</v>
      </c>
      <c r="D65" s="32" t="s">
        <v>74</v>
      </c>
      <c r="F65" s="30"/>
      <c r="G65" s="35" t="s">
        <v>75</v>
      </c>
      <c r="I65" s="129">
        <v>0</v>
      </c>
      <c r="J65" s="75" t="str">
        <f>IF((B70=B59+B62+B64+B68),"","NO CUADRA")</f>
        <v/>
      </c>
    </row>
    <row r="66" spans="2:10">
      <c r="B66" s="128">
        <v>0</v>
      </c>
      <c r="D66" s="32" t="s">
        <v>75</v>
      </c>
      <c r="F66" s="30"/>
      <c r="G66" s="35" t="s">
        <v>76</v>
      </c>
      <c r="I66" s="129">
        <v>2</v>
      </c>
    </row>
    <row r="67" spans="2:10">
      <c r="B67" s="128">
        <v>1</v>
      </c>
      <c r="D67" s="32" t="s">
        <v>76</v>
      </c>
      <c r="F67" s="30"/>
      <c r="G67" s="31"/>
      <c r="H67" s="31"/>
      <c r="I67" s="129"/>
    </row>
    <row r="68" spans="2:10">
      <c r="B68" s="128">
        <f>I70-B59-B62-B64</f>
        <v>1801</v>
      </c>
      <c r="D68" s="32" t="s">
        <v>77</v>
      </c>
      <c r="E68" s="32" t="s">
        <v>78</v>
      </c>
      <c r="F68" s="30"/>
      <c r="G68" s="31"/>
      <c r="H68" s="31"/>
      <c r="I68" s="129"/>
    </row>
    <row r="69" spans="2:10" ht="17.45" customHeight="1">
      <c r="B69" s="128"/>
      <c r="F69" s="30"/>
      <c r="G69" s="31"/>
      <c r="H69" s="31"/>
      <c r="I69" s="129"/>
    </row>
    <row r="70" spans="2:10" ht="17.45" customHeight="1">
      <c r="B70" s="130">
        <f>B59+B62+B64+B68</f>
        <v>2447</v>
      </c>
      <c r="C70" s="26"/>
      <c r="D70" s="26" t="s">
        <v>46</v>
      </c>
      <c r="E70" s="26"/>
      <c r="F70" s="37"/>
      <c r="G70" s="26" t="s">
        <v>46</v>
      </c>
      <c r="H70" s="26"/>
      <c r="I70" s="131">
        <f>I59+I60+I63</f>
        <v>2447</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1801</v>
      </c>
      <c r="J77" s="75" t="str">
        <f>IF((I77=I82),"","NO CUADRA")</f>
        <v/>
      </c>
    </row>
    <row r="78" spans="2:10">
      <c r="B78" s="128"/>
      <c r="E78" s="32" t="s">
        <v>81</v>
      </c>
      <c r="F78" s="30"/>
      <c r="G78" s="35"/>
      <c r="H78" s="32"/>
      <c r="I78" s="129"/>
    </row>
    <row r="79" spans="2:10">
      <c r="B79" s="128">
        <f>I82-B77</f>
        <v>1801</v>
      </c>
      <c r="D79" s="32" t="s">
        <v>82</v>
      </c>
      <c r="E79" s="39" t="s">
        <v>83</v>
      </c>
      <c r="F79" s="30"/>
      <c r="G79" s="31"/>
      <c r="H79" s="31"/>
      <c r="I79" s="129"/>
      <c r="J79" s="75" t="str">
        <f>IF((B79=I82-B77),"","NO CUADRA")</f>
        <v/>
      </c>
    </row>
    <row r="80" spans="2:10">
      <c r="B80" s="128">
        <f>B79-B13</f>
        <v>552</v>
      </c>
      <c r="D80" s="32" t="s">
        <v>21</v>
      </c>
      <c r="E80" s="34" t="s">
        <v>22</v>
      </c>
      <c r="F80" s="30"/>
      <c r="G80" s="31"/>
      <c r="H80" s="31"/>
      <c r="I80" s="129"/>
    </row>
    <row r="81" spans="2:10">
      <c r="B81" s="128"/>
      <c r="F81" s="30"/>
      <c r="G81" s="31"/>
      <c r="H81" s="31"/>
      <c r="I81" s="129"/>
      <c r="J81" s="75" t="str">
        <f>IF((B82=B77+B79),"","NO CUADRA")</f>
        <v/>
      </c>
    </row>
    <row r="82" spans="2:10">
      <c r="B82" s="130">
        <f>B77+B79</f>
        <v>1801</v>
      </c>
      <c r="C82" s="26"/>
      <c r="D82" s="26" t="s">
        <v>46</v>
      </c>
      <c r="E82" s="26"/>
      <c r="F82" s="37"/>
      <c r="G82" s="26" t="s">
        <v>46</v>
      </c>
      <c r="H82" s="26"/>
      <c r="I82" s="131">
        <f>I77</f>
        <v>1801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496</v>
      </c>
      <c r="D92" s="32" t="s">
        <v>87</v>
      </c>
      <c r="E92" s="34" t="s">
        <v>88</v>
      </c>
      <c r="F92" s="30"/>
      <c r="G92" s="32" t="s">
        <v>82</v>
      </c>
      <c r="H92" s="34" t="s">
        <v>22</v>
      </c>
      <c r="I92" s="129">
        <f>+B80</f>
        <v>552</v>
      </c>
      <c r="J92" s="75" t="str">
        <f>IF((I93=I94+I95),"","NO CUADRA")</f>
        <v/>
      </c>
    </row>
    <row r="93" spans="2:10">
      <c r="B93" s="128"/>
      <c r="E93" s="39" t="s">
        <v>89</v>
      </c>
      <c r="F93" s="30"/>
      <c r="G93" s="35" t="s">
        <v>32</v>
      </c>
      <c r="H93" s="24" t="s">
        <v>24</v>
      </c>
      <c r="I93" s="129">
        <f>I94+I95</f>
        <v>2069</v>
      </c>
      <c r="J93" s="75" t="str">
        <f>IF((I96=I97),"","NO CUADRA")</f>
        <v/>
      </c>
    </row>
    <row r="94" spans="2:10">
      <c r="B94" s="128"/>
      <c r="E94" s="32"/>
      <c r="F94" s="30"/>
      <c r="G94" s="35" t="s">
        <v>90</v>
      </c>
      <c r="I94" s="129">
        <v>525</v>
      </c>
      <c r="J94" s="75" t="str">
        <f>IF((I99=I92+I93+I96),"","NO CUADRA")</f>
        <v/>
      </c>
    </row>
    <row r="95" spans="2:10">
      <c r="B95" s="128"/>
      <c r="E95" s="32"/>
      <c r="F95" s="30"/>
      <c r="G95" s="35" t="s">
        <v>91</v>
      </c>
      <c r="I95" s="129">
        <v>1544</v>
      </c>
    </row>
    <row r="96" spans="2:10">
      <c r="B96" s="128"/>
      <c r="D96" s="32"/>
      <c r="F96" s="30"/>
      <c r="G96" s="35" t="s">
        <v>33</v>
      </c>
      <c r="H96" s="24" t="s">
        <v>25</v>
      </c>
      <c r="I96" s="129">
        <f>I97</f>
        <v>-2125</v>
      </c>
    </row>
    <row r="97" spans="2:10">
      <c r="B97" s="132"/>
      <c r="C97" s="46"/>
      <c r="D97" s="46"/>
      <c r="E97" s="32"/>
      <c r="F97" s="47"/>
      <c r="G97" s="35" t="s">
        <v>92</v>
      </c>
      <c r="H97" s="48"/>
      <c r="I97" s="129">
        <v>-2125</v>
      </c>
    </row>
    <row r="98" spans="2:10">
      <c r="B98" s="128"/>
      <c r="F98" s="30"/>
      <c r="G98" s="31"/>
      <c r="H98" s="31"/>
      <c r="I98" s="129"/>
    </row>
    <row r="99" spans="2:10">
      <c r="B99" s="130">
        <f>B92</f>
        <v>496</v>
      </c>
      <c r="C99" s="26"/>
      <c r="D99" s="26" t="s">
        <v>46</v>
      </c>
      <c r="E99" s="26"/>
      <c r="F99" s="37"/>
      <c r="G99" s="26" t="s">
        <v>46</v>
      </c>
      <c r="H99" s="26"/>
      <c r="I99" s="131">
        <f>I92+I93+I96</f>
        <v>496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711</v>
      </c>
      <c r="D106" s="32" t="s">
        <v>34</v>
      </c>
      <c r="E106" s="50" t="s">
        <v>35</v>
      </c>
      <c r="F106" s="30"/>
      <c r="G106" s="31"/>
      <c r="H106" s="31"/>
      <c r="I106" s="30"/>
    </row>
    <row r="107" spans="2:10">
      <c r="B107" s="128">
        <v>1059</v>
      </c>
      <c r="D107" s="32" t="s">
        <v>94</v>
      </c>
      <c r="E107" s="32"/>
      <c r="F107" s="30"/>
      <c r="G107" s="32" t="s">
        <v>87</v>
      </c>
      <c r="H107" s="39" t="s">
        <v>88</v>
      </c>
      <c r="I107" s="129"/>
    </row>
    <row r="108" spans="2:10">
      <c r="B108" s="128">
        <f>-B13</f>
        <v>-1249</v>
      </c>
      <c r="D108" s="32" t="s">
        <v>95</v>
      </c>
      <c r="E108" s="33" t="s">
        <v>6</v>
      </c>
      <c r="F108" s="30"/>
      <c r="G108" s="32"/>
      <c r="H108" s="51" t="s">
        <v>89</v>
      </c>
      <c r="I108" s="129">
        <f>B92</f>
        <v>496</v>
      </c>
    </row>
    <row r="109" spans="2:10">
      <c r="B109" s="128">
        <v>-348</v>
      </c>
      <c r="D109" s="40" t="s">
        <v>96</v>
      </c>
      <c r="E109" s="32" t="s">
        <v>97</v>
      </c>
      <c r="F109" s="30"/>
      <c r="H109" s="74"/>
      <c r="I109" s="133"/>
    </row>
    <row r="110" spans="2:10">
      <c r="B110" s="128">
        <v>0</v>
      </c>
      <c r="D110" s="32" t="s">
        <v>98</v>
      </c>
      <c r="E110" s="32" t="s">
        <v>99</v>
      </c>
      <c r="F110" s="30"/>
      <c r="G110" s="72"/>
      <c r="I110" s="129"/>
    </row>
    <row r="111" spans="2:10">
      <c r="B111" s="128">
        <v>38</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996</v>
      </c>
      <c r="C113" s="46"/>
      <c r="D113" s="46" t="s">
        <v>26</v>
      </c>
      <c r="E113" s="34" t="s">
        <v>102</v>
      </c>
      <c r="F113" s="47"/>
      <c r="G113" s="72"/>
      <c r="H113" s="48"/>
      <c r="I113" s="129"/>
    </row>
    <row r="114" spans="2:10">
      <c r="B114" s="128"/>
      <c r="E114" s="32"/>
      <c r="F114" s="30"/>
      <c r="G114" s="72"/>
      <c r="H114" s="31"/>
      <c r="I114" s="129"/>
    </row>
    <row r="115" spans="2:10">
      <c r="B115" s="130">
        <f>B106+B108+B111+B113</f>
        <v>496</v>
      </c>
      <c r="C115" s="26"/>
      <c r="D115" s="26" t="s">
        <v>46</v>
      </c>
      <c r="E115" s="52"/>
      <c r="F115" s="37"/>
      <c r="G115" s="26" t="s">
        <v>46</v>
      </c>
      <c r="H115" s="26"/>
      <c r="I115" s="131">
        <f>I108</f>
        <v>496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996</v>
      </c>
      <c r="J122" s="75" t="str">
        <f>IF((B125=B126+B127),"","NO CUADRA")</f>
        <v/>
      </c>
    </row>
    <row r="123" spans="2:10" ht="15">
      <c r="B123" s="128">
        <f>B125+B128+B131+B134+B137+B142+B143+B144</f>
        <v>-4725</v>
      </c>
      <c r="C123" s="28"/>
      <c r="D123" s="23"/>
      <c r="E123" s="32" t="s">
        <v>105</v>
      </c>
      <c r="F123" s="23"/>
      <c r="G123" s="23"/>
      <c r="H123" s="23"/>
      <c r="I123" s="129">
        <f>I128+I131+I134+I137+I142+I143+I144</f>
        <v>-5721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-6298</v>
      </c>
      <c r="E128" s="32" t="s">
        <v>109</v>
      </c>
      <c r="I128" s="129">
        <f>I129+I130</f>
        <v>-335</v>
      </c>
      <c r="J128" s="75" t="str">
        <f>IF((B138=B139+B140),"","NO CUADRA")</f>
        <v/>
      </c>
    </row>
    <row r="129" spans="2:10">
      <c r="B129" s="128">
        <v>-75</v>
      </c>
      <c r="E129" s="32" t="s">
        <v>110</v>
      </c>
      <c r="I129" s="129">
        <v>0</v>
      </c>
      <c r="J129" s="75" t="str">
        <f>IF((B144=B145+B146),"","NO CUADRA")</f>
        <v/>
      </c>
    </row>
    <row r="130" spans="2:10">
      <c r="B130" s="128">
        <v>-6223</v>
      </c>
      <c r="E130" s="32" t="s">
        <v>111</v>
      </c>
      <c r="I130" s="129">
        <v>-335</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-7653</v>
      </c>
      <c r="E134" s="32" t="s">
        <v>115</v>
      </c>
      <c r="I134" s="129">
        <f>I135+I136</f>
        <v>217</v>
      </c>
      <c r="J134" s="75" t="str">
        <f>IF((I134=I135+I136),"","NO CUADRA")</f>
        <v/>
      </c>
    </row>
    <row r="135" spans="2:10">
      <c r="B135" s="128">
        <v>-7639</v>
      </c>
      <c r="E135" s="32" t="s">
        <v>116</v>
      </c>
      <c r="I135" s="129">
        <v>301</v>
      </c>
      <c r="J135" s="75" t="str">
        <f>IF((I137=I138+I141),"","NO CUADRA")</f>
        <v/>
      </c>
    </row>
    <row r="136" spans="2:10">
      <c r="B136" s="128">
        <v>-14</v>
      </c>
      <c r="E136" s="32" t="s">
        <v>117</v>
      </c>
      <c r="I136" s="129">
        <v>-84</v>
      </c>
      <c r="J136" s="75" t="str">
        <f>IF((I144=I145+I146),"","NO CUADRA")</f>
        <v/>
      </c>
    </row>
    <row r="137" spans="2:10">
      <c r="B137" s="128">
        <f>B138+B141</f>
        <v>-20</v>
      </c>
      <c r="E137" s="55" t="s">
        <v>118</v>
      </c>
      <c r="I137" s="129">
        <f>I138+I141</f>
        <v>0</v>
      </c>
      <c r="J137" s="75" t="str">
        <f>IF((I122=B123-I128-I131-I134-I137-I142-I143-I144),"","NO CUADRA")</f>
        <v/>
      </c>
    </row>
    <row r="138" spans="2:10">
      <c r="B138" s="128">
        <f>B139+B140</f>
        <v>-21</v>
      </c>
      <c r="E138" s="55" t="s">
        <v>119</v>
      </c>
      <c r="I138" s="129">
        <f>I139+I140</f>
        <v>0</v>
      </c>
    </row>
    <row r="139" spans="2:10">
      <c r="B139" s="128">
        <v>-21</v>
      </c>
      <c r="E139" s="55" t="s">
        <v>120</v>
      </c>
      <c r="I139" s="129">
        <v>0</v>
      </c>
    </row>
    <row r="140" spans="2:10">
      <c r="B140" s="128">
        <v>0</v>
      </c>
      <c r="E140" s="55" t="s">
        <v>121</v>
      </c>
      <c r="I140" s="129">
        <v>0</v>
      </c>
    </row>
    <row r="141" spans="2:10">
      <c r="B141" s="128">
        <v>1</v>
      </c>
      <c r="E141" s="55" t="s">
        <v>122</v>
      </c>
      <c r="I141" s="129">
        <v>0</v>
      </c>
    </row>
    <row r="142" spans="2:10">
      <c r="B142" s="128">
        <v>0</v>
      </c>
      <c r="E142" s="32" t="s">
        <v>123</v>
      </c>
      <c r="I142" s="129">
        <v>0</v>
      </c>
    </row>
    <row r="143" spans="2:10">
      <c r="B143" s="128">
        <v>0</v>
      </c>
      <c r="C143" s="32" t="s">
        <v>124</v>
      </c>
      <c r="E143" s="32" t="s">
        <v>124</v>
      </c>
      <c r="I143" s="129">
        <v>-11</v>
      </c>
    </row>
    <row r="144" spans="2:10">
      <c r="B144" s="128">
        <f>B145+B146</f>
        <v>9246</v>
      </c>
      <c r="C144" s="32" t="s">
        <v>125</v>
      </c>
      <c r="E144" s="32" t="s">
        <v>125</v>
      </c>
      <c r="I144" s="129">
        <f>I145+I146</f>
        <v>-5592</v>
      </c>
      <c r="J144" s="75" t="str">
        <f>IF((I122=B113),"","NO CUADRA")</f>
        <v/>
      </c>
    </row>
    <row r="145" spans="2:9">
      <c r="B145" s="128">
        <v>1551</v>
      </c>
      <c r="C145" s="32" t="s">
        <v>126</v>
      </c>
      <c r="E145" s="32" t="s">
        <v>126</v>
      </c>
      <c r="I145" s="129">
        <v>762</v>
      </c>
    </row>
    <row r="146" spans="2:9">
      <c r="B146" s="130">
        <v>7695</v>
      </c>
      <c r="C146" s="56" t="s">
        <v>127</v>
      </c>
      <c r="D146" s="57"/>
      <c r="E146" s="56" t="s">
        <v>127</v>
      </c>
      <c r="F146" s="57"/>
      <c r="G146" s="57"/>
      <c r="H146" s="57"/>
      <c r="I146" s="131">
        <v>-6354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431</v>
      </c>
      <c r="D3" s="20"/>
      <c r="E3" s="77"/>
      <c r="F3" s="20"/>
      <c r="G3" s="20"/>
      <c r="H3" s="20"/>
      <c r="I3" s="20"/>
      <c r="J3" s="20"/>
      <c r="K3" s="20"/>
      <c r="L3" s="20"/>
      <c r="M3" s="20"/>
      <c r="N3" s="120"/>
    </row>
    <row r="4" spans="2:14" s="21" customFormat="1" ht="15" customHeight="1">
      <c r="B4" s="127" t="s">
        <v>432</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4639</v>
      </c>
      <c r="D11" s="24" t="s">
        <v>4</v>
      </c>
      <c r="E11" s="32" t="s">
        <v>42</v>
      </c>
      <c r="F11" s="30"/>
      <c r="G11" s="31" t="s">
        <v>2</v>
      </c>
      <c r="H11" s="33" t="s">
        <v>3</v>
      </c>
      <c r="I11" s="129">
        <f>I12+I13</f>
        <v>6110</v>
      </c>
      <c r="J11" s="75" t="str">
        <f>IF((I11=I12+I13),"","NO CUADRA")</f>
        <v/>
      </c>
    </row>
    <row r="12" spans="2:14">
      <c r="B12" s="128">
        <f>I11-B11</f>
        <v>1471</v>
      </c>
      <c r="D12" s="32" t="s">
        <v>28</v>
      </c>
      <c r="E12" s="34" t="s">
        <v>5</v>
      </c>
      <c r="F12" s="30"/>
      <c r="G12" s="35" t="s">
        <v>43</v>
      </c>
      <c r="H12" s="31"/>
      <c r="I12" s="129">
        <v>6110</v>
      </c>
      <c r="J12" s="75" t="str">
        <f>IF((I11=I16),"","NO CUADRA")</f>
        <v/>
      </c>
    </row>
    <row r="13" spans="2:14">
      <c r="B13" s="128">
        <v>364</v>
      </c>
      <c r="D13" s="24" t="s">
        <v>44</v>
      </c>
      <c r="E13" s="32" t="s">
        <v>6</v>
      </c>
      <c r="F13" s="30"/>
      <c r="G13" s="35" t="s">
        <v>45</v>
      </c>
      <c r="I13" s="129">
        <v>0</v>
      </c>
      <c r="J13" s="75" t="str">
        <f>IF((B16=B11+B12),"","NO CUADRA")</f>
        <v/>
      </c>
    </row>
    <row r="14" spans="2:14">
      <c r="B14" s="128">
        <f>B12-B13</f>
        <v>1107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6110</v>
      </c>
      <c r="C16" s="26"/>
      <c r="D16" s="36" t="s">
        <v>46</v>
      </c>
      <c r="E16" s="26"/>
      <c r="F16" s="37"/>
      <c r="G16" s="36" t="s">
        <v>46</v>
      </c>
      <c r="H16" s="26"/>
      <c r="I16" s="131">
        <f>I11</f>
        <v>6110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1014</v>
      </c>
      <c r="D26" s="24" t="s">
        <v>9</v>
      </c>
      <c r="E26" s="32" t="s">
        <v>10</v>
      </c>
      <c r="F26" s="30"/>
      <c r="G26" s="35" t="s">
        <v>28</v>
      </c>
      <c r="H26" s="39" t="s">
        <v>5</v>
      </c>
      <c r="I26" s="129">
        <f>+B12</f>
        <v>1471</v>
      </c>
      <c r="J26" s="75" t="str">
        <f>IF((B26=B27+B28),"","NO CUADRA")</f>
        <v/>
      </c>
    </row>
    <row r="27" spans="2:10">
      <c r="B27" s="128">
        <v>781</v>
      </c>
      <c r="D27" s="32" t="s">
        <v>49</v>
      </c>
      <c r="F27" s="30"/>
      <c r="G27" s="31"/>
      <c r="H27" s="31"/>
      <c r="I27" s="129"/>
      <c r="J27" s="75" t="str">
        <f>IF((B28=B29+B30),"","NO CUADRA")</f>
        <v/>
      </c>
    </row>
    <row r="28" spans="2:10">
      <c r="B28" s="128">
        <f>B29+B30</f>
        <v>233</v>
      </c>
      <c r="D28" s="32" t="s">
        <v>50</v>
      </c>
      <c r="F28" s="30"/>
      <c r="G28" s="31"/>
      <c r="H28" s="31"/>
      <c r="I28" s="129"/>
      <c r="J28" s="75" t="str">
        <f>IF((I26=I35),"","NO CUADRA")</f>
        <v/>
      </c>
    </row>
    <row r="29" spans="2:10">
      <c r="B29" s="128">
        <v>217</v>
      </c>
      <c r="D29" s="32" t="s">
        <v>51</v>
      </c>
      <c r="F29" s="30"/>
      <c r="G29" s="31"/>
      <c r="H29" s="31"/>
      <c r="I29" s="129"/>
      <c r="J29" s="75" t="str">
        <f>IF((B33=I35-B26-B31-B32),"","NO CUADRA")</f>
        <v/>
      </c>
    </row>
    <row r="30" spans="2:10">
      <c r="B30" s="128">
        <v>16</v>
      </c>
      <c r="D30" s="32" t="s">
        <v>52</v>
      </c>
      <c r="F30" s="30"/>
      <c r="G30" s="31"/>
      <c r="H30" s="31"/>
      <c r="I30" s="129"/>
      <c r="J30" s="75" t="str">
        <f>IF((B35=B26+B31+B32+B33),"","NO CUADRA")</f>
        <v/>
      </c>
    </row>
    <row r="31" spans="2:10" ht="12.75" customHeight="1">
      <c r="B31" s="128">
        <v>3</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454</v>
      </c>
      <c r="D33" s="32" t="s">
        <v>53</v>
      </c>
      <c r="E33" s="34" t="s">
        <v>54</v>
      </c>
      <c r="F33" s="30"/>
      <c r="G33" s="31"/>
      <c r="H33" s="31"/>
      <c r="I33" s="129"/>
    </row>
    <row r="34" spans="2:10">
      <c r="B34" s="128"/>
      <c r="F34" s="30"/>
      <c r="G34" s="31"/>
      <c r="H34" s="31"/>
      <c r="I34" s="129"/>
    </row>
    <row r="35" spans="2:10">
      <c r="B35" s="130">
        <f>B26+B31+B32+B33</f>
        <v>1471</v>
      </c>
      <c r="C35" s="26"/>
      <c r="D35" s="36" t="s">
        <v>46</v>
      </c>
      <c r="E35" s="26"/>
      <c r="F35" s="37"/>
      <c r="G35" s="36" t="s">
        <v>46</v>
      </c>
      <c r="H35" s="26"/>
      <c r="I35" s="131">
        <f>I26</f>
        <v>1471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0</v>
      </c>
      <c r="D42" s="24" t="s">
        <v>15</v>
      </c>
      <c r="E42" s="35" t="s">
        <v>16</v>
      </c>
      <c r="F42" s="30"/>
      <c r="G42" s="32" t="s">
        <v>53</v>
      </c>
      <c r="H42" s="34" t="s">
        <v>54</v>
      </c>
      <c r="I42" s="129">
        <f>+B33</f>
        <v>454</v>
      </c>
    </row>
    <row r="43" spans="2:10" ht="15">
      <c r="B43" s="128">
        <v>0</v>
      </c>
      <c r="C43" s="23"/>
      <c r="D43" s="40" t="s">
        <v>56</v>
      </c>
      <c r="F43" s="41"/>
      <c r="G43" s="28" t="s">
        <v>15</v>
      </c>
      <c r="H43" s="42" t="s">
        <v>16</v>
      </c>
      <c r="I43" s="129">
        <f>I44+I45+I47+I48+I49</f>
        <v>3</v>
      </c>
      <c r="J43" s="75" t="str">
        <f>IF((I43=I44+I45+I47+I48+I49),"","NO CUADRA")</f>
        <v/>
      </c>
    </row>
    <row r="44" spans="2:10">
      <c r="B44" s="128">
        <v>0</v>
      </c>
      <c r="D44" s="32" t="s">
        <v>57</v>
      </c>
      <c r="F44" s="30"/>
      <c r="G44" s="40" t="s">
        <v>56</v>
      </c>
      <c r="I44" s="129">
        <v>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457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457</v>
      </c>
      <c r="C52" s="26"/>
      <c r="D52" s="26" t="s">
        <v>46</v>
      </c>
      <c r="E52" s="26"/>
      <c r="F52" s="37"/>
      <c r="G52" s="26" t="s">
        <v>46</v>
      </c>
      <c r="H52" s="26"/>
      <c r="I52" s="131">
        <f>I42+I43+I50</f>
        <v>457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18</v>
      </c>
      <c r="D59" s="24" t="s">
        <v>17</v>
      </c>
      <c r="E59" s="33" t="s">
        <v>66</v>
      </c>
      <c r="F59" s="30"/>
      <c r="G59" s="35" t="s">
        <v>62</v>
      </c>
      <c r="H59" s="34" t="s">
        <v>63</v>
      </c>
      <c r="I59" s="129">
        <f>+B49</f>
        <v>457</v>
      </c>
      <c r="J59" s="75" t="str">
        <f>IF((B59=B60+B61),"","NO CUADRA")</f>
        <v/>
      </c>
    </row>
    <row r="60" spans="2:10">
      <c r="B60" s="128">
        <v>18</v>
      </c>
      <c r="D60" s="32" t="s">
        <v>67</v>
      </c>
      <c r="F60" s="30"/>
      <c r="G60" s="35" t="s">
        <v>68</v>
      </c>
      <c r="H60" s="32"/>
      <c r="I60" s="129">
        <f>I61+I62</f>
        <v>16</v>
      </c>
      <c r="J60" s="75" t="str">
        <f>IF((B64=B65+B66+B67),"","NO CUADRA")</f>
        <v/>
      </c>
    </row>
    <row r="61" spans="2:10">
      <c r="B61" s="128">
        <v>0</v>
      </c>
      <c r="D61" s="32" t="s">
        <v>69</v>
      </c>
      <c r="F61" s="30"/>
      <c r="G61" s="35" t="s">
        <v>70</v>
      </c>
      <c r="I61" s="129">
        <v>0</v>
      </c>
      <c r="J61" s="75" t="str">
        <f>IF((I60=I61+I62),"","NO CUADRA")</f>
        <v/>
      </c>
    </row>
    <row r="62" spans="2:10">
      <c r="B62" s="128">
        <v>16</v>
      </c>
      <c r="D62" s="24" t="s">
        <v>18</v>
      </c>
      <c r="E62" s="32" t="s">
        <v>71</v>
      </c>
      <c r="F62" s="30"/>
      <c r="G62" s="35" t="s">
        <v>72</v>
      </c>
      <c r="I62" s="129">
        <v>16</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v>
      </c>
      <c r="D64" s="24" t="s">
        <v>19</v>
      </c>
      <c r="E64" s="24" t="s">
        <v>20</v>
      </c>
      <c r="F64" s="30"/>
      <c r="G64" s="32" t="s">
        <v>74</v>
      </c>
      <c r="I64" s="129">
        <v>0</v>
      </c>
      <c r="J64" s="75" t="str">
        <f>IF((B68=I70-B59-B62-B64),"","NO CUADRA")</f>
        <v/>
      </c>
    </row>
    <row r="65" spans="2:10">
      <c r="B65" s="128">
        <v>2</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437</v>
      </c>
      <c r="D68" s="32" t="s">
        <v>77</v>
      </c>
      <c r="E68" s="32" t="s">
        <v>78</v>
      </c>
      <c r="F68" s="30"/>
      <c r="G68" s="31"/>
      <c r="H68" s="31"/>
      <c r="I68" s="129"/>
    </row>
    <row r="69" spans="2:10" ht="17.45" customHeight="1">
      <c r="B69" s="128"/>
      <c r="F69" s="30"/>
      <c r="G69" s="31"/>
      <c r="H69" s="31"/>
      <c r="I69" s="129"/>
    </row>
    <row r="70" spans="2:10" ht="17.45" customHeight="1">
      <c r="B70" s="130">
        <f>B59+B62+B64+B68</f>
        <v>473</v>
      </c>
      <c r="C70" s="26"/>
      <c r="D70" s="26" t="s">
        <v>46</v>
      </c>
      <c r="E70" s="26"/>
      <c r="F70" s="37"/>
      <c r="G70" s="26" t="s">
        <v>46</v>
      </c>
      <c r="H70" s="26"/>
      <c r="I70" s="131">
        <f>I59+I60+I63</f>
        <v>473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437</v>
      </c>
      <c r="J77" s="75" t="str">
        <f>IF((I77=I82),"","NO CUADRA")</f>
        <v/>
      </c>
    </row>
    <row r="78" spans="2:10">
      <c r="B78" s="128"/>
      <c r="E78" s="32" t="s">
        <v>81</v>
      </c>
      <c r="F78" s="30"/>
      <c r="G78" s="35"/>
      <c r="H78" s="32"/>
      <c r="I78" s="129"/>
    </row>
    <row r="79" spans="2:10">
      <c r="B79" s="128">
        <f>I82-B77</f>
        <v>437</v>
      </c>
      <c r="D79" s="32" t="s">
        <v>82</v>
      </c>
      <c r="E79" s="39" t="s">
        <v>83</v>
      </c>
      <c r="F79" s="30"/>
      <c r="G79" s="31"/>
      <c r="H79" s="31"/>
      <c r="I79" s="129"/>
      <c r="J79" s="75" t="str">
        <f>IF((B79=I82-B77),"","NO CUADRA")</f>
        <v/>
      </c>
    </row>
    <row r="80" spans="2:10">
      <c r="B80" s="128">
        <f>B79-B13</f>
        <v>73</v>
      </c>
      <c r="D80" s="32" t="s">
        <v>21</v>
      </c>
      <c r="E80" s="34" t="s">
        <v>22</v>
      </c>
      <c r="F80" s="30"/>
      <c r="G80" s="31"/>
      <c r="H80" s="31"/>
      <c r="I80" s="129"/>
    </row>
    <row r="81" spans="2:10">
      <c r="B81" s="128"/>
      <c r="F81" s="30"/>
      <c r="G81" s="31"/>
      <c r="H81" s="31"/>
      <c r="I81" s="129"/>
      <c r="J81" s="75" t="str">
        <f>IF((B82=B77+B79),"","NO CUADRA")</f>
        <v/>
      </c>
    </row>
    <row r="82" spans="2:10">
      <c r="B82" s="130">
        <f>B77+B79</f>
        <v>437</v>
      </c>
      <c r="C82" s="26"/>
      <c r="D82" s="26" t="s">
        <v>46</v>
      </c>
      <c r="E82" s="26"/>
      <c r="F82" s="37"/>
      <c r="G82" s="26" t="s">
        <v>46</v>
      </c>
      <c r="H82" s="26"/>
      <c r="I82" s="131">
        <f>I77</f>
        <v>437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73</v>
      </c>
      <c r="D92" s="32" t="s">
        <v>87</v>
      </c>
      <c r="E92" s="34" t="s">
        <v>88</v>
      </c>
      <c r="F92" s="30"/>
      <c r="G92" s="32" t="s">
        <v>82</v>
      </c>
      <c r="H92" s="34" t="s">
        <v>22</v>
      </c>
      <c r="I92" s="129">
        <f>+B80</f>
        <v>73</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73</v>
      </c>
      <c r="C99" s="26"/>
      <c r="D99" s="26" t="s">
        <v>46</v>
      </c>
      <c r="E99" s="26"/>
      <c r="F99" s="37"/>
      <c r="G99" s="26" t="s">
        <v>46</v>
      </c>
      <c r="H99" s="26"/>
      <c r="I99" s="131">
        <f>I92+I93+I96</f>
        <v>73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73</v>
      </c>
      <c r="D106" s="32" t="s">
        <v>34</v>
      </c>
      <c r="E106" s="50" t="s">
        <v>35</v>
      </c>
      <c r="F106" s="30"/>
      <c r="G106" s="31"/>
      <c r="H106" s="31"/>
      <c r="I106" s="30"/>
    </row>
    <row r="107" spans="2:10">
      <c r="B107" s="128">
        <v>276</v>
      </c>
      <c r="D107" s="32" t="s">
        <v>94</v>
      </c>
      <c r="E107" s="32"/>
      <c r="F107" s="30"/>
      <c r="G107" s="32" t="s">
        <v>87</v>
      </c>
      <c r="H107" s="39" t="s">
        <v>88</v>
      </c>
      <c r="I107" s="129"/>
    </row>
    <row r="108" spans="2:10">
      <c r="B108" s="128">
        <f>-B13</f>
        <v>-364</v>
      </c>
      <c r="D108" s="32" t="s">
        <v>95</v>
      </c>
      <c r="E108" s="33" t="s">
        <v>6</v>
      </c>
      <c r="F108" s="30"/>
      <c r="G108" s="32"/>
      <c r="H108" s="51" t="s">
        <v>89</v>
      </c>
      <c r="I108" s="129">
        <f>B92</f>
        <v>73</v>
      </c>
    </row>
    <row r="109" spans="2:10">
      <c r="B109" s="128">
        <v>-203</v>
      </c>
      <c r="D109" s="40" t="s">
        <v>96</v>
      </c>
      <c r="E109" s="32" t="s">
        <v>97</v>
      </c>
      <c r="F109" s="30"/>
      <c r="H109" s="74"/>
      <c r="I109" s="133"/>
    </row>
    <row r="110" spans="2:10">
      <c r="B110" s="128">
        <v>0</v>
      </c>
      <c r="D110" s="32" t="s">
        <v>98</v>
      </c>
      <c r="E110" s="32" t="s">
        <v>99</v>
      </c>
      <c r="F110" s="30"/>
      <c r="G110" s="72"/>
      <c r="I110" s="129"/>
    </row>
    <row r="111" spans="2:10">
      <c r="B111" s="128">
        <v>-5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369</v>
      </c>
      <c r="C113" s="46"/>
      <c r="D113" s="46" t="s">
        <v>26</v>
      </c>
      <c r="E113" s="34" t="s">
        <v>102</v>
      </c>
      <c r="F113" s="47"/>
      <c r="G113" s="72"/>
      <c r="H113" s="48"/>
      <c r="I113" s="129"/>
    </row>
    <row r="114" spans="2:10">
      <c r="B114" s="128"/>
      <c r="E114" s="32"/>
      <c r="F114" s="30"/>
      <c r="G114" s="72"/>
      <c r="H114" s="31"/>
      <c r="I114" s="129"/>
    </row>
    <row r="115" spans="2:10">
      <c r="B115" s="130">
        <f>B106+B108+B111+B113</f>
        <v>73</v>
      </c>
      <c r="C115" s="26"/>
      <c r="D115" s="26" t="s">
        <v>46</v>
      </c>
      <c r="E115" s="52"/>
      <c r="F115" s="37"/>
      <c r="G115" s="26" t="s">
        <v>46</v>
      </c>
      <c r="H115" s="26"/>
      <c r="I115" s="131">
        <f>I108</f>
        <v>73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369</v>
      </c>
      <c r="J122" s="75" t="str">
        <f>IF((B125=B126+B127),"","NO CUADRA")</f>
        <v/>
      </c>
    </row>
    <row r="123" spans="2:10" ht="15">
      <c r="B123" s="128">
        <f>B125+B128+B131+B134+B137+B142+B143+B144</f>
        <v>-246</v>
      </c>
      <c r="C123" s="28"/>
      <c r="D123" s="23"/>
      <c r="E123" s="32" t="s">
        <v>105</v>
      </c>
      <c r="F123" s="23"/>
      <c r="G123" s="23"/>
      <c r="H123" s="23"/>
      <c r="I123" s="129">
        <f>I128+I131+I134+I137+I142+I143+I144</f>
        <v>-615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20</v>
      </c>
      <c r="E128" s="32" t="s">
        <v>109</v>
      </c>
      <c r="I128" s="129">
        <f>I129+I130</f>
        <v>0</v>
      </c>
      <c r="J128" s="75" t="str">
        <f>IF((B138=B139+B140),"","NO CUADRA")</f>
        <v/>
      </c>
    </row>
    <row r="129" spans="2:10">
      <c r="B129" s="128">
        <v>17</v>
      </c>
      <c r="E129" s="32" t="s">
        <v>110</v>
      </c>
      <c r="I129" s="129">
        <v>0</v>
      </c>
      <c r="J129" s="75" t="str">
        <f>IF((B144=B145+B146),"","NO CUADRA")</f>
        <v/>
      </c>
    </row>
    <row r="130" spans="2:10">
      <c r="B130" s="128">
        <v>3</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0</v>
      </c>
      <c r="J134" s="75" t="str">
        <f>IF((I134=I135+I136),"","NO CUADRA")</f>
        <v/>
      </c>
    </row>
    <row r="135" spans="2:10">
      <c r="B135" s="128">
        <v>0</v>
      </c>
      <c r="E135" s="32" t="s">
        <v>116</v>
      </c>
      <c r="I135" s="129">
        <v>0</v>
      </c>
      <c r="J135" s="75" t="str">
        <f>IF((I137=I138+I141),"","NO CUADRA")</f>
        <v/>
      </c>
    </row>
    <row r="136" spans="2:10">
      <c r="B136" s="128">
        <v>0</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-266</v>
      </c>
      <c r="C144" s="32" t="s">
        <v>125</v>
      </c>
      <c r="E144" s="32" t="s">
        <v>125</v>
      </c>
      <c r="I144" s="129">
        <f>I145+I146</f>
        <v>-615</v>
      </c>
      <c r="J144" s="75" t="str">
        <f>IF((I122=B113),"","NO CUADRA")</f>
        <v/>
      </c>
    </row>
    <row r="145" spans="2:9">
      <c r="B145" s="128">
        <v>-240</v>
      </c>
      <c r="C145" s="32" t="s">
        <v>126</v>
      </c>
      <c r="E145" s="32" t="s">
        <v>126</v>
      </c>
      <c r="I145" s="129">
        <v>-540</v>
      </c>
    </row>
    <row r="146" spans="2:9">
      <c r="B146" s="130">
        <v>-26</v>
      </c>
      <c r="C146" s="56" t="s">
        <v>127</v>
      </c>
      <c r="D146" s="57"/>
      <c r="E146" s="56" t="s">
        <v>127</v>
      </c>
      <c r="F146" s="57"/>
      <c r="G146" s="57"/>
      <c r="H146" s="57"/>
      <c r="I146" s="131">
        <v>-75</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388</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2940109</v>
      </c>
      <c r="D11" s="24" t="s">
        <v>4</v>
      </c>
      <c r="E11" s="32" t="s">
        <v>42</v>
      </c>
      <c r="F11" s="30"/>
      <c r="G11" s="31" t="s">
        <v>2</v>
      </c>
      <c r="H11" s="33" t="s">
        <v>3</v>
      </c>
      <c r="I11" s="129">
        <f>I12+I13</f>
        <v>5045048</v>
      </c>
      <c r="J11" s="75" t="str">
        <f>IF((I11=I12+I13),"","NO CUADRA")</f>
        <v/>
      </c>
    </row>
    <row r="12" spans="2:14">
      <c r="B12" s="128">
        <f>I11-B11</f>
        <v>2104939</v>
      </c>
      <c r="D12" s="32" t="s">
        <v>28</v>
      </c>
      <c r="E12" s="34" t="s">
        <v>5</v>
      </c>
      <c r="F12" s="30"/>
      <c r="G12" s="35" t="s">
        <v>43</v>
      </c>
      <c r="H12" s="31"/>
      <c r="I12" s="129">
        <v>5042356</v>
      </c>
      <c r="J12" s="75" t="str">
        <f>IF((I11=I16),"","NO CUADRA")</f>
        <v/>
      </c>
    </row>
    <row r="13" spans="2:14">
      <c r="B13" s="128">
        <v>477991</v>
      </c>
      <c r="D13" s="24" t="s">
        <v>44</v>
      </c>
      <c r="E13" s="32" t="s">
        <v>6</v>
      </c>
      <c r="F13" s="30"/>
      <c r="G13" s="35" t="s">
        <v>45</v>
      </c>
      <c r="I13" s="129">
        <v>2692</v>
      </c>
      <c r="J13" s="75" t="str">
        <f>IF((B16=B11+B12),"","NO CUADRA")</f>
        <v/>
      </c>
    </row>
    <row r="14" spans="2:14">
      <c r="B14" s="128">
        <f>B12-B13</f>
        <v>1626948</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5045048</v>
      </c>
      <c r="C16" s="26"/>
      <c r="D16" s="36" t="s">
        <v>46</v>
      </c>
      <c r="E16" s="26"/>
      <c r="F16" s="37"/>
      <c r="G16" s="36" t="s">
        <v>46</v>
      </c>
      <c r="H16" s="26"/>
      <c r="I16" s="131">
        <f>I11</f>
        <v>5045048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1889054</v>
      </c>
      <c r="D26" s="24" t="s">
        <v>9</v>
      </c>
      <c r="E26" s="32" t="s">
        <v>10</v>
      </c>
      <c r="F26" s="30"/>
      <c r="G26" s="35" t="s">
        <v>28</v>
      </c>
      <c r="H26" s="39" t="s">
        <v>5</v>
      </c>
      <c r="I26" s="129">
        <f>+B12</f>
        <v>2104939</v>
      </c>
      <c r="J26" s="75" t="str">
        <f>IF((B26=B27+B28),"","NO CUADRA")</f>
        <v/>
      </c>
    </row>
    <row r="27" spans="2:10">
      <c r="B27" s="128">
        <v>1447993</v>
      </c>
      <c r="D27" s="32" t="s">
        <v>49</v>
      </c>
      <c r="F27" s="30"/>
      <c r="G27" s="31"/>
      <c r="H27" s="31"/>
      <c r="I27" s="129"/>
      <c r="J27" s="75" t="str">
        <f>IF((B28=B29+B30),"","NO CUADRA")</f>
        <v/>
      </c>
    </row>
    <row r="28" spans="2:10">
      <c r="B28" s="128">
        <f>B29+B30</f>
        <v>441061</v>
      </c>
      <c r="D28" s="32" t="s">
        <v>50</v>
      </c>
      <c r="F28" s="30"/>
      <c r="G28" s="31"/>
      <c r="H28" s="31"/>
      <c r="I28" s="129"/>
      <c r="J28" s="75" t="str">
        <f>IF((I26=I35),"","NO CUADRA")</f>
        <v/>
      </c>
    </row>
    <row r="29" spans="2:10">
      <c r="B29" s="128">
        <v>436351</v>
      </c>
      <c r="D29" s="32" t="s">
        <v>51</v>
      </c>
      <c r="F29" s="30"/>
      <c r="G29" s="31"/>
      <c r="H29" s="31"/>
      <c r="I29" s="129"/>
      <c r="J29" s="75" t="str">
        <f>IF((B33=I35-B26-B31-B32),"","NO CUADRA")</f>
        <v/>
      </c>
    </row>
    <row r="30" spans="2:10">
      <c r="B30" s="128">
        <v>4710</v>
      </c>
      <c r="D30" s="32" t="s">
        <v>52</v>
      </c>
      <c r="F30" s="30"/>
      <c r="G30" s="31"/>
      <c r="H30" s="31"/>
      <c r="I30" s="129"/>
      <c r="J30" s="75" t="str">
        <f>IF((B35=B26+B31+B32+B33),"","NO CUADRA")</f>
        <v/>
      </c>
    </row>
    <row r="31" spans="2:10" ht="12.75" customHeight="1">
      <c r="B31" s="128">
        <v>8589</v>
      </c>
      <c r="D31" s="24" t="s">
        <v>11</v>
      </c>
      <c r="E31" s="24" t="s">
        <v>12</v>
      </c>
      <c r="F31" s="30"/>
      <c r="G31" s="31"/>
      <c r="H31" s="31"/>
      <c r="I31" s="129"/>
    </row>
    <row r="32" spans="2:10" ht="12.75" customHeight="1">
      <c r="B32" s="128">
        <v>-1889</v>
      </c>
      <c r="D32" s="24" t="s">
        <v>13</v>
      </c>
      <c r="E32" s="24" t="s">
        <v>14</v>
      </c>
      <c r="F32" s="30"/>
      <c r="G32" s="31"/>
      <c r="H32" s="31"/>
      <c r="I32" s="129"/>
    </row>
    <row r="33" spans="2:10">
      <c r="B33" s="128">
        <f>I35-B26-B31-B32</f>
        <v>209185</v>
      </c>
      <c r="D33" s="32" t="s">
        <v>53</v>
      </c>
      <c r="E33" s="34" t="s">
        <v>54</v>
      </c>
      <c r="F33" s="30"/>
      <c r="G33" s="31"/>
      <c r="H33" s="31"/>
      <c r="I33" s="129"/>
    </row>
    <row r="34" spans="2:10">
      <c r="B34" s="128"/>
      <c r="F34" s="30"/>
      <c r="G34" s="31"/>
      <c r="H34" s="31"/>
      <c r="I34" s="129"/>
    </row>
    <row r="35" spans="2:10">
      <c r="B35" s="130">
        <f>B26+B31+B32+B33</f>
        <v>2104939</v>
      </c>
      <c r="C35" s="26"/>
      <c r="D35" s="36" t="s">
        <v>46</v>
      </c>
      <c r="E35" s="26"/>
      <c r="F35" s="37"/>
      <c r="G35" s="36" t="s">
        <v>46</v>
      </c>
      <c r="H35" s="26"/>
      <c r="I35" s="131">
        <f>I26</f>
        <v>2104939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199616</v>
      </c>
      <c r="D42" s="24" t="s">
        <v>15</v>
      </c>
      <c r="E42" s="35" t="s">
        <v>16</v>
      </c>
      <c r="F42" s="30"/>
      <c r="G42" s="32" t="s">
        <v>53</v>
      </c>
      <c r="H42" s="34" t="s">
        <v>54</v>
      </c>
      <c r="I42" s="129">
        <f>+B33</f>
        <v>209185</v>
      </c>
    </row>
    <row r="43" spans="2:10" ht="15">
      <c r="B43" s="128">
        <v>199263</v>
      </c>
      <c r="C43" s="23"/>
      <c r="D43" s="40" t="s">
        <v>56</v>
      </c>
      <c r="F43" s="41"/>
      <c r="G43" s="28" t="s">
        <v>15</v>
      </c>
      <c r="H43" s="42" t="s">
        <v>16</v>
      </c>
      <c r="I43" s="129">
        <f>I44+I45+I47+I48+I49</f>
        <v>65027</v>
      </c>
      <c r="J43" s="75" t="str">
        <f>IF((I43=I44+I45+I47+I48+I49),"","NO CUADRA")</f>
        <v/>
      </c>
    </row>
    <row r="44" spans="2:10">
      <c r="B44" s="128">
        <v>353</v>
      </c>
      <c r="D44" s="32" t="s">
        <v>57</v>
      </c>
      <c r="F44" s="30"/>
      <c r="G44" s="40" t="s">
        <v>56</v>
      </c>
      <c r="I44" s="129">
        <v>64552</v>
      </c>
      <c r="J44" s="75" t="str">
        <f>IF((I52=I42+I43+I50),"","NO CUADRA")</f>
        <v/>
      </c>
    </row>
    <row r="45" spans="2:10">
      <c r="B45" s="128">
        <v>0</v>
      </c>
      <c r="D45" s="32" t="s">
        <v>58</v>
      </c>
      <c r="E45" s="29"/>
      <c r="F45" s="30"/>
      <c r="G45" s="32" t="s">
        <v>57</v>
      </c>
      <c r="I45" s="129">
        <v>475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74596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274212</v>
      </c>
      <c r="C52" s="26"/>
      <c r="D52" s="26" t="s">
        <v>46</v>
      </c>
      <c r="E52" s="26"/>
      <c r="F52" s="37"/>
      <c r="G52" s="26" t="s">
        <v>46</v>
      </c>
      <c r="H52" s="26"/>
      <c r="I52" s="131">
        <f>I42+I43+I50</f>
        <v>274212</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67</v>
      </c>
      <c r="D59" s="24" t="s">
        <v>17</v>
      </c>
      <c r="E59" s="33" t="s">
        <v>66</v>
      </c>
      <c r="F59" s="30"/>
      <c r="G59" s="35" t="s">
        <v>62</v>
      </c>
      <c r="H59" s="34" t="s">
        <v>63</v>
      </c>
      <c r="I59" s="129">
        <f>+B49</f>
        <v>74596</v>
      </c>
      <c r="J59" s="75" t="str">
        <f>IF((B59=B60+B61),"","NO CUADRA")</f>
        <v/>
      </c>
    </row>
    <row r="60" spans="2:10">
      <c r="B60" s="128">
        <v>67</v>
      </c>
      <c r="D60" s="32" t="s">
        <v>67</v>
      </c>
      <c r="F60" s="30"/>
      <c r="G60" s="35" t="s">
        <v>68</v>
      </c>
      <c r="H60" s="32"/>
      <c r="I60" s="129">
        <f>I61+I62</f>
        <v>4710</v>
      </c>
      <c r="J60" s="75" t="str">
        <f>IF((B64=B65+B66+B67),"","NO CUADRA")</f>
        <v/>
      </c>
    </row>
    <row r="61" spans="2:10">
      <c r="B61" s="128">
        <v>0</v>
      </c>
      <c r="D61" s="32" t="s">
        <v>69</v>
      </c>
      <c r="F61" s="30"/>
      <c r="G61" s="35" t="s">
        <v>70</v>
      </c>
      <c r="I61" s="129">
        <v>0</v>
      </c>
      <c r="J61" s="75" t="str">
        <f>IF((I60=I61+I62),"","NO CUADRA")</f>
        <v/>
      </c>
    </row>
    <row r="62" spans="2:10">
      <c r="B62" s="128">
        <v>4710</v>
      </c>
      <c r="D62" s="24" t="s">
        <v>18</v>
      </c>
      <c r="E62" s="32" t="s">
        <v>71</v>
      </c>
      <c r="F62" s="30"/>
      <c r="G62" s="35" t="s">
        <v>72</v>
      </c>
      <c r="I62" s="129">
        <v>4710</v>
      </c>
      <c r="J62" s="75" t="str">
        <f>IF((I63=I64+I65+I66),"","NO CUADRA")</f>
        <v/>
      </c>
    </row>
    <row r="63" spans="2:10">
      <c r="B63" s="128"/>
      <c r="E63" s="32" t="s">
        <v>73</v>
      </c>
      <c r="F63" s="30"/>
      <c r="G63" s="31" t="s">
        <v>19</v>
      </c>
      <c r="H63" s="24" t="s">
        <v>20</v>
      </c>
      <c r="I63" s="129">
        <f>I64+I65+I66</f>
        <v>21388</v>
      </c>
      <c r="J63" s="75" t="str">
        <f>IF((I70=I59+I60+I63),"","NO CUADRA")</f>
        <v/>
      </c>
    </row>
    <row r="64" spans="2:10">
      <c r="B64" s="128">
        <f>B65+B66+B67</f>
        <v>13426</v>
      </c>
      <c r="D64" s="24" t="s">
        <v>19</v>
      </c>
      <c r="E64" s="24" t="s">
        <v>20</v>
      </c>
      <c r="F64" s="30"/>
      <c r="G64" s="32" t="s">
        <v>74</v>
      </c>
      <c r="I64" s="129">
        <v>0</v>
      </c>
      <c r="J64" s="75" t="str">
        <f>IF((B68=I70-B59-B62-B64),"","NO CUADRA")</f>
        <v/>
      </c>
    </row>
    <row r="65" spans="2:10">
      <c r="B65" s="128">
        <v>11704</v>
      </c>
      <c r="D65" s="32" t="s">
        <v>74</v>
      </c>
      <c r="F65" s="30"/>
      <c r="G65" s="35" t="s">
        <v>75</v>
      </c>
      <c r="I65" s="129">
        <v>12506</v>
      </c>
      <c r="J65" s="75" t="str">
        <f>IF((B70=B59+B62+B64+B68),"","NO CUADRA")</f>
        <v/>
      </c>
    </row>
    <row r="66" spans="2:10">
      <c r="B66" s="128">
        <v>0</v>
      </c>
      <c r="D66" s="32" t="s">
        <v>75</v>
      </c>
      <c r="F66" s="30"/>
      <c r="G66" s="35" t="s">
        <v>76</v>
      </c>
      <c r="I66" s="129">
        <v>8882</v>
      </c>
    </row>
    <row r="67" spans="2:10">
      <c r="B67" s="128">
        <v>1722</v>
      </c>
      <c r="D67" s="32" t="s">
        <v>76</v>
      </c>
      <c r="F67" s="30"/>
      <c r="G67" s="31"/>
      <c r="H67" s="31"/>
      <c r="I67" s="129"/>
    </row>
    <row r="68" spans="2:10">
      <c r="B68" s="128">
        <f>I70-B59-B62-B64</f>
        <v>82491</v>
      </c>
      <c r="D68" s="32" t="s">
        <v>77</v>
      </c>
      <c r="E68" s="32" t="s">
        <v>78</v>
      </c>
      <c r="F68" s="30"/>
      <c r="G68" s="31"/>
      <c r="H68" s="31"/>
      <c r="I68" s="129"/>
    </row>
    <row r="69" spans="2:10" ht="17.45" customHeight="1">
      <c r="B69" s="128"/>
      <c r="F69" s="30"/>
      <c r="G69" s="31"/>
      <c r="H69" s="31"/>
      <c r="I69" s="129"/>
    </row>
    <row r="70" spans="2:10" ht="17.45" customHeight="1">
      <c r="B70" s="130">
        <f>B59+B62+B64+B68</f>
        <v>100694</v>
      </c>
      <c r="C70" s="26"/>
      <c r="D70" s="26" t="s">
        <v>46</v>
      </c>
      <c r="E70" s="26"/>
      <c r="F70" s="37"/>
      <c r="G70" s="26" t="s">
        <v>46</v>
      </c>
      <c r="H70" s="26"/>
      <c r="I70" s="131">
        <f>I59+I60+I63</f>
        <v>100694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82491</v>
      </c>
      <c r="J77" s="75" t="str">
        <f>IF((I77=I82),"","NO CUADRA")</f>
        <v/>
      </c>
    </row>
    <row r="78" spans="2:10">
      <c r="B78" s="128"/>
      <c r="E78" s="32" t="s">
        <v>81</v>
      </c>
      <c r="F78" s="30"/>
      <c r="G78" s="35"/>
      <c r="H78" s="32"/>
      <c r="I78" s="129"/>
    </row>
    <row r="79" spans="2:10">
      <c r="B79" s="128">
        <f>I82-B77</f>
        <v>82491</v>
      </c>
      <c r="D79" s="32" t="s">
        <v>82</v>
      </c>
      <c r="E79" s="39" t="s">
        <v>83</v>
      </c>
      <c r="F79" s="30"/>
      <c r="G79" s="31"/>
      <c r="H79" s="31"/>
      <c r="I79" s="129"/>
      <c r="J79" s="75" t="str">
        <f>IF((B79=I82-B77),"","NO CUADRA")</f>
        <v/>
      </c>
    </row>
    <row r="80" spans="2:10">
      <c r="B80" s="128">
        <f>B79-B13</f>
        <v>-395500</v>
      </c>
      <c r="D80" s="32" t="s">
        <v>21</v>
      </c>
      <c r="E80" s="34" t="s">
        <v>22</v>
      </c>
      <c r="F80" s="30"/>
      <c r="G80" s="31"/>
      <c r="H80" s="31"/>
      <c r="I80" s="129"/>
    </row>
    <row r="81" spans="2:10">
      <c r="B81" s="128"/>
      <c r="F81" s="30"/>
      <c r="G81" s="31"/>
      <c r="H81" s="31"/>
      <c r="I81" s="129"/>
      <c r="J81" s="75" t="str">
        <f>IF((B82=B77+B79),"","NO CUADRA")</f>
        <v/>
      </c>
    </row>
    <row r="82" spans="2:10">
      <c r="B82" s="130">
        <f>B77+B79</f>
        <v>82491</v>
      </c>
      <c r="C82" s="26"/>
      <c r="D82" s="26" t="s">
        <v>46</v>
      </c>
      <c r="E82" s="26"/>
      <c r="F82" s="37"/>
      <c r="G82" s="26" t="s">
        <v>46</v>
      </c>
      <c r="H82" s="26"/>
      <c r="I82" s="131">
        <f>I77</f>
        <v>82491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-381269</v>
      </c>
      <c r="D92" s="32" t="s">
        <v>87</v>
      </c>
      <c r="E92" s="34" t="s">
        <v>88</v>
      </c>
      <c r="F92" s="30"/>
      <c r="G92" s="32" t="s">
        <v>82</v>
      </c>
      <c r="H92" s="34" t="s">
        <v>22</v>
      </c>
      <c r="I92" s="129">
        <f>+B80</f>
        <v>-395500</v>
      </c>
      <c r="J92" s="75" t="str">
        <f>IF((I93=I94+I95),"","NO CUADRA")</f>
        <v/>
      </c>
    </row>
    <row r="93" spans="2:10">
      <c r="B93" s="128"/>
      <c r="E93" s="39" t="s">
        <v>89</v>
      </c>
      <c r="F93" s="30"/>
      <c r="G93" s="35" t="s">
        <v>32</v>
      </c>
      <c r="H93" s="24" t="s">
        <v>24</v>
      </c>
      <c r="I93" s="129">
        <f>I94+I95</f>
        <v>15187</v>
      </c>
      <c r="J93" s="75" t="str">
        <f>IF((I96=I97),"","NO CUADRA")</f>
        <v/>
      </c>
    </row>
    <row r="94" spans="2:10">
      <c r="B94" s="128"/>
      <c r="E94" s="32"/>
      <c r="F94" s="30"/>
      <c r="G94" s="35" t="s">
        <v>90</v>
      </c>
      <c r="I94" s="129">
        <v>2815</v>
      </c>
      <c r="J94" s="75" t="str">
        <f>IF((I99=I92+I93+I96),"","NO CUADRA")</f>
        <v/>
      </c>
    </row>
    <row r="95" spans="2:10">
      <c r="B95" s="128"/>
      <c r="E95" s="32"/>
      <c r="F95" s="30"/>
      <c r="G95" s="35" t="s">
        <v>91</v>
      </c>
      <c r="I95" s="129">
        <v>12372</v>
      </c>
    </row>
    <row r="96" spans="2:10">
      <c r="B96" s="128"/>
      <c r="D96" s="32"/>
      <c r="F96" s="30"/>
      <c r="G96" s="35" t="s">
        <v>33</v>
      </c>
      <c r="H96" s="24" t="s">
        <v>25</v>
      </c>
      <c r="I96" s="129">
        <f>I97</f>
        <v>-956</v>
      </c>
    </row>
    <row r="97" spans="2:10">
      <c r="B97" s="132"/>
      <c r="C97" s="46"/>
      <c r="D97" s="46"/>
      <c r="E97" s="32"/>
      <c r="F97" s="47"/>
      <c r="G97" s="35" t="s">
        <v>92</v>
      </c>
      <c r="H97" s="48"/>
      <c r="I97" s="129">
        <v>-956</v>
      </c>
    </row>
    <row r="98" spans="2:10">
      <c r="B98" s="128"/>
      <c r="F98" s="30"/>
      <c r="G98" s="31"/>
      <c r="H98" s="31"/>
      <c r="I98" s="129"/>
    </row>
    <row r="99" spans="2:10">
      <c r="B99" s="130">
        <f>B92</f>
        <v>-381269</v>
      </c>
      <c r="C99" s="26"/>
      <c r="D99" s="26" t="s">
        <v>46</v>
      </c>
      <c r="E99" s="26"/>
      <c r="F99" s="37"/>
      <c r="G99" s="26" t="s">
        <v>46</v>
      </c>
      <c r="H99" s="26"/>
      <c r="I99" s="131">
        <f>I92+I93+I96</f>
        <v>-381269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227214</v>
      </c>
      <c r="D106" s="32" t="s">
        <v>34</v>
      </c>
      <c r="E106" s="50" t="s">
        <v>35</v>
      </c>
      <c r="F106" s="30"/>
      <c r="G106" s="31"/>
      <c r="H106" s="31"/>
      <c r="I106" s="30"/>
    </row>
    <row r="107" spans="2:10">
      <c r="B107" s="128">
        <v>227653</v>
      </c>
      <c r="D107" s="32" t="s">
        <v>94</v>
      </c>
      <c r="E107" s="32"/>
      <c r="F107" s="30"/>
      <c r="G107" s="32" t="s">
        <v>87</v>
      </c>
      <c r="H107" s="39" t="s">
        <v>88</v>
      </c>
      <c r="I107" s="129"/>
    </row>
    <row r="108" spans="2:10">
      <c r="B108" s="128">
        <f>-B13</f>
        <v>-477991</v>
      </c>
      <c r="D108" s="32" t="s">
        <v>95</v>
      </c>
      <c r="E108" s="33" t="s">
        <v>6</v>
      </c>
      <c r="F108" s="30"/>
      <c r="G108" s="32"/>
      <c r="H108" s="51" t="s">
        <v>89</v>
      </c>
      <c r="I108" s="129">
        <f>B92</f>
        <v>-381269</v>
      </c>
    </row>
    <row r="109" spans="2:10">
      <c r="B109" s="128">
        <v>-439</v>
      </c>
      <c r="D109" s="40" t="s">
        <v>96</v>
      </c>
      <c r="E109" s="32" t="s">
        <v>97</v>
      </c>
      <c r="F109" s="30"/>
      <c r="H109" s="74"/>
      <c r="I109" s="133"/>
    </row>
    <row r="110" spans="2:10">
      <c r="B110" s="128">
        <v>0</v>
      </c>
      <c r="D110" s="32" t="s">
        <v>98</v>
      </c>
      <c r="E110" s="32" t="s">
        <v>99</v>
      </c>
      <c r="F110" s="30"/>
      <c r="G110" s="72"/>
      <c r="I110" s="129"/>
    </row>
    <row r="111" spans="2:10">
      <c r="B111" s="128">
        <v>-7661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-122831</v>
      </c>
      <c r="C113" s="46"/>
      <c r="D113" s="46" t="s">
        <v>26</v>
      </c>
      <c r="E113" s="34" t="s">
        <v>102</v>
      </c>
      <c r="F113" s="47"/>
      <c r="G113" s="72"/>
      <c r="H113" s="48"/>
      <c r="I113" s="129"/>
    </row>
    <row r="114" spans="2:10">
      <c r="B114" s="128"/>
      <c r="E114" s="32"/>
      <c r="F114" s="30"/>
      <c r="G114" s="72"/>
      <c r="H114" s="31"/>
      <c r="I114" s="129"/>
    </row>
    <row r="115" spans="2:10">
      <c r="B115" s="130">
        <f>B106+B108+B111+B113</f>
        <v>-381269</v>
      </c>
      <c r="C115" s="26"/>
      <c r="D115" s="26" t="s">
        <v>46</v>
      </c>
      <c r="E115" s="52"/>
      <c r="F115" s="37"/>
      <c r="G115" s="26" t="s">
        <v>46</v>
      </c>
      <c r="H115" s="26"/>
      <c r="I115" s="131">
        <f>I108</f>
        <v>-381269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-122831</v>
      </c>
      <c r="J122" s="75" t="str">
        <f>IF((B125=B126+B127),"","NO CUADRA")</f>
        <v/>
      </c>
    </row>
    <row r="123" spans="2:10" ht="15">
      <c r="B123" s="128">
        <f>B125+B128+B131+B134+B137+B142+B143+B144</f>
        <v>-430644</v>
      </c>
      <c r="C123" s="28"/>
      <c r="D123" s="23"/>
      <c r="E123" s="32" t="s">
        <v>105</v>
      </c>
      <c r="F123" s="23"/>
      <c r="G123" s="23"/>
      <c r="H123" s="23"/>
      <c r="I123" s="129">
        <f>I128+I131+I134+I137+I142+I143+I144</f>
        <v>-307813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-639926</v>
      </c>
      <c r="E128" s="32" t="s">
        <v>109</v>
      </c>
      <c r="I128" s="129">
        <f>I129+I130</f>
        <v>3693</v>
      </c>
      <c r="J128" s="75" t="str">
        <f>IF((B138=B139+B140),"","NO CUADRA")</f>
        <v/>
      </c>
    </row>
    <row r="129" spans="2:10">
      <c r="B129" s="128">
        <v>44578</v>
      </c>
      <c r="E129" s="32" t="s">
        <v>110</v>
      </c>
      <c r="I129" s="129">
        <v>0</v>
      </c>
      <c r="J129" s="75" t="str">
        <f>IF((B144=B145+B146),"","NO CUADRA")</f>
        <v/>
      </c>
    </row>
    <row r="130" spans="2:10">
      <c r="B130" s="128">
        <v>-684504</v>
      </c>
      <c r="E130" s="32" t="s">
        <v>111</v>
      </c>
      <c r="I130" s="129">
        <v>3693</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-2971845</v>
      </c>
      <c r="E134" s="32" t="s">
        <v>115</v>
      </c>
      <c r="I134" s="129">
        <f>I135+I136</f>
        <v>-264693</v>
      </c>
      <c r="J134" s="75" t="str">
        <f>IF((I134=I135+I136),"","NO CUADRA")</f>
        <v/>
      </c>
    </row>
    <row r="135" spans="2:10">
      <c r="B135" s="128">
        <v>48475</v>
      </c>
      <c r="E135" s="32" t="s">
        <v>116</v>
      </c>
      <c r="I135" s="129">
        <v>228332</v>
      </c>
      <c r="J135" s="75" t="str">
        <f>IF((I137=I138+I141),"","NO CUADRA")</f>
        <v/>
      </c>
    </row>
    <row r="136" spans="2:10">
      <c r="B136" s="128">
        <v>-3020320</v>
      </c>
      <c r="E136" s="32" t="s">
        <v>117</v>
      </c>
      <c r="I136" s="129">
        <v>-493025</v>
      </c>
      <c r="J136" s="75" t="str">
        <f>IF((I144=I145+I146),"","NO CUADRA")</f>
        <v/>
      </c>
    </row>
    <row r="137" spans="2:10">
      <c r="B137" s="128">
        <f>B138+B141</f>
        <v>2943025</v>
      </c>
      <c r="E137" s="55" t="s">
        <v>118</v>
      </c>
      <c r="I137" s="129">
        <f>I138+I141</f>
        <v>-18601</v>
      </c>
      <c r="J137" s="75" t="str">
        <f>IF((I122=B123-I128-I131-I134-I137-I142-I143-I144),"","NO CUADRA")</f>
        <v/>
      </c>
    </row>
    <row r="138" spans="2:10">
      <c r="B138" s="128">
        <f>B139+B140</f>
        <v>2942971</v>
      </c>
      <c r="E138" s="55" t="s">
        <v>119</v>
      </c>
      <c r="I138" s="129">
        <f>I139+I140</f>
        <v>-18601</v>
      </c>
    </row>
    <row r="139" spans="2:10">
      <c r="B139" s="128">
        <v>2942971</v>
      </c>
      <c r="E139" s="55" t="s">
        <v>120</v>
      </c>
      <c r="I139" s="129">
        <v>-18601</v>
      </c>
    </row>
    <row r="140" spans="2:10">
      <c r="B140" s="128">
        <v>0</v>
      </c>
      <c r="E140" s="55" t="s">
        <v>121</v>
      </c>
      <c r="I140" s="129">
        <v>0</v>
      </c>
    </row>
    <row r="141" spans="2:10">
      <c r="B141" s="128">
        <v>54</v>
      </c>
      <c r="E141" s="55" t="s">
        <v>122</v>
      </c>
      <c r="I141" s="129">
        <v>0</v>
      </c>
    </row>
    <row r="142" spans="2:10">
      <c r="B142" s="128">
        <v>0</v>
      </c>
      <c r="E142" s="32" t="s">
        <v>123</v>
      </c>
      <c r="I142" s="129">
        <v>0</v>
      </c>
    </row>
    <row r="143" spans="2:10">
      <c r="B143" s="128">
        <v>0</v>
      </c>
      <c r="C143" s="32" t="s">
        <v>124</v>
      </c>
      <c r="E143" s="32" t="s">
        <v>124</v>
      </c>
      <c r="I143" s="129">
        <v>-3332</v>
      </c>
    </row>
    <row r="144" spans="2:10">
      <c r="B144" s="128">
        <f>B145+B146</f>
        <v>238102</v>
      </c>
      <c r="C144" s="32" t="s">
        <v>125</v>
      </c>
      <c r="E144" s="32" t="s">
        <v>125</v>
      </c>
      <c r="I144" s="129">
        <f>I145+I146</f>
        <v>-24880</v>
      </c>
      <c r="J144" s="75" t="str">
        <f>IF((I122=B113),"","NO CUADRA")</f>
        <v/>
      </c>
    </row>
    <row r="145" spans="2:9">
      <c r="B145" s="128">
        <v>19982</v>
      </c>
      <c r="C145" s="32" t="s">
        <v>126</v>
      </c>
      <c r="E145" s="32" t="s">
        <v>126</v>
      </c>
      <c r="I145" s="129">
        <v>45146</v>
      </c>
    </row>
    <row r="146" spans="2:9">
      <c r="B146" s="130">
        <v>218120</v>
      </c>
      <c r="C146" s="56" t="s">
        <v>127</v>
      </c>
      <c r="D146" s="57"/>
      <c r="E146" s="56" t="s">
        <v>127</v>
      </c>
      <c r="F146" s="57"/>
      <c r="G146" s="57"/>
      <c r="H146" s="57"/>
      <c r="I146" s="131">
        <v>-70026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389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2080365</v>
      </c>
      <c r="D11" s="24" t="s">
        <v>4</v>
      </c>
      <c r="E11" s="32" t="s">
        <v>42</v>
      </c>
      <c r="F11" s="30"/>
      <c r="G11" s="31" t="s">
        <v>2</v>
      </c>
      <c r="H11" s="33" t="s">
        <v>3</v>
      </c>
      <c r="I11" s="129">
        <f>I12+I13</f>
        <v>6298407</v>
      </c>
      <c r="J11" s="75" t="str">
        <f>IF((I11=I12+I13),"","NO CUADRA")</f>
        <v/>
      </c>
    </row>
    <row r="12" spans="2:14">
      <c r="B12" s="128">
        <f>I11-B11</f>
        <v>4218042</v>
      </c>
      <c r="D12" s="32" t="s">
        <v>28</v>
      </c>
      <c r="E12" s="34" t="s">
        <v>5</v>
      </c>
      <c r="F12" s="30"/>
      <c r="G12" s="35" t="s">
        <v>43</v>
      </c>
      <c r="H12" s="31"/>
      <c r="I12" s="129">
        <v>6283415</v>
      </c>
      <c r="J12" s="75" t="str">
        <f>IF((I11=I16),"","NO CUADRA")</f>
        <v/>
      </c>
    </row>
    <row r="13" spans="2:14">
      <c r="B13" s="128">
        <v>1763418</v>
      </c>
      <c r="D13" s="24" t="s">
        <v>44</v>
      </c>
      <c r="E13" s="32" t="s">
        <v>6</v>
      </c>
      <c r="F13" s="30"/>
      <c r="G13" s="35" t="s">
        <v>45</v>
      </c>
      <c r="I13" s="129">
        <v>14992</v>
      </c>
      <c r="J13" s="75" t="str">
        <f>IF((B16=B11+B12),"","NO CUADRA")</f>
        <v/>
      </c>
    </row>
    <row r="14" spans="2:14">
      <c r="B14" s="128">
        <f>B12-B13</f>
        <v>2454624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6298407</v>
      </c>
      <c r="C16" s="26"/>
      <c r="D16" s="36" t="s">
        <v>46</v>
      </c>
      <c r="E16" s="26"/>
      <c r="F16" s="37"/>
      <c r="G16" s="36" t="s">
        <v>46</v>
      </c>
      <c r="H16" s="26"/>
      <c r="I16" s="131">
        <f>I11</f>
        <v>6298407</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1418282</v>
      </c>
      <c r="D26" s="24" t="s">
        <v>9</v>
      </c>
      <c r="E26" s="32" t="s">
        <v>10</v>
      </c>
      <c r="F26" s="30"/>
      <c r="G26" s="35" t="s">
        <v>28</v>
      </c>
      <c r="H26" s="39" t="s">
        <v>5</v>
      </c>
      <c r="I26" s="129">
        <f>+B12</f>
        <v>4218042</v>
      </c>
      <c r="J26" s="75" t="str">
        <f>IF((B26=B27+B28),"","NO CUADRA")</f>
        <v/>
      </c>
    </row>
    <row r="27" spans="2:10">
      <c r="B27" s="128">
        <v>1059886</v>
      </c>
      <c r="D27" s="32" t="s">
        <v>49</v>
      </c>
      <c r="F27" s="30"/>
      <c r="G27" s="31"/>
      <c r="H27" s="31"/>
      <c r="I27" s="129"/>
      <c r="J27" s="75" t="str">
        <f>IF((B28=B29+B30),"","NO CUADRA")</f>
        <v/>
      </c>
    </row>
    <row r="28" spans="2:10">
      <c r="B28" s="128">
        <f>B29+B30</f>
        <v>358396</v>
      </c>
      <c r="D28" s="32" t="s">
        <v>50</v>
      </c>
      <c r="F28" s="30"/>
      <c r="G28" s="31"/>
      <c r="H28" s="31"/>
      <c r="I28" s="129"/>
      <c r="J28" s="75" t="str">
        <f>IF((I26=I35),"","NO CUADRA")</f>
        <v/>
      </c>
    </row>
    <row r="29" spans="2:10">
      <c r="B29" s="128">
        <v>227259</v>
      </c>
      <c r="D29" s="32" t="s">
        <v>51</v>
      </c>
      <c r="F29" s="30"/>
      <c r="G29" s="31"/>
      <c r="H29" s="31"/>
      <c r="I29" s="129"/>
      <c r="J29" s="75" t="str">
        <f>IF((B33=I35-B26-B31-B32),"","NO CUADRA")</f>
        <v/>
      </c>
    </row>
    <row r="30" spans="2:10">
      <c r="B30" s="128">
        <v>131137</v>
      </c>
      <c r="D30" s="32" t="s">
        <v>52</v>
      </c>
      <c r="F30" s="30"/>
      <c r="G30" s="31"/>
      <c r="H30" s="31"/>
      <c r="I30" s="129"/>
      <c r="J30" s="75" t="str">
        <f>IF((B35=B26+B31+B32+B33),"","NO CUADRA")</f>
        <v/>
      </c>
    </row>
    <row r="31" spans="2:10" ht="12.75" customHeight="1">
      <c r="B31" s="128">
        <v>185942</v>
      </c>
      <c r="D31" s="24" t="s">
        <v>11</v>
      </c>
      <c r="E31" s="24" t="s">
        <v>12</v>
      </c>
      <c r="F31" s="30"/>
      <c r="G31" s="31"/>
      <c r="H31" s="31"/>
      <c r="I31" s="129"/>
    </row>
    <row r="32" spans="2:10" ht="12.75" customHeight="1">
      <c r="B32" s="128">
        <v>-3</v>
      </c>
      <c r="D32" s="24" t="s">
        <v>13</v>
      </c>
      <c r="E32" s="24" t="s">
        <v>14</v>
      </c>
      <c r="F32" s="30"/>
      <c r="G32" s="31"/>
      <c r="H32" s="31"/>
      <c r="I32" s="129"/>
    </row>
    <row r="33" spans="2:10">
      <c r="B33" s="128">
        <f>I35-B26-B31-B32</f>
        <v>2613821</v>
      </c>
      <c r="D33" s="32" t="s">
        <v>53</v>
      </c>
      <c r="E33" s="34" t="s">
        <v>54</v>
      </c>
      <c r="F33" s="30"/>
      <c r="G33" s="31"/>
      <c r="H33" s="31"/>
      <c r="I33" s="129"/>
    </row>
    <row r="34" spans="2:10">
      <c r="B34" s="128"/>
      <c r="F34" s="30"/>
      <c r="G34" s="31"/>
      <c r="H34" s="31"/>
      <c r="I34" s="129"/>
    </row>
    <row r="35" spans="2:10">
      <c r="B35" s="130">
        <f>B26+B31+B32+B33</f>
        <v>4218042</v>
      </c>
      <c r="C35" s="26"/>
      <c r="D35" s="36" t="s">
        <v>46</v>
      </c>
      <c r="E35" s="26"/>
      <c r="F35" s="37"/>
      <c r="G35" s="36" t="s">
        <v>46</v>
      </c>
      <c r="H35" s="26"/>
      <c r="I35" s="131">
        <f>I26</f>
        <v>4218042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732372</v>
      </c>
      <c r="D42" s="24" t="s">
        <v>15</v>
      </c>
      <c r="E42" s="35" t="s">
        <v>16</v>
      </c>
      <c r="F42" s="30"/>
      <c r="G42" s="32" t="s">
        <v>53</v>
      </c>
      <c r="H42" s="34" t="s">
        <v>54</v>
      </c>
      <c r="I42" s="129">
        <f>+B33</f>
        <v>2613821</v>
      </c>
    </row>
    <row r="43" spans="2:10" ht="15">
      <c r="B43" s="128">
        <v>730077</v>
      </c>
      <c r="C43" s="23"/>
      <c r="D43" s="40" t="s">
        <v>56</v>
      </c>
      <c r="F43" s="41"/>
      <c r="G43" s="28" t="s">
        <v>15</v>
      </c>
      <c r="H43" s="42" t="s">
        <v>16</v>
      </c>
      <c r="I43" s="129">
        <f>I44+I45+I47+I48+I49</f>
        <v>65618</v>
      </c>
      <c r="J43" s="75" t="str">
        <f>IF((I43=I44+I45+I47+I48+I49),"","NO CUADRA")</f>
        <v/>
      </c>
    </row>
    <row r="44" spans="2:10">
      <c r="B44" s="128">
        <v>2295</v>
      </c>
      <c r="D44" s="32" t="s">
        <v>57</v>
      </c>
      <c r="F44" s="30"/>
      <c r="G44" s="40" t="s">
        <v>56</v>
      </c>
      <c r="I44" s="129">
        <v>58041</v>
      </c>
      <c r="J44" s="75" t="str">
        <f>IF((I52=I42+I43+I50),"","NO CUADRA")</f>
        <v/>
      </c>
    </row>
    <row r="45" spans="2:10">
      <c r="B45" s="128">
        <v>0</v>
      </c>
      <c r="D45" s="32" t="s">
        <v>58</v>
      </c>
      <c r="E45" s="29"/>
      <c r="F45" s="30"/>
      <c r="G45" s="32" t="s">
        <v>57</v>
      </c>
      <c r="I45" s="129">
        <v>7577</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1947067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2679439</v>
      </c>
      <c r="C52" s="26"/>
      <c r="D52" s="26" t="s">
        <v>46</v>
      </c>
      <c r="E52" s="26"/>
      <c r="F52" s="37"/>
      <c r="G52" s="26" t="s">
        <v>46</v>
      </c>
      <c r="H52" s="26"/>
      <c r="I52" s="131">
        <f>I42+I43+I50</f>
        <v>2679439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7912</v>
      </c>
      <c r="D59" s="24" t="s">
        <v>17</v>
      </c>
      <c r="E59" s="33" t="s">
        <v>66</v>
      </c>
      <c r="F59" s="30"/>
      <c r="G59" s="35" t="s">
        <v>62</v>
      </c>
      <c r="H59" s="34" t="s">
        <v>63</v>
      </c>
      <c r="I59" s="129">
        <f>+B49</f>
        <v>1947067</v>
      </c>
      <c r="J59" s="75" t="str">
        <f>IF((B59=B60+B61),"","NO CUADRA")</f>
        <v/>
      </c>
    </row>
    <row r="60" spans="2:10">
      <c r="B60" s="128">
        <v>7912</v>
      </c>
      <c r="D60" s="32" t="s">
        <v>67</v>
      </c>
      <c r="F60" s="30"/>
      <c r="G60" s="35" t="s">
        <v>68</v>
      </c>
      <c r="H60" s="32"/>
      <c r="I60" s="129">
        <f>I61+I62</f>
        <v>131137</v>
      </c>
      <c r="J60" s="75" t="str">
        <f>IF((B64=B65+B66+B67),"","NO CUADRA")</f>
        <v/>
      </c>
    </row>
    <row r="61" spans="2:10">
      <c r="B61" s="128">
        <v>0</v>
      </c>
      <c r="D61" s="32" t="s">
        <v>69</v>
      </c>
      <c r="F61" s="30"/>
      <c r="G61" s="35" t="s">
        <v>70</v>
      </c>
      <c r="I61" s="129">
        <v>0</v>
      </c>
      <c r="J61" s="75" t="str">
        <f>IF((I60=I61+I62),"","NO CUADRA")</f>
        <v/>
      </c>
    </row>
    <row r="62" spans="2:10">
      <c r="B62" s="128">
        <v>131137</v>
      </c>
      <c r="D62" s="24" t="s">
        <v>18</v>
      </c>
      <c r="E62" s="32" t="s">
        <v>71</v>
      </c>
      <c r="F62" s="30"/>
      <c r="G62" s="35" t="s">
        <v>72</v>
      </c>
      <c r="I62" s="129">
        <v>131137</v>
      </c>
      <c r="J62" s="75" t="str">
        <f>IF((I63=I64+I65+I66),"","NO CUADRA")</f>
        <v/>
      </c>
    </row>
    <row r="63" spans="2:10">
      <c r="B63" s="128"/>
      <c r="E63" s="32" t="s">
        <v>73</v>
      </c>
      <c r="F63" s="30"/>
      <c r="G63" s="31" t="s">
        <v>19</v>
      </c>
      <c r="H63" s="24" t="s">
        <v>20</v>
      </c>
      <c r="I63" s="129">
        <f>I64+I65+I66</f>
        <v>21846</v>
      </c>
      <c r="J63" s="75" t="str">
        <f>IF((I70=I59+I60+I63),"","NO CUADRA")</f>
        <v/>
      </c>
    </row>
    <row r="64" spans="2:10">
      <c r="B64" s="128">
        <f>B65+B66+B67</f>
        <v>33104</v>
      </c>
      <c r="D64" s="24" t="s">
        <v>19</v>
      </c>
      <c r="E64" s="24" t="s">
        <v>20</v>
      </c>
      <c r="F64" s="30"/>
      <c r="G64" s="32" t="s">
        <v>74</v>
      </c>
      <c r="I64" s="129">
        <v>0</v>
      </c>
      <c r="J64" s="75" t="str">
        <f>IF((B68=I70-B59-B62-B64),"","NO CUADRA")</f>
        <v/>
      </c>
    </row>
    <row r="65" spans="2:10">
      <c r="B65" s="128">
        <v>12396</v>
      </c>
      <c r="D65" s="32" t="s">
        <v>74</v>
      </c>
      <c r="F65" s="30"/>
      <c r="G65" s="35" t="s">
        <v>75</v>
      </c>
      <c r="I65" s="129">
        <v>155</v>
      </c>
      <c r="J65" s="75" t="str">
        <f>IF((B70=B59+B62+B64+B68),"","NO CUADRA")</f>
        <v/>
      </c>
    </row>
    <row r="66" spans="2:10">
      <c r="B66" s="128">
        <v>0</v>
      </c>
      <c r="D66" s="32" t="s">
        <v>75</v>
      </c>
      <c r="F66" s="30"/>
      <c r="G66" s="35" t="s">
        <v>76</v>
      </c>
      <c r="I66" s="129">
        <v>21691</v>
      </c>
    </row>
    <row r="67" spans="2:10">
      <c r="B67" s="128">
        <v>20708</v>
      </c>
      <c r="D67" s="32" t="s">
        <v>76</v>
      </c>
      <c r="F67" s="30"/>
      <c r="G67" s="31"/>
      <c r="H67" s="31"/>
      <c r="I67" s="129"/>
    </row>
    <row r="68" spans="2:10">
      <c r="B68" s="128">
        <f>I70-B59-B62-B64</f>
        <v>1927897</v>
      </c>
      <c r="D68" s="32" t="s">
        <v>77</v>
      </c>
      <c r="E68" s="32" t="s">
        <v>78</v>
      </c>
      <c r="F68" s="30"/>
      <c r="G68" s="31"/>
      <c r="H68" s="31"/>
      <c r="I68" s="129"/>
    </row>
    <row r="69" spans="2:10" ht="17.45" customHeight="1">
      <c r="B69" s="128"/>
      <c r="F69" s="30"/>
      <c r="G69" s="31"/>
      <c r="H69" s="31"/>
      <c r="I69" s="129"/>
    </row>
    <row r="70" spans="2:10" ht="17.45" customHeight="1">
      <c r="B70" s="130">
        <f>B59+B62+B64+B68</f>
        <v>2100050</v>
      </c>
      <c r="C70" s="26"/>
      <c r="D70" s="26" t="s">
        <v>46</v>
      </c>
      <c r="E70" s="26"/>
      <c r="F70" s="37"/>
      <c r="G70" s="26" t="s">
        <v>46</v>
      </c>
      <c r="H70" s="26"/>
      <c r="I70" s="131">
        <f>I59+I60+I63</f>
        <v>2100050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1927897</v>
      </c>
      <c r="J77" s="75" t="str">
        <f>IF((I77=I82),"","NO CUADRA")</f>
        <v/>
      </c>
    </row>
    <row r="78" spans="2:10">
      <c r="B78" s="128"/>
      <c r="E78" s="32" t="s">
        <v>81</v>
      </c>
      <c r="F78" s="30"/>
      <c r="G78" s="35"/>
      <c r="H78" s="32"/>
      <c r="I78" s="129"/>
    </row>
    <row r="79" spans="2:10">
      <c r="B79" s="128">
        <f>I82-B77</f>
        <v>1927897</v>
      </c>
      <c r="D79" s="32" t="s">
        <v>82</v>
      </c>
      <c r="E79" s="39" t="s">
        <v>83</v>
      </c>
      <c r="F79" s="30"/>
      <c r="G79" s="31"/>
      <c r="H79" s="31"/>
      <c r="I79" s="129"/>
      <c r="J79" s="75" t="str">
        <f>IF((B79=I82-B77),"","NO CUADRA")</f>
        <v/>
      </c>
    </row>
    <row r="80" spans="2:10">
      <c r="B80" s="128">
        <f>B79-B13</f>
        <v>164479</v>
      </c>
      <c r="D80" s="32" t="s">
        <v>21</v>
      </c>
      <c r="E80" s="34" t="s">
        <v>22</v>
      </c>
      <c r="F80" s="30"/>
      <c r="G80" s="31"/>
      <c r="H80" s="31"/>
      <c r="I80" s="129"/>
    </row>
    <row r="81" spans="2:10">
      <c r="B81" s="128"/>
      <c r="F81" s="30"/>
      <c r="G81" s="31"/>
      <c r="H81" s="31"/>
      <c r="I81" s="129"/>
      <c r="J81" s="75" t="str">
        <f>IF((B82=B77+B79),"","NO CUADRA")</f>
        <v/>
      </c>
    </row>
    <row r="82" spans="2:10">
      <c r="B82" s="130">
        <f>B77+B79</f>
        <v>1927897</v>
      </c>
      <c r="C82" s="26"/>
      <c r="D82" s="26" t="s">
        <v>46</v>
      </c>
      <c r="E82" s="26"/>
      <c r="F82" s="37"/>
      <c r="G82" s="26" t="s">
        <v>46</v>
      </c>
      <c r="H82" s="26"/>
      <c r="I82" s="131">
        <f>I77</f>
        <v>1927897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949725</v>
      </c>
      <c r="D92" s="32" t="s">
        <v>87</v>
      </c>
      <c r="E92" s="34" t="s">
        <v>88</v>
      </c>
      <c r="F92" s="30"/>
      <c r="G92" s="32" t="s">
        <v>82</v>
      </c>
      <c r="H92" s="34" t="s">
        <v>22</v>
      </c>
      <c r="I92" s="129">
        <f>+B80</f>
        <v>164479</v>
      </c>
      <c r="J92" s="75" t="str">
        <f>IF((I93=I94+I95),"","NO CUADRA")</f>
        <v/>
      </c>
    </row>
    <row r="93" spans="2:10">
      <c r="B93" s="128"/>
      <c r="E93" s="39" t="s">
        <v>89</v>
      </c>
      <c r="F93" s="30"/>
      <c r="G93" s="35" t="s">
        <v>32</v>
      </c>
      <c r="H93" s="24" t="s">
        <v>24</v>
      </c>
      <c r="I93" s="129">
        <f>I94+I95</f>
        <v>810231</v>
      </c>
      <c r="J93" s="75" t="str">
        <f>IF((I96=I97),"","NO CUADRA")</f>
        <v/>
      </c>
    </row>
    <row r="94" spans="2:10">
      <c r="B94" s="128"/>
      <c r="E94" s="32"/>
      <c r="F94" s="30"/>
      <c r="G94" s="35" t="s">
        <v>90</v>
      </c>
      <c r="I94" s="129">
        <v>810211</v>
      </c>
      <c r="J94" s="75" t="str">
        <f>IF((I99=I92+I93+I96),"","NO CUADRA")</f>
        <v/>
      </c>
    </row>
    <row r="95" spans="2:10">
      <c r="B95" s="128"/>
      <c r="E95" s="32"/>
      <c r="F95" s="30"/>
      <c r="G95" s="35" t="s">
        <v>91</v>
      </c>
      <c r="I95" s="129">
        <v>20</v>
      </c>
    </row>
    <row r="96" spans="2:10">
      <c r="B96" s="128"/>
      <c r="D96" s="32"/>
      <c r="F96" s="30"/>
      <c r="G96" s="35" t="s">
        <v>33</v>
      </c>
      <c r="H96" s="24" t="s">
        <v>25</v>
      </c>
      <c r="I96" s="129">
        <f>I97</f>
        <v>-24985</v>
      </c>
    </row>
    <row r="97" spans="2:10">
      <c r="B97" s="132"/>
      <c r="C97" s="46"/>
      <c r="D97" s="46"/>
      <c r="E97" s="32"/>
      <c r="F97" s="47"/>
      <c r="G97" s="35" t="s">
        <v>92</v>
      </c>
      <c r="H97" s="48"/>
      <c r="I97" s="129">
        <v>-24985</v>
      </c>
    </row>
    <row r="98" spans="2:10">
      <c r="B98" s="128"/>
      <c r="F98" s="30"/>
      <c r="G98" s="31"/>
      <c r="H98" s="31"/>
      <c r="I98" s="129"/>
    </row>
    <row r="99" spans="2:10">
      <c r="B99" s="130">
        <f>B92</f>
        <v>949725</v>
      </c>
      <c r="C99" s="26"/>
      <c r="D99" s="26" t="s">
        <v>46</v>
      </c>
      <c r="E99" s="26"/>
      <c r="F99" s="37"/>
      <c r="G99" s="26" t="s">
        <v>46</v>
      </c>
      <c r="H99" s="26"/>
      <c r="I99" s="131">
        <f>I92+I93+I96</f>
        <v>949725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1848504</v>
      </c>
      <c r="D106" s="32" t="s">
        <v>34</v>
      </c>
      <c r="E106" s="50" t="s">
        <v>35</v>
      </c>
      <c r="F106" s="30"/>
      <c r="G106" s="31"/>
      <c r="H106" s="31"/>
      <c r="I106" s="30"/>
    </row>
    <row r="107" spans="2:10">
      <c r="B107" s="128">
        <v>1870713</v>
      </c>
      <c r="D107" s="32" t="s">
        <v>94</v>
      </c>
      <c r="E107" s="32"/>
      <c r="F107" s="30"/>
      <c r="G107" s="32" t="s">
        <v>87</v>
      </c>
      <c r="H107" s="39" t="s">
        <v>88</v>
      </c>
      <c r="I107" s="129"/>
    </row>
    <row r="108" spans="2:10">
      <c r="B108" s="128">
        <f>-B13</f>
        <v>-1763418</v>
      </c>
      <c r="D108" s="32" t="s">
        <v>95</v>
      </c>
      <c r="E108" s="33" t="s">
        <v>6</v>
      </c>
      <c r="F108" s="30"/>
      <c r="G108" s="32"/>
      <c r="H108" s="51" t="s">
        <v>89</v>
      </c>
      <c r="I108" s="129">
        <f>B92</f>
        <v>949725</v>
      </c>
    </row>
    <row r="109" spans="2:10">
      <c r="B109" s="128">
        <v>-22209</v>
      </c>
      <c r="D109" s="40" t="s">
        <v>96</v>
      </c>
      <c r="E109" s="32" t="s">
        <v>97</v>
      </c>
      <c r="F109" s="30"/>
      <c r="H109" s="74"/>
      <c r="I109" s="133"/>
    </row>
    <row r="110" spans="2:10">
      <c r="B110" s="128">
        <v>0</v>
      </c>
      <c r="D110" s="32" t="s">
        <v>98</v>
      </c>
      <c r="E110" s="32" t="s">
        <v>99</v>
      </c>
      <c r="F110" s="30"/>
      <c r="G110" s="72"/>
      <c r="I110" s="129"/>
    </row>
    <row r="111" spans="2:10">
      <c r="B111" s="128">
        <v>300316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564323</v>
      </c>
      <c r="C113" s="46"/>
      <c r="D113" s="46" t="s">
        <v>26</v>
      </c>
      <c r="E113" s="34" t="s">
        <v>102</v>
      </c>
      <c r="F113" s="47"/>
      <c r="G113" s="72"/>
      <c r="H113" s="48"/>
      <c r="I113" s="129"/>
    </row>
    <row r="114" spans="2:10">
      <c r="B114" s="128"/>
      <c r="E114" s="32"/>
      <c r="F114" s="30"/>
      <c r="G114" s="72"/>
      <c r="H114" s="31"/>
      <c r="I114" s="129"/>
    </row>
    <row r="115" spans="2:10">
      <c r="B115" s="130">
        <f>B106+B108+B111+B113</f>
        <v>949725</v>
      </c>
      <c r="C115" s="26"/>
      <c r="D115" s="26" t="s">
        <v>46</v>
      </c>
      <c r="E115" s="52"/>
      <c r="F115" s="37"/>
      <c r="G115" s="26" t="s">
        <v>46</v>
      </c>
      <c r="H115" s="26"/>
      <c r="I115" s="131">
        <f>I108</f>
        <v>949725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564323</v>
      </c>
      <c r="J122" s="75" t="str">
        <f>IF((B125=B126+B127),"","NO CUADRA")</f>
        <v/>
      </c>
    </row>
    <row r="123" spans="2:10" ht="15">
      <c r="B123" s="128">
        <f>B125+B128+B131+B134+B137+B142+B143+B144</f>
        <v>581486</v>
      </c>
      <c r="C123" s="28"/>
      <c r="D123" s="23"/>
      <c r="E123" s="32" t="s">
        <v>105</v>
      </c>
      <c r="F123" s="23"/>
      <c r="G123" s="23"/>
      <c r="H123" s="23"/>
      <c r="I123" s="129">
        <f>I128+I131+I134+I137+I142+I143+I144</f>
        <v>17163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638283</v>
      </c>
      <c r="E128" s="32" t="s">
        <v>109</v>
      </c>
      <c r="I128" s="129">
        <f>I129+I130</f>
        <v>72938</v>
      </c>
      <c r="J128" s="75" t="str">
        <f>IF((B138=B139+B140),"","NO CUADRA")</f>
        <v/>
      </c>
    </row>
    <row r="129" spans="2:10">
      <c r="B129" s="128">
        <v>256514</v>
      </c>
      <c r="E129" s="32" t="s">
        <v>110</v>
      </c>
      <c r="I129" s="129">
        <v>0</v>
      </c>
      <c r="J129" s="75" t="str">
        <f>IF((B144=B145+B146),"","NO CUADRA")</f>
        <v/>
      </c>
    </row>
    <row r="130" spans="2:10">
      <c r="B130" s="128">
        <v>381769</v>
      </c>
      <c r="E130" s="32" t="s">
        <v>111</v>
      </c>
      <c r="I130" s="129">
        <v>72938</v>
      </c>
    </row>
    <row r="131" spans="2:10">
      <c r="B131" s="128">
        <f>B132+B133</f>
        <v>-35459</v>
      </c>
      <c r="E131" s="32" t="s">
        <v>112</v>
      </c>
      <c r="I131" s="129">
        <f>I132+I133</f>
        <v>0</v>
      </c>
    </row>
    <row r="132" spans="2:10">
      <c r="B132" s="128">
        <v>-39857</v>
      </c>
      <c r="E132" s="32" t="s">
        <v>113</v>
      </c>
      <c r="I132" s="129">
        <v>0</v>
      </c>
      <c r="J132" s="75" t="str">
        <f>IF((I128=I129+I130),"","NO CUADRA")</f>
        <v/>
      </c>
    </row>
    <row r="133" spans="2:10">
      <c r="B133" s="128">
        <v>4398</v>
      </c>
      <c r="E133" s="32" t="s">
        <v>114</v>
      </c>
      <c r="I133" s="129">
        <v>0</v>
      </c>
      <c r="J133" s="75" t="str">
        <f>IF((I131=I132+I133),"","NO CUADRA")</f>
        <v/>
      </c>
    </row>
    <row r="134" spans="2:10">
      <c r="B134" s="128">
        <f>B135+B136</f>
        <v>-171262</v>
      </c>
      <c r="E134" s="32" t="s">
        <v>115</v>
      </c>
      <c r="I134" s="129">
        <f>I135+I136</f>
        <v>666386</v>
      </c>
      <c r="J134" s="75" t="str">
        <f>IF((I134=I135+I136),"","NO CUADRA")</f>
        <v/>
      </c>
    </row>
    <row r="135" spans="2:10">
      <c r="B135" s="128">
        <v>183</v>
      </c>
      <c r="E135" s="32" t="s">
        <v>116</v>
      </c>
      <c r="I135" s="129">
        <v>1457159</v>
      </c>
      <c r="J135" s="75" t="str">
        <f>IF((I137=I138+I141),"","NO CUADRA")</f>
        <v/>
      </c>
    </row>
    <row r="136" spans="2:10">
      <c r="B136" s="128">
        <v>-171445</v>
      </c>
      <c r="E136" s="32" t="s">
        <v>117</v>
      </c>
      <c r="I136" s="129">
        <v>-790773</v>
      </c>
      <c r="J136" s="75" t="str">
        <f>IF((I144=I145+I146),"","NO CUADRA")</f>
        <v/>
      </c>
    </row>
    <row r="137" spans="2:10">
      <c r="B137" s="128">
        <f>B138+B141</f>
        <v>-16311</v>
      </c>
      <c r="E137" s="55" t="s">
        <v>118</v>
      </c>
      <c r="I137" s="129">
        <f>I138+I141</f>
        <v>4445</v>
      </c>
      <c r="J137" s="75" t="str">
        <f>IF((I122=B123-I128-I131-I134-I137-I142-I143-I144),"","NO CUADRA")</f>
        <v/>
      </c>
    </row>
    <row r="138" spans="2:10">
      <c r="B138" s="128">
        <f>B139+B140</f>
        <v>-16451</v>
      </c>
      <c r="E138" s="55" t="s">
        <v>119</v>
      </c>
      <c r="I138" s="129">
        <f>I139+I140</f>
        <v>4445</v>
      </c>
    </row>
    <row r="139" spans="2:10">
      <c r="B139" s="128">
        <v>-16451</v>
      </c>
      <c r="E139" s="55" t="s">
        <v>120</v>
      </c>
      <c r="I139" s="129">
        <v>4445</v>
      </c>
    </row>
    <row r="140" spans="2:10">
      <c r="B140" s="128">
        <v>0</v>
      </c>
      <c r="E140" s="55" t="s">
        <v>121</v>
      </c>
      <c r="I140" s="129">
        <v>0</v>
      </c>
    </row>
    <row r="141" spans="2:10">
      <c r="B141" s="128">
        <v>140</v>
      </c>
      <c r="E141" s="55" t="s">
        <v>122</v>
      </c>
      <c r="I141" s="129">
        <v>0</v>
      </c>
    </row>
    <row r="142" spans="2:10">
      <c r="B142" s="128">
        <v>0</v>
      </c>
      <c r="E142" s="32" t="s">
        <v>123</v>
      </c>
      <c r="I142" s="129">
        <v>0</v>
      </c>
    </row>
    <row r="143" spans="2:10">
      <c r="B143" s="128">
        <v>3808</v>
      </c>
      <c r="C143" s="32" t="s">
        <v>124</v>
      </c>
      <c r="E143" s="32" t="s">
        <v>124</v>
      </c>
      <c r="I143" s="129">
        <v>-9021</v>
      </c>
    </row>
    <row r="144" spans="2:10">
      <c r="B144" s="128">
        <f>B145+B146</f>
        <v>162427</v>
      </c>
      <c r="C144" s="32" t="s">
        <v>125</v>
      </c>
      <c r="E144" s="32" t="s">
        <v>125</v>
      </c>
      <c r="I144" s="129">
        <f>I145+I146</f>
        <v>-717585</v>
      </c>
      <c r="J144" s="75" t="str">
        <f>IF((I122=B113),"","NO CUADRA")</f>
        <v/>
      </c>
    </row>
    <row r="145" spans="2:9">
      <c r="B145" s="128">
        <v>-57328</v>
      </c>
      <c r="C145" s="32" t="s">
        <v>126</v>
      </c>
      <c r="E145" s="32" t="s">
        <v>126</v>
      </c>
      <c r="I145" s="129">
        <v>-12512</v>
      </c>
    </row>
    <row r="146" spans="2:9">
      <c r="B146" s="130">
        <v>219755</v>
      </c>
      <c r="C146" s="56" t="s">
        <v>127</v>
      </c>
      <c r="D146" s="57"/>
      <c r="E146" s="56" t="s">
        <v>127</v>
      </c>
      <c r="F146" s="57"/>
      <c r="G146" s="57"/>
      <c r="H146" s="57"/>
      <c r="I146" s="131">
        <v>-705073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486068</v>
      </c>
      <c r="D11" s="24" t="s">
        <v>4</v>
      </c>
      <c r="E11" s="32" t="s">
        <v>42</v>
      </c>
      <c r="F11" s="30"/>
      <c r="G11" s="31" t="s">
        <v>2</v>
      </c>
      <c r="H11" s="33" t="s">
        <v>3</v>
      </c>
      <c r="I11" s="129">
        <f>I12+I13</f>
        <v>1925473</v>
      </c>
      <c r="J11" s="75" t="str">
        <f>IF((I11=I12+I13),"","NO CUADRA")</f>
        <v/>
      </c>
    </row>
    <row r="12" spans="2:14">
      <c r="B12" s="128">
        <f>I11-B11</f>
        <v>1439405</v>
      </c>
      <c r="D12" s="32" t="s">
        <v>28</v>
      </c>
      <c r="E12" s="34" t="s">
        <v>5</v>
      </c>
      <c r="F12" s="30"/>
      <c r="G12" s="35" t="s">
        <v>43</v>
      </c>
      <c r="H12" s="31"/>
      <c r="I12" s="129">
        <v>1925473</v>
      </c>
      <c r="J12" s="75" t="str">
        <f>IF((I11=I16),"","NO CUADRA")</f>
        <v/>
      </c>
    </row>
    <row r="13" spans="2:14">
      <c r="B13" s="128">
        <v>83956</v>
      </c>
      <c r="D13" s="24" t="s">
        <v>44</v>
      </c>
      <c r="E13" s="32" t="s">
        <v>6</v>
      </c>
      <c r="F13" s="30"/>
      <c r="G13" s="35" t="s">
        <v>45</v>
      </c>
      <c r="I13" s="129">
        <v>0</v>
      </c>
      <c r="J13" s="75" t="str">
        <f>IF((B16=B11+B12),"","NO CUADRA")</f>
        <v/>
      </c>
    </row>
    <row r="14" spans="2:14">
      <c r="B14" s="128">
        <f>B12-B13</f>
        <v>1355449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1925473</v>
      </c>
      <c r="C16" s="26"/>
      <c r="D16" s="36" t="s">
        <v>46</v>
      </c>
      <c r="E16" s="26"/>
      <c r="F16" s="37"/>
      <c r="G16" s="36" t="s">
        <v>46</v>
      </c>
      <c r="H16" s="26"/>
      <c r="I16" s="131">
        <f>I11</f>
        <v>1925473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1405479</v>
      </c>
      <c r="D26" s="24" t="s">
        <v>9</v>
      </c>
      <c r="E26" s="32" t="s">
        <v>10</v>
      </c>
      <c r="F26" s="30"/>
      <c r="G26" s="35" t="s">
        <v>28</v>
      </c>
      <c r="H26" s="39" t="s">
        <v>5</v>
      </c>
      <c r="I26" s="129">
        <f>+B12</f>
        <v>1439405</v>
      </c>
      <c r="J26" s="75" t="str">
        <f>IF((B26=B27+B28),"","NO CUADRA")</f>
        <v/>
      </c>
    </row>
    <row r="27" spans="2:10">
      <c r="B27" s="128">
        <v>1178341</v>
      </c>
      <c r="D27" s="32" t="s">
        <v>49</v>
      </c>
      <c r="F27" s="30"/>
      <c r="G27" s="31"/>
      <c r="H27" s="31"/>
      <c r="I27" s="129"/>
      <c r="J27" s="75" t="str">
        <f>IF((B28=B29+B30),"","NO CUADRA")</f>
        <v/>
      </c>
    </row>
    <row r="28" spans="2:10">
      <c r="B28" s="128">
        <f>B29+B30</f>
        <v>227138</v>
      </c>
      <c r="D28" s="32" t="s">
        <v>50</v>
      </c>
      <c r="F28" s="30"/>
      <c r="G28" s="31"/>
      <c r="H28" s="31"/>
      <c r="I28" s="129"/>
      <c r="J28" s="75" t="str">
        <f>IF((I26=I35),"","NO CUADRA")</f>
        <v/>
      </c>
    </row>
    <row r="29" spans="2:10">
      <c r="B29" s="128">
        <v>227095</v>
      </c>
      <c r="D29" s="32" t="s">
        <v>51</v>
      </c>
      <c r="F29" s="30"/>
      <c r="G29" s="31"/>
      <c r="H29" s="31"/>
      <c r="I29" s="129"/>
      <c r="J29" s="75" t="str">
        <f>IF((B33=I35-B26-B31-B32),"","NO CUADRA")</f>
        <v/>
      </c>
    </row>
    <row r="30" spans="2:10">
      <c r="B30" s="128">
        <v>43</v>
      </c>
      <c r="D30" s="32" t="s">
        <v>52</v>
      </c>
      <c r="F30" s="30"/>
      <c r="G30" s="31"/>
      <c r="H30" s="31"/>
      <c r="I30" s="129"/>
      <c r="J30" s="75" t="str">
        <f>IF((B35=B26+B31+B32+B33),"","NO CUADRA")</f>
        <v/>
      </c>
    </row>
    <row r="31" spans="2:10" ht="12.75" customHeight="1">
      <c r="B31" s="128">
        <v>7497</v>
      </c>
      <c r="D31" s="24" t="s">
        <v>11</v>
      </c>
      <c r="E31" s="24" t="s">
        <v>12</v>
      </c>
      <c r="F31" s="30"/>
      <c r="G31" s="31"/>
      <c r="H31" s="31"/>
      <c r="I31" s="129"/>
    </row>
    <row r="32" spans="2:10" ht="12.75" customHeight="1">
      <c r="B32" s="128">
        <v>-116000</v>
      </c>
      <c r="D32" s="24" t="s">
        <v>13</v>
      </c>
      <c r="E32" s="24" t="s">
        <v>14</v>
      </c>
      <c r="F32" s="30"/>
      <c r="G32" s="31"/>
      <c r="H32" s="31"/>
      <c r="I32" s="129"/>
    </row>
    <row r="33" spans="2:10">
      <c r="B33" s="128">
        <f>I35-B26-B31-B32</f>
        <v>142429</v>
      </c>
      <c r="D33" s="32" t="s">
        <v>53</v>
      </c>
      <c r="E33" s="34" t="s">
        <v>54</v>
      </c>
      <c r="F33" s="30"/>
      <c r="G33" s="31"/>
      <c r="H33" s="31"/>
      <c r="I33" s="129"/>
    </row>
    <row r="34" spans="2:10">
      <c r="B34" s="128"/>
      <c r="F34" s="30"/>
      <c r="G34" s="31"/>
      <c r="H34" s="31"/>
      <c r="I34" s="129"/>
    </row>
    <row r="35" spans="2:10">
      <c r="B35" s="130">
        <f>B26+B31+B32+B33</f>
        <v>1439405</v>
      </c>
      <c r="C35" s="26"/>
      <c r="D35" s="36" t="s">
        <v>46</v>
      </c>
      <c r="E35" s="26"/>
      <c r="F35" s="37"/>
      <c r="G35" s="36" t="s">
        <v>46</v>
      </c>
      <c r="H35" s="26"/>
      <c r="I35" s="131">
        <f>I26</f>
        <v>1439405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v>
      </c>
      <c r="D42" s="24" t="s">
        <v>15</v>
      </c>
      <c r="E42" s="35" t="s">
        <v>16</v>
      </c>
      <c r="F42" s="30"/>
      <c r="G42" s="32" t="s">
        <v>53</v>
      </c>
      <c r="H42" s="34" t="s">
        <v>54</v>
      </c>
      <c r="I42" s="129">
        <f>+B33</f>
        <v>142429</v>
      </c>
    </row>
    <row r="43" spans="2:10" ht="15">
      <c r="B43" s="128">
        <v>5</v>
      </c>
      <c r="C43" s="23"/>
      <c r="D43" s="40" t="s">
        <v>56</v>
      </c>
      <c r="F43" s="41"/>
      <c r="G43" s="28" t="s">
        <v>15</v>
      </c>
      <c r="H43" s="42" t="s">
        <v>16</v>
      </c>
      <c r="I43" s="129">
        <f>I44+I45+I47+I48+I49</f>
        <v>6596</v>
      </c>
      <c r="J43" s="75" t="str">
        <f>IF((I43=I44+I45+I47+I48+I49),"","NO CUADRA")</f>
        <v/>
      </c>
    </row>
    <row r="44" spans="2:10">
      <c r="B44" s="128">
        <v>0</v>
      </c>
      <c r="D44" s="32" t="s">
        <v>57</v>
      </c>
      <c r="F44" s="30"/>
      <c r="G44" s="40" t="s">
        <v>56</v>
      </c>
      <c r="I44" s="129">
        <v>4839</v>
      </c>
      <c r="J44" s="75" t="str">
        <f>IF((I52=I42+I43+I50),"","NO CUADRA")</f>
        <v/>
      </c>
    </row>
    <row r="45" spans="2:10">
      <c r="B45" s="128">
        <v>0</v>
      </c>
      <c r="D45" s="32" t="s">
        <v>58</v>
      </c>
      <c r="E45" s="29"/>
      <c r="F45" s="30"/>
      <c r="G45" s="32" t="s">
        <v>57</v>
      </c>
      <c r="I45" s="129">
        <v>1757</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149020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149025</v>
      </c>
      <c r="C52" s="26"/>
      <c r="D52" s="26" t="s">
        <v>46</v>
      </c>
      <c r="E52" s="26"/>
      <c r="F52" s="37"/>
      <c r="G52" s="26" t="s">
        <v>46</v>
      </c>
      <c r="H52" s="26"/>
      <c r="I52" s="131">
        <f>I42+I43+I50</f>
        <v>149025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149020</v>
      </c>
      <c r="J59" s="75" t="str">
        <f>IF((B59=B60+B61),"","NO CUADRA")</f>
        <v/>
      </c>
    </row>
    <row r="60" spans="2:10">
      <c r="B60" s="128">
        <v>0</v>
      </c>
      <c r="D60" s="32" t="s">
        <v>67</v>
      </c>
      <c r="F60" s="30"/>
      <c r="G60" s="35" t="s">
        <v>68</v>
      </c>
      <c r="H60" s="32"/>
      <c r="I60" s="129">
        <f>I61+I62</f>
        <v>43</v>
      </c>
      <c r="J60" s="75" t="str">
        <f>IF((B64=B65+B66+B67),"","NO CUADRA")</f>
        <v/>
      </c>
    </row>
    <row r="61" spans="2:10">
      <c r="B61" s="128">
        <v>0</v>
      </c>
      <c r="D61" s="32" t="s">
        <v>69</v>
      </c>
      <c r="F61" s="30"/>
      <c r="G61" s="35" t="s">
        <v>70</v>
      </c>
      <c r="I61" s="129">
        <v>0</v>
      </c>
      <c r="J61" s="75" t="str">
        <f>IF((I60=I61+I62),"","NO CUADRA")</f>
        <v/>
      </c>
    </row>
    <row r="62" spans="2:10">
      <c r="B62" s="128">
        <v>43</v>
      </c>
      <c r="D62" s="24" t="s">
        <v>18</v>
      </c>
      <c r="E62" s="32" t="s">
        <v>71</v>
      </c>
      <c r="F62" s="30"/>
      <c r="G62" s="35" t="s">
        <v>72</v>
      </c>
      <c r="I62" s="129">
        <v>43</v>
      </c>
      <c r="J62" s="75" t="str">
        <f>IF((I63=I64+I65+I66),"","NO CUADRA")</f>
        <v/>
      </c>
    </row>
    <row r="63" spans="2:10">
      <c r="B63" s="128"/>
      <c r="E63" s="32" t="s">
        <v>73</v>
      </c>
      <c r="F63" s="30"/>
      <c r="G63" s="31" t="s">
        <v>19</v>
      </c>
      <c r="H63" s="24" t="s">
        <v>20</v>
      </c>
      <c r="I63" s="129">
        <f>I64+I65+I66</f>
        <v>37</v>
      </c>
      <c r="J63" s="75" t="str">
        <f>IF((I70=I59+I60+I63),"","NO CUADRA")</f>
        <v/>
      </c>
    </row>
    <row r="64" spans="2:10">
      <c r="B64" s="128">
        <f>B65+B66+B67</f>
        <v>1611</v>
      </c>
      <c r="D64" s="24" t="s">
        <v>19</v>
      </c>
      <c r="E64" s="24" t="s">
        <v>20</v>
      </c>
      <c r="F64" s="30"/>
      <c r="G64" s="32" t="s">
        <v>74</v>
      </c>
      <c r="I64" s="129">
        <v>0</v>
      </c>
      <c r="J64" s="75" t="str">
        <f>IF((B68=I70-B59-B62-B64),"","NO CUADRA")</f>
        <v/>
      </c>
    </row>
    <row r="65" spans="2:10">
      <c r="B65" s="128">
        <v>1566</v>
      </c>
      <c r="D65" s="32" t="s">
        <v>74</v>
      </c>
      <c r="F65" s="30"/>
      <c r="G65" s="35" t="s">
        <v>75</v>
      </c>
      <c r="I65" s="129">
        <v>0</v>
      </c>
      <c r="J65" s="75" t="str">
        <f>IF((B70=B59+B62+B64+B68),"","NO CUADRA")</f>
        <v/>
      </c>
    </row>
    <row r="66" spans="2:10">
      <c r="B66" s="128">
        <v>0</v>
      </c>
      <c r="D66" s="32" t="s">
        <v>75</v>
      </c>
      <c r="F66" s="30"/>
      <c r="G66" s="35" t="s">
        <v>76</v>
      </c>
      <c r="I66" s="129">
        <v>37</v>
      </c>
    </row>
    <row r="67" spans="2:10">
      <c r="B67" s="128">
        <v>45</v>
      </c>
      <c r="D67" s="32" t="s">
        <v>76</v>
      </c>
      <c r="F67" s="30"/>
      <c r="G67" s="31"/>
      <c r="H67" s="31"/>
      <c r="I67" s="129"/>
    </row>
    <row r="68" spans="2:10">
      <c r="B68" s="128">
        <f>I70-B59-B62-B64</f>
        <v>147446</v>
      </c>
      <c r="D68" s="32" t="s">
        <v>77</v>
      </c>
      <c r="E68" s="32" t="s">
        <v>78</v>
      </c>
      <c r="F68" s="30"/>
      <c r="G68" s="31"/>
      <c r="H68" s="31"/>
      <c r="I68" s="129"/>
    </row>
    <row r="69" spans="2:10" ht="17.45" customHeight="1">
      <c r="B69" s="128"/>
      <c r="F69" s="30"/>
      <c r="G69" s="31"/>
      <c r="H69" s="31"/>
      <c r="I69" s="129"/>
    </row>
    <row r="70" spans="2:10" ht="17.45" customHeight="1">
      <c r="B70" s="130">
        <f>B59+B62+B64+B68</f>
        <v>149100</v>
      </c>
      <c r="C70" s="26"/>
      <c r="D70" s="26" t="s">
        <v>46</v>
      </c>
      <c r="E70" s="26"/>
      <c r="F70" s="37"/>
      <c r="G70" s="26" t="s">
        <v>46</v>
      </c>
      <c r="H70" s="26"/>
      <c r="I70" s="131">
        <f>I59+I60+I63</f>
        <v>149100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147446</v>
      </c>
      <c r="J77" s="75" t="str">
        <f>IF((I77=I82),"","NO CUADRA")</f>
        <v/>
      </c>
    </row>
    <row r="78" spans="2:10">
      <c r="B78" s="128"/>
      <c r="E78" s="32" t="s">
        <v>81</v>
      </c>
      <c r="F78" s="30"/>
      <c r="G78" s="35"/>
      <c r="H78" s="32"/>
      <c r="I78" s="129"/>
    </row>
    <row r="79" spans="2:10">
      <c r="B79" s="128">
        <f>I82-B77</f>
        <v>147446</v>
      </c>
      <c r="D79" s="32" t="s">
        <v>82</v>
      </c>
      <c r="E79" s="39" t="s">
        <v>83</v>
      </c>
      <c r="F79" s="30"/>
      <c r="G79" s="31"/>
      <c r="H79" s="31"/>
      <c r="I79" s="129"/>
      <c r="J79" s="75" t="str">
        <f>IF((B79=I82-B77),"","NO CUADRA")</f>
        <v/>
      </c>
    </row>
    <row r="80" spans="2:10">
      <c r="B80" s="128">
        <f>B79-B13</f>
        <v>63490</v>
      </c>
      <c r="D80" s="32" t="s">
        <v>21</v>
      </c>
      <c r="E80" s="34" t="s">
        <v>22</v>
      </c>
      <c r="F80" s="30"/>
      <c r="G80" s="31"/>
      <c r="H80" s="31"/>
      <c r="I80" s="129"/>
    </row>
    <row r="81" spans="2:10">
      <c r="B81" s="128"/>
      <c r="F81" s="30"/>
      <c r="G81" s="31"/>
      <c r="H81" s="31"/>
      <c r="I81" s="129"/>
      <c r="J81" s="75" t="str">
        <f>IF((B82=B77+B79),"","NO CUADRA")</f>
        <v/>
      </c>
    </row>
    <row r="82" spans="2:10">
      <c r="B82" s="130">
        <f>B77+B79</f>
        <v>147446</v>
      </c>
      <c r="C82" s="26"/>
      <c r="D82" s="26" t="s">
        <v>46</v>
      </c>
      <c r="E82" s="26"/>
      <c r="F82" s="37"/>
      <c r="G82" s="26" t="s">
        <v>46</v>
      </c>
      <c r="H82" s="26"/>
      <c r="I82" s="131">
        <f>I77</f>
        <v>147446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67652</v>
      </c>
      <c r="D92" s="32" t="s">
        <v>87</v>
      </c>
      <c r="E92" s="34" t="s">
        <v>88</v>
      </c>
      <c r="F92" s="30"/>
      <c r="G92" s="32" t="s">
        <v>82</v>
      </c>
      <c r="H92" s="34" t="s">
        <v>22</v>
      </c>
      <c r="I92" s="129">
        <f>+B80</f>
        <v>63490</v>
      </c>
      <c r="J92" s="75" t="str">
        <f>IF((I93=I94+I95),"","NO CUADRA")</f>
        <v/>
      </c>
    </row>
    <row r="93" spans="2:10">
      <c r="B93" s="128"/>
      <c r="E93" s="39" t="s">
        <v>89</v>
      </c>
      <c r="F93" s="30"/>
      <c r="G93" s="35" t="s">
        <v>32</v>
      </c>
      <c r="H93" s="24" t="s">
        <v>24</v>
      </c>
      <c r="I93" s="129">
        <f>I94+I95</f>
        <v>4162</v>
      </c>
      <c r="J93" s="75" t="str">
        <f>IF((I96=I97),"","NO CUADRA")</f>
        <v/>
      </c>
    </row>
    <row r="94" spans="2:10">
      <c r="B94" s="128"/>
      <c r="E94" s="32"/>
      <c r="F94" s="30"/>
      <c r="G94" s="35" t="s">
        <v>90</v>
      </c>
      <c r="I94" s="129">
        <v>1971</v>
      </c>
      <c r="J94" s="75" t="str">
        <f>IF((I99=I92+I93+I96),"","NO CUADRA")</f>
        <v/>
      </c>
    </row>
    <row r="95" spans="2:10">
      <c r="B95" s="128"/>
      <c r="E95" s="32"/>
      <c r="F95" s="30"/>
      <c r="G95" s="35" t="s">
        <v>91</v>
      </c>
      <c r="I95" s="129">
        <v>2191</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67652</v>
      </c>
      <c r="C99" s="26"/>
      <c r="D99" s="26" t="s">
        <v>46</v>
      </c>
      <c r="E99" s="26"/>
      <c r="F99" s="37"/>
      <c r="G99" s="26" t="s">
        <v>46</v>
      </c>
      <c r="H99" s="26"/>
      <c r="I99" s="131">
        <f>I92+I93+I96</f>
        <v>67652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37146</v>
      </c>
      <c r="D106" s="32" t="s">
        <v>34</v>
      </c>
      <c r="E106" s="50" t="s">
        <v>35</v>
      </c>
      <c r="F106" s="30"/>
      <c r="G106" s="31"/>
      <c r="H106" s="31"/>
      <c r="I106" s="30"/>
    </row>
    <row r="107" spans="2:10">
      <c r="B107" s="128">
        <v>36089</v>
      </c>
      <c r="D107" s="32" t="s">
        <v>94</v>
      </c>
      <c r="E107" s="32"/>
      <c r="F107" s="30"/>
      <c r="G107" s="32" t="s">
        <v>87</v>
      </c>
      <c r="H107" s="39" t="s">
        <v>88</v>
      </c>
      <c r="I107" s="129"/>
    </row>
    <row r="108" spans="2:10">
      <c r="B108" s="128">
        <f>-B13</f>
        <v>-83956</v>
      </c>
      <c r="D108" s="32" t="s">
        <v>95</v>
      </c>
      <c r="E108" s="33" t="s">
        <v>6</v>
      </c>
      <c r="F108" s="30"/>
      <c r="G108" s="32"/>
      <c r="H108" s="51" t="s">
        <v>89</v>
      </c>
      <c r="I108" s="129">
        <f>B92</f>
        <v>67652</v>
      </c>
    </row>
    <row r="109" spans="2:10">
      <c r="B109" s="128">
        <v>1057</v>
      </c>
      <c r="D109" s="40" t="s">
        <v>96</v>
      </c>
      <c r="E109" s="32" t="s">
        <v>97</v>
      </c>
      <c r="F109" s="30"/>
      <c r="H109" s="74"/>
      <c r="I109" s="133"/>
    </row>
    <row r="110" spans="2:10">
      <c r="B110" s="128">
        <v>0</v>
      </c>
      <c r="D110" s="32" t="s">
        <v>98</v>
      </c>
      <c r="E110" s="32" t="s">
        <v>99</v>
      </c>
      <c r="F110" s="30"/>
      <c r="G110" s="72"/>
      <c r="I110" s="129"/>
    </row>
    <row r="111" spans="2:10">
      <c r="B111" s="128">
        <v>9967</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104495</v>
      </c>
      <c r="C113" s="46"/>
      <c r="D113" s="46" t="s">
        <v>26</v>
      </c>
      <c r="E113" s="34" t="s">
        <v>102</v>
      </c>
      <c r="F113" s="47"/>
      <c r="G113" s="72"/>
      <c r="H113" s="48"/>
      <c r="I113" s="129"/>
    </row>
    <row r="114" spans="2:10">
      <c r="B114" s="128"/>
      <c r="E114" s="32"/>
      <c r="F114" s="30"/>
      <c r="G114" s="72"/>
      <c r="H114" s="31"/>
      <c r="I114" s="129"/>
    </row>
    <row r="115" spans="2:10">
      <c r="B115" s="130">
        <f>B106+B108+B111+B113</f>
        <v>67652</v>
      </c>
      <c r="C115" s="26"/>
      <c r="D115" s="26" t="s">
        <v>46</v>
      </c>
      <c r="E115" s="52"/>
      <c r="F115" s="37"/>
      <c r="G115" s="26" t="s">
        <v>46</v>
      </c>
      <c r="H115" s="26"/>
      <c r="I115" s="131">
        <f>I108</f>
        <v>67652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104495</v>
      </c>
      <c r="J122" s="75" t="str">
        <f>IF((B125=B126+B127),"","NO CUADRA")</f>
        <v/>
      </c>
    </row>
    <row r="123" spans="2:10" ht="15">
      <c r="B123" s="128">
        <f>B125+B128+B131+B134+B137+B142+B143+B144</f>
        <v>69110</v>
      </c>
      <c r="C123" s="28"/>
      <c r="D123" s="23"/>
      <c r="E123" s="32" t="s">
        <v>105</v>
      </c>
      <c r="F123" s="23"/>
      <c r="G123" s="23"/>
      <c r="H123" s="23"/>
      <c r="I123" s="129">
        <f>I128+I131+I134+I137+I142+I143+I144</f>
        <v>-35385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-16384</v>
      </c>
      <c r="E128" s="32" t="s">
        <v>109</v>
      </c>
      <c r="I128" s="129">
        <f>I129+I130</f>
        <v>96</v>
      </c>
      <c r="J128" s="75" t="str">
        <f>IF((B138=B139+B140),"","NO CUADRA")</f>
        <v/>
      </c>
    </row>
    <row r="129" spans="2:10">
      <c r="B129" s="128">
        <v>-18542</v>
      </c>
      <c r="E129" s="32" t="s">
        <v>110</v>
      </c>
      <c r="I129" s="129">
        <v>0</v>
      </c>
      <c r="J129" s="75" t="str">
        <f>IF((B144=B145+B146),"","NO CUADRA")</f>
        <v/>
      </c>
    </row>
    <row r="130" spans="2:10">
      <c r="B130" s="128">
        <v>2158</v>
      </c>
      <c r="E130" s="32" t="s">
        <v>111</v>
      </c>
      <c r="I130" s="129">
        <v>96</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-180631</v>
      </c>
      <c r="E134" s="32" t="s">
        <v>115</v>
      </c>
      <c r="I134" s="129">
        <f>I135+I136</f>
        <v>1718</v>
      </c>
      <c r="J134" s="75" t="str">
        <f>IF((I134=I135+I136),"","NO CUADRA")</f>
        <v/>
      </c>
    </row>
    <row r="135" spans="2:10">
      <c r="B135" s="128">
        <v>29</v>
      </c>
      <c r="E135" s="32" t="s">
        <v>116</v>
      </c>
      <c r="I135" s="129">
        <v>1718</v>
      </c>
      <c r="J135" s="75" t="str">
        <f>IF((I137=I138+I141),"","NO CUADRA")</f>
        <v/>
      </c>
    </row>
    <row r="136" spans="2:10">
      <c r="B136" s="128">
        <v>-180660</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266125</v>
      </c>
      <c r="C144" s="32" t="s">
        <v>125</v>
      </c>
      <c r="E144" s="32" t="s">
        <v>125</v>
      </c>
      <c r="I144" s="129">
        <f>I145+I146</f>
        <v>-37199</v>
      </c>
      <c r="J144" s="75" t="str">
        <f>IF((I122=B113),"","NO CUADRA")</f>
        <v/>
      </c>
    </row>
    <row r="145" spans="2:9">
      <c r="B145" s="128">
        <v>-75378</v>
      </c>
      <c r="C145" s="32" t="s">
        <v>126</v>
      </c>
      <c r="E145" s="32" t="s">
        <v>126</v>
      </c>
      <c r="I145" s="129">
        <v>-3090</v>
      </c>
    </row>
    <row r="146" spans="2:9">
      <c r="B146" s="130">
        <v>341503</v>
      </c>
      <c r="C146" s="56" t="s">
        <v>127</v>
      </c>
      <c r="D146" s="57"/>
      <c r="E146" s="56" t="s">
        <v>127</v>
      </c>
      <c r="F146" s="57"/>
      <c r="G146" s="57"/>
      <c r="H146" s="57"/>
      <c r="I146" s="131">
        <v>-34109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93235</v>
      </c>
      <c r="D11" s="24" t="s">
        <v>4</v>
      </c>
      <c r="E11" s="32" t="s">
        <v>42</v>
      </c>
      <c r="F11" s="30"/>
      <c r="G11" s="31" t="s">
        <v>2</v>
      </c>
      <c r="H11" s="33" t="s">
        <v>3</v>
      </c>
      <c r="I11" s="129">
        <f>I12+I13</f>
        <v>215296</v>
      </c>
      <c r="J11" s="75" t="str">
        <f>IF((I11=I12+I13),"","NO CUADRA")</f>
        <v/>
      </c>
    </row>
    <row r="12" spans="2:14">
      <c r="B12" s="128">
        <f>I11-B11</f>
        <v>122061</v>
      </c>
      <c r="D12" s="32" t="s">
        <v>28</v>
      </c>
      <c r="E12" s="34" t="s">
        <v>5</v>
      </c>
      <c r="F12" s="30"/>
      <c r="G12" s="35" t="s">
        <v>43</v>
      </c>
      <c r="H12" s="31"/>
      <c r="I12" s="129">
        <v>215296</v>
      </c>
      <c r="J12" s="75" t="str">
        <f>IF((I11=I16),"","NO CUADRA")</f>
        <v/>
      </c>
    </row>
    <row r="13" spans="2:14">
      <c r="B13" s="128">
        <v>21166</v>
      </c>
      <c r="D13" s="24" t="s">
        <v>44</v>
      </c>
      <c r="E13" s="32" t="s">
        <v>6</v>
      </c>
      <c r="F13" s="30"/>
      <c r="G13" s="35" t="s">
        <v>45</v>
      </c>
      <c r="I13" s="129">
        <v>0</v>
      </c>
      <c r="J13" s="75" t="str">
        <f>IF((B16=B11+B12),"","NO CUADRA")</f>
        <v/>
      </c>
    </row>
    <row r="14" spans="2:14">
      <c r="B14" s="128">
        <f>B12-B13</f>
        <v>100895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215296</v>
      </c>
      <c r="C16" s="26"/>
      <c r="D16" s="36" t="s">
        <v>46</v>
      </c>
      <c r="E16" s="26"/>
      <c r="F16" s="37"/>
      <c r="G16" s="36" t="s">
        <v>46</v>
      </c>
      <c r="H16" s="26"/>
      <c r="I16" s="131">
        <f>I11</f>
        <v>215296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111977</v>
      </c>
      <c r="D26" s="24" t="s">
        <v>9</v>
      </c>
      <c r="E26" s="32" t="s">
        <v>10</v>
      </c>
      <c r="F26" s="30"/>
      <c r="G26" s="35" t="s">
        <v>28</v>
      </c>
      <c r="H26" s="39" t="s">
        <v>5</v>
      </c>
      <c r="I26" s="129">
        <f>+B12</f>
        <v>122061</v>
      </c>
      <c r="J26" s="75" t="str">
        <f>IF((B26=B27+B28),"","NO CUADRA")</f>
        <v/>
      </c>
    </row>
    <row r="27" spans="2:10">
      <c r="B27" s="128">
        <v>85342</v>
      </c>
      <c r="D27" s="32" t="s">
        <v>49</v>
      </c>
      <c r="F27" s="30"/>
      <c r="G27" s="31"/>
      <c r="H27" s="31"/>
      <c r="I27" s="129"/>
      <c r="J27" s="75" t="str">
        <f>IF((B28=B29+B30),"","NO CUADRA")</f>
        <v/>
      </c>
    </row>
    <row r="28" spans="2:10">
      <c r="B28" s="128">
        <f>B29+B30</f>
        <v>26635</v>
      </c>
      <c r="D28" s="32" t="s">
        <v>50</v>
      </c>
      <c r="F28" s="30"/>
      <c r="G28" s="31"/>
      <c r="H28" s="31"/>
      <c r="I28" s="129"/>
      <c r="J28" s="75" t="str">
        <f>IF((I26=I35),"","NO CUADRA")</f>
        <v/>
      </c>
    </row>
    <row r="29" spans="2:10">
      <c r="B29" s="128">
        <v>26635</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3811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6273</v>
      </c>
      <c r="D33" s="32" t="s">
        <v>53</v>
      </c>
      <c r="E33" s="34" t="s">
        <v>54</v>
      </c>
      <c r="F33" s="30"/>
      <c r="G33" s="31"/>
      <c r="H33" s="31"/>
      <c r="I33" s="129"/>
    </row>
    <row r="34" spans="2:10">
      <c r="B34" s="128"/>
      <c r="F34" s="30"/>
      <c r="G34" s="31"/>
      <c r="H34" s="31"/>
      <c r="I34" s="129"/>
    </row>
    <row r="35" spans="2:10">
      <c r="B35" s="130">
        <f>B26+B31+B32+B33</f>
        <v>122061</v>
      </c>
      <c r="C35" s="26"/>
      <c r="D35" s="36" t="s">
        <v>46</v>
      </c>
      <c r="E35" s="26"/>
      <c r="F35" s="37"/>
      <c r="G35" s="36" t="s">
        <v>46</v>
      </c>
      <c r="H35" s="26"/>
      <c r="I35" s="131">
        <f>I26</f>
        <v>122061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6248</v>
      </c>
      <c r="D42" s="24" t="s">
        <v>15</v>
      </c>
      <c r="E42" s="35" t="s">
        <v>16</v>
      </c>
      <c r="F42" s="30"/>
      <c r="G42" s="32" t="s">
        <v>53</v>
      </c>
      <c r="H42" s="34" t="s">
        <v>54</v>
      </c>
      <c r="I42" s="129">
        <f>+B33</f>
        <v>6273</v>
      </c>
    </row>
    <row r="43" spans="2:10" ht="15">
      <c r="B43" s="128">
        <v>6248</v>
      </c>
      <c r="C43" s="23"/>
      <c r="D43" s="40" t="s">
        <v>56</v>
      </c>
      <c r="F43" s="41"/>
      <c r="G43" s="28" t="s">
        <v>15</v>
      </c>
      <c r="H43" s="42" t="s">
        <v>16</v>
      </c>
      <c r="I43" s="129">
        <f>I44+I45+I47+I48+I49</f>
        <v>328</v>
      </c>
      <c r="J43" s="75" t="str">
        <f>IF((I43=I44+I45+I47+I48+I49),"","NO CUADRA")</f>
        <v/>
      </c>
    </row>
    <row r="44" spans="2:10">
      <c r="B44" s="128">
        <v>0</v>
      </c>
      <c r="D44" s="32" t="s">
        <v>57</v>
      </c>
      <c r="F44" s="30"/>
      <c r="G44" s="40" t="s">
        <v>56</v>
      </c>
      <c r="I44" s="129">
        <v>328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353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6601</v>
      </c>
      <c r="C52" s="26"/>
      <c r="D52" s="26" t="s">
        <v>46</v>
      </c>
      <c r="E52" s="26"/>
      <c r="F52" s="37"/>
      <c r="G52" s="26" t="s">
        <v>46</v>
      </c>
      <c r="H52" s="26"/>
      <c r="I52" s="131">
        <f>I42+I43+I50</f>
        <v>6601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309</v>
      </c>
      <c r="D59" s="24" t="s">
        <v>17</v>
      </c>
      <c r="E59" s="33" t="s">
        <v>66</v>
      </c>
      <c r="F59" s="30"/>
      <c r="G59" s="35" t="s">
        <v>62</v>
      </c>
      <c r="H59" s="34" t="s">
        <v>63</v>
      </c>
      <c r="I59" s="129">
        <f>+B49</f>
        <v>353</v>
      </c>
      <c r="J59" s="75" t="str">
        <f>IF((B59=B60+B61),"","NO CUADRA")</f>
        <v/>
      </c>
    </row>
    <row r="60" spans="2:10">
      <c r="B60" s="128">
        <v>309</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6</v>
      </c>
      <c r="J63" s="75" t="str">
        <f>IF((I70=I59+I60+I63),"","NO CUADRA")</f>
        <v/>
      </c>
    </row>
    <row r="64" spans="2:10">
      <c r="B64" s="128">
        <f>B65+B66+B67</f>
        <v>355</v>
      </c>
      <c r="D64" s="24" t="s">
        <v>19</v>
      </c>
      <c r="E64" s="24" t="s">
        <v>20</v>
      </c>
      <c r="F64" s="30"/>
      <c r="G64" s="32" t="s">
        <v>74</v>
      </c>
      <c r="I64" s="129">
        <v>0</v>
      </c>
      <c r="J64" s="75" t="str">
        <f>IF((B68=I70-B59-B62-B64),"","NO CUADRA")</f>
        <v/>
      </c>
    </row>
    <row r="65" spans="2:10">
      <c r="B65" s="128">
        <v>355</v>
      </c>
      <c r="D65" s="32" t="s">
        <v>74</v>
      </c>
      <c r="F65" s="30"/>
      <c r="G65" s="35" t="s">
        <v>75</v>
      </c>
      <c r="I65" s="129">
        <v>0</v>
      </c>
      <c r="J65" s="75" t="str">
        <f>IF((B70=B59+B62+B64+B68),"","NO CUADRA")</f>
        <v/>
      </c>
    </row>
    <row r="66" spans="2:10">
      <c r="B66" s="128">
        <v>0</v>
      </c>
      <c r="D66" s="32" t="s">
        <v>75</v>
      </c>
      <c r="F66" s="30"/>
      <c r="G66" s="35" t="s">
        <v>76</v>
      </c>
      <c r="I66" s="129">
        <v>6</v>
      </c>
    </row>
    <row r="67" spans="2:10">
      <c r="B67" s="128">
        <v>0</v>
      </c>
      <c r="D67" s="32" t="s">
        <v>76</v>
      </c>
      <c r="F67" s="30"/>
      <c r="G67" s="31"/>
      <c r="H67" s="31"/>
      <c r="I67" s="129"/>
    </row>
    <row r="68" spans="2:10">
      <c r="B68" s="128">
        <f>I70-B59-B62-B64</f>
        <v>-305</v>
      </c>
      <c r="D68" s="32" t="s">
        <v>77</v>
      </c>
      <c r="E68" s="32" t="s">
        <v>78</v>
      </c>
      <c r="F68" s="30"/>
      <c r="G68" s="31"/>
      <c r="H68" s="31"/>
      <c r="I68" s="129"/>
    </row>
    <row r="69" spans="2:10" ht="17.45" customHeight="1">
      <c r="B69" s="128"/>
      <c r="F69" s="30"/>
      <c r="G69" s="31"/>
      <c r="H69" s="31"/>
      <c r="I69" s="129"/>
    </row>
    <row r="70" spans="2:10" ht="17.45" customHeight="1">
      <c r="B70" s="130">
        <f>B59+B62+B64+B68</f>
        <v>359</v>
      </c>
      <c r="C70" s="26"/>
      <c r="D70" s="26" t="s">
        <v>46</v>
      </c>
      <c r="E70" s="26"/>
      <c r="F70" s="37"/>
      <c r="G70" s="26" t="s">
        <v>46</v>
      </c>
      <c r="H70" s="26"/>
      <c r="I70" s="131">
        <f>I59+I60+I63</f>
        <v>359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-305</v>
      </c>
      <c r="J77" s="75" t="str">
        <f>IF((I77=I82),"","NO CUADRA")</f>
        <v/>
      </c>
    </row>
    <row r="78" spans="2:10">
      <c r="B78" s="128"/>
      <c r="E78" s="32" t="s">
        <v>81</v>
      </c>
      <c r="F78" s="30"/>
      <c r="G78" s="35"/>
      <c r="H78" s="32"/>
      <c r="I78" s="129"/>
    </row>
    <row r="79" spans="2:10">
      <c r="B79" s="128">
        <f>I82-B77</f>
        <v>-305</v>
      </c>
      <c r="D79" s="32" t="s">
        <v>82</v>
      </c>
      <c r="E79" s="39" t="s">
        <v>83</v>
      </c>
      <c r="F79" s="30"/>
      <c r="G79" s="31"/>
      <c r="H79" s="31"/>
      <c r="I79" s="129"/>
      <c r="J79" s="75" t="str">
        <f>IF((B79=I82-B77),"","NO CUADRA")</f>
        <v/>
      </c>
    </row>
    <row r="80" spans="2:10">
      <c r="B80" s="128">
        <f>B79-B13</f>
        <v>-21471</v>
      </c>
      <c r="D80" s="32" t="s">
        <v>21</v>
      </c>
      <c r="E80" s="34" t="s">
        <v>22</v>
      </c>
      <c r="F80" s="30"/>
      <c r="G80" s="31"/>
      <c r="H80" s="31"/>
      <c r="I80" s="129"/>
    </row>
    <row r="81" spans="2:10">
      <c r="B81" s="128"/>
      <c r="F81" s="30"/>
      <c r="G81" s="31"/>
      <c r="H81" s="31"/>
      <c r="I81" s="129"/>
      <c r="J81" s="75" t="str">
        <f>IF((B82=B77+B79),"","NO CUADRA")</f>
        <v/>
      </c>
    </row>
    <row r="82" spans="2:10">
      <c r="B82" s="130">
        <f>B77+B79</f>
        <v>-305</v>
      </c>
      <c r="C82" s="26"/>
      <c r="D82" s="26" t="s">
        <v>46</v>
      </c>
      <c r="E82" s="26"/>
      <c r="F82" s="37"/>
      <c r="G82" s="26" t="s">
        <v>46</v>
      </c>
      <c r="H82" s="26"/>
      <c r="I82" s="131">
        <f>I77</f>
        <v>-305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19122</v>
      </c>
      <c r="D92" s="32" t="s">
        <v>87</v>
      </c>
      <c r="E92" s="34" t="s">
        <v>88</v>
      </c>
      <c r="F92" s="30"/>
      <c r="G92" s="32" t="s">
        <v>82</v>
      </c>
      <c r="H92" s="34" t="s">
        <v>22</v>
      </c>
      <c r="I92" s="129">
        <f>+B80</f>
        <v>-21471</v>
      </c>
      <c r="J92" s="75" t="str">
        <f>IF((I93=I94+I95),"","NO CUADRA")</f>
        <v/>
      </c>
    </row>
    <row r="93" spans="2:10">
      <c r="B93" s="128"/>
      <c r="E93" s="39" t="s">
        <v>89</v>
      </c>
      <c r="F93" s="30"/>
      <c r="G93" s="35" t="s">
        <v>32</v>
      </c>
      <c r="H93" s="24" t="s">
        <v>24</v>
      </c>
      <c r="I93" s="129">
        <f>I94+I95</f>
        <v>40593</v>
      </c>
      <c r="J93" s="75" t="str">
        <f>IF((I96=I97),"","NO CUADRA")</f>
        <v/>
      </c>
    </row>
    <row r="94" spans="2:10">
      <c r="B94" s="128"/>
      <c r="E94" s="32"/>
      <c r="F94" s="30"/>
      <c r="G94" s="35" t="s">
        <v>90</v>
      </c>
      <c r="I94" s="129">
        <v>40593</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19122</v>
      </c>
      <c r="C99" s="26"/>
      <c r="D99" s="26" t="s">
        <v>46</v>
      </c>
      <c r="E99" s="26"/>
      <c r="F99" s="37"/>
      <c r="G99" s="26" t="s">
        <v>46</v>
      </c>
      <c r="H99" s="26"/>
      <c r="I99" s="131">
        <f>I92+I93+I96</f>
        <v>19122</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4003</v>
      </c>
      <c r="D106" s="32" t="s">
        <v>34</v>
      </c>
      <c r="E106" s="50" t="s">
        <v>35</v>
      </c>
      <c r="F106" s="30"/>
      <c r="G106" s="31"/>
      <c r="H106" s="31"/>
      <c r="I106" s="30"/>
    </row>
    <row r="107" spans="2:10">
      <c r="B107" s="128">
        <v>4297</v>
      </c>
      <c r="D107" s="32" t="s">
        <v>94</v>
      </c>
      <c r="E107" s="32"/>
      <c r="F107" s="30"/>
      <c r="G107" s="32" t="s">
        <v>87</v>
      </c>
      <c r="H107" s="39" t="s">
        <v>88</v>
      </c>
      <c r="I107" s="129"/>
    </row>
    <row r="108" spans="2:10">
      <c r="B108" s="128">
        <f>-B13</f>
        <v>-21166</v>
      </c>
      <c r="D108" s="32" t="s">
        <v>95</v>
      </c>
      <c r="E108" s="33" t="s">
        <v>6</v>
      </c>
      <c r="F108" s="30"/>
      <c r="G108" s="32"/>
      <c r="H108" s="51" t="s">
        <v>89</v>
      </c>
      <c r="I108" s="129">
        <f>B92</f>
        <v>19122</v>
      </c>
    </row>
    <row r="109" spans="2:10">
      <c r="B109" s="128">
        <v>-294</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36285</v>
      </c>
      <c r="C113" s="46"/>
      <c r="D113" s="46" t="s">
        <v>26</v>
      </c>
      <c r="E113" s="34" t="s">
        <v>102</v>
      </c>
      <c r="F113" s="47"/>
      <c r="G113" s="72"/>
      <c r="H113" s="48"/>
      <c r="I113" s="129"/>
    </row>
    <row r="114" spans="2:10">
      <c r="B114" s="128"/>
      <c r="E114" s="32"/>
      <c r="F114" s="30"/>
      <c r="G114" s="72"/>
      <c r="H114" s="31"/>
      <c r="I114" s="129"/>
    </row>
    <row r="115" spans="2:10">
      <c r="B115" s="130">
        <f>B106+B108+B111+B113</f>
        <v>19122</v>
      </c>
      <c r="C115" s="26"/>
      <c r="D115" s="26" t="s">
        <v>46</v>
      </c>
      <c r="E115" s="52"/>
      <c r="F115" s="37"/>
      <c r="G115" s="26" t="s">
        <v>46</v>
      </c>
      <c r="H115" s="26"/>
      <c r="I115" s="131">
        <f>I108</f>
        <v>19122</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36285</v>
      </c>
      <c r="J122" s="75" t="str">
        <f>IF((B125=B126+B127),"","NO CUADRA")</f>
        <v/>
      </c>
    </row>
    <row r="123" spans="2:10" ht="15">
      <c r="B123" s="128">
        <f>B125+B128+B131+B134+B137+B142+B143+B144</f>
        <v>-2494</v>
      </c>
      <c r="C123" s="28"/>
      <c r="D123" s="23"/>
      <c r="E123" s="32" t="s">
        <v>105</v>
      </c>
      <c r="F123" s="23"/>
      <c r="G123" s="23"/>
      <c r="H123" s="23"/>
      <c r="I123" s="129">
        <f>I128+I131+I134+I137+I142+I143+I144</f>
        <v>-38779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3836</v>
      </c>
      <c r="E128" s="32" t="s">
        <v>109</v>
      </c>
      <c r="I128" s="129">
        <f>I129+I130</f>
        <v>-13188</v>
      </c>
      <c r="J128" s="75" t="str">
        <f>IF((B138=B139+B140),"","NO CUADRA")</f>
        <v/>
      </c>
    </row>
    <row r="129" spans="2:10">
      <c r="B129" s="128">
        <v>3512</v>
      </c>
      <c r="E129" s="32" t="s">
        <v>110</v>
      </c>
      <c r="I129" s="129">
        <v>0</v>
      </c>
      <c r="J129" s="75" t="str">
        <f>IF((B144=B145+B146),"","NO CUADRA")</f>
        <v/>
      </c>
    </row>
    <row r="130" spans="2:10">
      <c r="B130" s="128">
        <v>324</v>
      </c>
      <c r="E130" s="32" t="s">
        <v>111</v>
      </c>
      <c r="I130" s="129">
        <v>-13188</v>
      </c>
    </row>
    <row r="131" spans="2:10">
      <c r="B131" s="128">
        <f>B132+B133</f>
        <v>-742</v>
      </c>
      <c r="E131" s="32" t="s">
        <v>112</v>
      </c>
      <c r="I131" s="129">
        <f>I132+I133</f>
        <v>0</v>
      </c>
    </row>
    <row r="132" spans="2:10">
      <c r="B132" s="128">
        <v>-742</v>
      </c>
      <c r="E132" s="32" t="s">
        <v>113</v>
      </c>
      <c r="I132" s="129">
        <v>0</v>
      </c>
      <c r="J132" s="75" t="str">
        <f>IF((I128=I129+I130),"","NO CUADRA")</f>
        <v/>
      </c>
    </row>
    <row r="133" spans="2:10">
      <c r="B133" s="128">
        <v>0</v>
      </c>
      <c r="E133" s="32" t="s">
        <v>114</v>
      </c>
      <c r="I133" s="129">
        <v>0</v>
      </c>
      <c r="J133" s="75" t="str">
        <f>IF((I131=I132+I133),"","NO CUADRA")</f>
        <v/>
      </c>
    </row>
    <row r="134" spans="2:10">
      <c r="B134" s="128">
        <f>B135+B136</f>
        <v>-1</v>
      </c>
      <c r="E134" s="32" t="s">
        <v>115</v>
      </c>
      <c r="I134" s="129">
        <f>I135+I136</f>
        <v>-11499</v>
      </c>
      <c r="J134" s="75" t="str">
        <f>IF((I134=I135+I136),"","NO CUADRA")</f>
        <v/>
      </c>
    </row>
    <row r="135" spans="2:10">
      <c r="B135" s="128">
        <v>83</v>
      </c>
      <c r="E135" s="32" t="s">
        <v>116</v>
      </c>
      <c r="I135" s="129">
        <v>-47242</v>
      </c>
      <c r="J135" s="75" t="str">
        <f>IF((I137=I138+I141),"","NO CUADRA")</f>
        <v/>
      </c>
    </row>
    <row r="136" spans="2:10">
      <c r="B136" s="128">
        <v>-84</v>
      </c>
      <c r="E136" s="32" t="s">
        <v>117</v>
      </c>
      <c r="I136" s="129">
        <v>35743</v>
      </c>
      <c r="J136" s="75" t="str">
        <f>IF((I144=I145+I146),"","NO CUADRA")</f>
        <v/>
      </c>
    </row>
    <row r="137" spans="2:10">
      <c r="B137" s="128">
        <f>B138+B141</f>
        <v>1</v>
      </c>
      <c r="E137" s="55" t="s">
        <v>118</v>
      </c>
      <c r="I137" s="129">
        <f>I138+I141</f>
        <v>0</v>
      </c>
      <c r="J137" s="75" t="str">
        <f>IF((I122=B123-I128-I131-I134-I137-I142-I143-I144),"","NO CUADRA")</f>
        <v/>
      </c>
    </row>
    <row r="138" spans="2:10">
      <c r="B138" s="128">
        <f>B139+B140</f>
        <v>1</v>
      </c>
      <c r="E138" s="55" t="s">
        <v>119</v>
      </c>
      <c r="I138" s="129">
        <f>I139+I140</f>
        <v>0</v>
      </c>
    </row>
    <row r="139" spans="2:10">
      <c r="B139" s="128">
        <v>1</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-5588</v>
      </c>
      <c r="C144" s="32" t="s">
        <v>125</v>
      </c>
      <c r="E144" s="32" t="s">
        <v>125</v>
      </c>
      <c r="I144" s="129">
        <f>I145+I146</f>
        <v>-14092</v>
      </c>
      <c r="J144" s="75" t="str">
        <f>IF((I122=B113),"","NO CUADRA")</f>
        <v/>
      </c>
    </row>
    <row r="145" spans="2:9">
      <c r="B145" s="128">
        <v>414</v>
      </c>
      <c r="C145" s="32" t="s">
        <v>126</v>
      </c>
      <c r="E145" s="32" t="s">
        <v>126</v>
      </c>
      <c r="I145" s="129">
        <v>337</v>
      </c>
    </row>
    <row r="146" spans="2:9">
      <c r="B146" s="130">
        <v>-6002</v>
      </c>
      <c r="C146" s="56" t="s">
        <v>127</v>
      </c>
      <c r="D146" s="57"/>
      <c r="E146" s="56" t="s">
        <v>127</v>
      </c>
      <c r="F146" s="57"/>
      <c r="G146" s="57"/>
      <c r="H146" s="57"/>
      <c r="I146" s="131">
        <v>-14429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10971</v>
      </c>
      <c r="D11" s="24" t="s">
        <v>4</v>
      </c>
      <c r="E11" s="32" t="s">
        <v>42</v>
      </c>
      <c r="F11" s="30"/>
      <c r="G11" s="31" t="s">
        <v>2</v>
      </c>
      <c r="H11" s="33" t="s">
        <v>3</v>
      </c>
      <c r="I11" s="129">
        <f>I12+I13</f>
        <v>51849</v>
      </c>
      <c r="J11" s="75" t="str">
        <f>IF((I11=I12+I13),"","NO CUADRA")</f>
        <v/>
      </c>
    </row>
    <row r="12" spans="2:14">
      <c r="B12" s="128">
        <f>I11-B11</f>
        <v>40878</v>
      </c>
      <c r="D12" s="32" t="s">
        <v>28</v>
      </c>
      <c r="E12" s="34" t="s">
        <v>5</v>
      </c>
      <c r="F12" s="30"/>
      <c r="G12" s="35" t="s">
        <v>43</v>
      </c>
      <c r="H12" s="31"/>
      <c r="I12" s="129">
        <v>51849</v>
      </c>
      <c r="J12" s="75" t="str">
        <f>IF((I11=I16),"","NO CUADRA")</f>
        <v/>
      </c>
    </row>
    <row r="13" spans="2:14">
      <c r="B13" s="128">
        <v>3517</v>
      </c>
      <c r="D13" s="24" t="s">
        <v>44</v>
      </c>
      <c r="E13" s="32" t="s">
        <v>6</v>
      </c>
      <c r="F13" s="30"/>
      <c r="G13" s="35" t="s">
        <v>45</v>
      </c>
      <c r="I13" s="129">
        <v>0</v>
      </c>
      <c r="J13" s="75" t="str">
        <f>IF((B16=B11+B12),"","NO CUADRA")</f>
        <v/>
      </c>
    </row>
    <row r="14" spans="2:14">
      <c r="B14" s="128">
        <f>B12-B13</f>
        <v>37361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51849</v>
      </c>
      <c r="C16" s="26"/>
      <c r="D16" s="36" t="s">
        <v>46</v>
      </c>
      <c r="E16" s="26"/>
      <c r="F16" s="37"/>
      <c r="G16" s="36" t="s">
        <v>46</v>
      </c>
      <c r="H16" s="26"/>
      <c r="I16" s="131">
        <f>I11</f>
        <v>51849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26510</v>
      </c>
      <c r="D26" s="24" t="s">
        <v>9</v>
      </c>
      <c r="E26" s="32" t="s">
        <v>10</v>
      </c>
      <c r="F26" s="30"/>
      <c r="G26" s="35" t="s">
        <v>28</v>
      </c>
      <c r="H26" s="39" t="s">
        <v>5</v>
      </c>
      <c r="I26" s="129">
        <f>+B12</f>
        <v>40878</v>
      </c>
      <c r="J26" s="75" t="str">
        <f>IF((B26=B27+B28),"","NO CUADRA")</f>
        <v/>
      </c>
    </row>
    <row r="27" spans="2:10">
      <c r="B27" s="128">
        <v>21029</v>
      </c>
      <c r="D27" s="32" t="s">
        <v>49</v>
      </c>
      <c r="F27" s="30"/>
      <c r="G27" s="31"/>
      <c r="H27" s="31"/>
      <c r="I27" s="129"/>
      <c r="J27" s="75" t="str">
        <f>IF((B28=B29+B30),"","NO CUADRA")</f>
        <v/>
      </c>
    </row>
    <row r="28" spans="2:10">
      <c r="B28" s="128">
        <f>B29+B30</f>
        <v>5481</v>
      </c>
      <c r="D28" s="32" t="s">
        <v>50</v>
      </c>
      <c r="F28" s="30"/>
      <c r="G28" s="31"/>
      <c r="H28" s="31"/>
      <c r="I28" s="129"/>
      <c r="J28" s="75" t="str">
        <f>IF((I26=I35),"","NO CUADRA")</f>
        <v/>
      </c>
    </row>
    <row r="29" spans="2:10">
      <c r="B29" s="128">
        <v>5481</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265</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14103</v>
      </c>
      <c r="D33" s="32" t="s">
        <v>53</v>
      </c>
      <c r="E33" s="34" t="s">
        <v>54</v>
      </c>
      <c r="F33" s="30"/>
      <c r="G33" s="31"/>
      <c r="H33" s="31"/>
      <c r="I33" s="129"/>
    </row>
    <row r="34" spans="2:10">
      <c r="B34" s="128"/>
      <c r="F34" s="30"/>
      <c r="G34" s="31"/>
      <c r="H34" s="31"/>
      <c r="I34" s="129"/>
    </row>
    <row r="35" spans="2:10">
      <c r="B35" s="130">
        <f>B26+B31+B32+B33</f>
        <v>40878</v>
      </c>
      <c r="C35" s="26"/>
      <c r="D35" s="36" t="s">
        <v>46</v>
      </c>
      <c r="E35" s="26"/>
      <c r="F35" s="37"/>
      <c r="G35" s="36" t="s">
        <v>46</v>
      </c>
      <c r="H35" s="26"/>
      <c r="I35" s="131">
        <f>I26</f>
        <v>40878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16052</v>
      </c>
      <c r="D42" s="24" t="s">
        <v>15</v>
      </c>
      <c r="E42" s="35" t="s">
        <v>16</v>
      </c>
      <c r="F42" s="30"/>
      <c r="G42" s="32" t="s">
        <v>53</v>
      </c>
      <c r="H42" s="34" t="s">
        <v>54</v>
      </c>
      <c r="I42" s="129">
        <f>+B33</f>
        <v>14103</v>
      </c>
    </row>
    <row r="43" spans="2:10" ht="15">
      <c r="B43" s="128">
        <v>21</v>
      </c>
      <c r="C43" s="23"/>
      <c r="D43" s="40" t="s">
        <v>56</v>
      </c>
      <c r="F43" s="41"/>
      <c r="G43" s="28" t="s">
        <v>15</v>
      </c>
      <c r="H43" s="42" t="s">
        <v>16</v>
      </c>
      <c r="I43" s="129">
        <f>I44+I45+I47+I48+I49</f>
        <v>225</v>
      </c>
      <c r="J43" s="75" t="str">
        <f>IF((I43=I44+I45+I47+I48+I49),"","NO CUADRA")</f>
        <v/>
      </c>
    </row>
    <row r="44" spans="2:10">
      <c r="B44" s="128">
        <v>16031</v>
      </c>
      <c r="D44" s="32" t="s">
        <v>57</v>
      </c>
      <c r="F44" s="30"/>
      <c r="G44" s="40" t="s">
        <v>56</v>
      </c>
      <c r="I44" s="129">
        <v>225</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-1724</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14328</v>
      </c>
      <c r="C52" s="26"/>
      <c r="D52" s="26" t="s">
        <v>46</v>
      </c>
      <c r="E52" s="26"/>
      <c r="F52" s="37"/>
      <c r="G52" s="26" t="s">
        <v>46</v>
      </c>
      <c r="H52" s="26"/>
      <c r="I52" s="131">
        <f>I42+I43+I50</f>
        <v>14328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-1724</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1590</v>
      </c>
      <c r="J63" s="75" t="str">
        <f>IF((I70=I59+I60+I63),"","NO CUADRA")</f>
        <v/>
      </c>
    </row>
    <row r="64" spans="2:10">
      <c r="B64" s="128">
        <f>B65+B66+B67</f>
        <v>660</v>
      </c>
      <c r="D64" s="24" t="s">
        <v>19</v>
      </c>
      <c r="E64" s="24" t="s">
        <v>20</v>
      </c>
      <c r="F64" s="30"/>
      <c r="G64" s="32" t="s">
        <v>74</v>
      </c>
      <c r="I64" s="129">
        <v>0</v>
      </c>
      <c r="J64" s="75" t="str">
        <f>IF((B68=I70-B59-B62-B64),"","NO CUADRA")</f>
        <v/>
      </c>
    </row>
    <row r="65" spans="2:10">
      <c r="B65" s="128">
        <v>46</v>
      </c>
      <c r="D65" s="32" t="s">
        <v>74</v>
      </c>
      <c r="F65" s="30"/>
      <c r="G65" s="35" t="s">
        <v>75</v>
      </c>
      <c r="I65" s="129">
        <v>484</v>
      </c>
      <c r="J65" s="75" t="str">
        <f>IF((B70=B59+B62+B64+B68),"","NO CUADRA")</f>
        <v/>
      </c>
    </row>
    <row r="66" spans="2:10">
      <c r="B66" s="128">
        <v>0</v>
      </c>
      <c r="D66" s="32" t="s">
        <v>75</v>
      </c>
      <c r="F66" s="30"/>
      <c r="G66" s="35" t="s">
        <v>76</v>
      </c>
      <c r="I66" s="129">
        <v>1106</v>
      </c>
    </row>
    <row r="67" spans="2:10">
      <c r="B67" s="128">
        <v>614</v>
      </c>
      <c r="D67" s="32" t="s">
        <v>76</v>
      </c>
      <c r="F67" s="30"/>
      <c r="G67" s="31"/>
      <c r="H67" s="31"/>
      <c r="I67" s="129"/>
    </row>
    <row r="68" spans="2:10">
      <c r="B68" s="128">
        <f>I70-B59-B62-B64</f>
        <v>-794</v>
      </c>
      <c r="D68" s="32" t="s">
        <v>77</v>
      </c>
      <c r="E68" s="32" t="s">
        <v>78</v>
      </c>
      <c r="F68" s="30"/>
      <c r="G68" s="31"/>
      <c r="H68" s="31"/>
      <c r="I68" s="129"/>
    </row>
    <row r="69" spans="2:10" ht="17.45" customHeight="1">
      <c r="B69" s="128"/>
      <c r="F69" s="30"/>
      <c r="G69" s="31"/>
      <c r="H69" s="31"/>
      <c r="I69" s="129"/>
    </row>
    <row r="70" spans="2:10" ht="17.45" customHeight="1">
      <c r="B70" s="130">
        <f>B59+B62+B64+B68</f>
        <v>-134</v>
      </c>
      <c r="C70" s="26"/>
      <c r="D70" s="26" t="s">
        <v>46</v>
      </c>
      <c r="E70" s="26"/>
      <c r="F70" s="37"/>
      <c r="G70" s="26" t="s">
        <v>46</v>
      </c>
      <c r="H70" s="26"/>
      <c r="I70" s="131">
        <f>I59+I60+I63</f>
        <v>-134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-794</v>
      </c>
      <c r="J77" s="75" t="str">
        <f>IF((I77=I82),"","NO CUADRA")</f>
        <v/>
      </c>
    </row>
    <row r="78" spans="2:10">
      <c r="B78" s="128"/>
      <c r="E78" s="32" t="s">
        <v>81</v>
      </c>
      <c r="F78" s="30"/>
      <c r="G78" s="35"/>
      <c r="H78" s="32"/>
      <c r="I78" s="129"/>
    </row>
    <row r="79" spans="2:10">
      <c r="B79" s="128">
        <f>I82-B77</f>
        <v>-794</v>
      </c>
      <c r="D79" s="32" t="s">
        <v>82</v>
      </c>
      <c r="E79" s="39" t="s">
        <v>83</v>
      </c>
      <c r="F79" s="30"/>
      <c r="G79" s="31"/>
      <c r="H79" s="31"/>
      <c r="I79" s="129"/>
      <c r="J79" s="75" t="str">
        <f>IF((B79=I82-B77),"","NO CUADRA")</f>
        <v/>
      </c>
    </row>
    <row r="80" spans="2:10">
      <c r="B80" s="128">
        <f>B79-B13</f>
        <v>-4311</v>
      </c>
      <c r="D80" s="32" t="s">
        <v>21</v>
      </c>
      <c r="E80" s="34" t="s">
        <v>22</v>
      </c>
      <c r="F80" s="30"/>
      <c r="G80" s="31"/>
      <c r="H80" s="31"/>
      <c r="I80" s="129"/>
    </row>
    <row r="81" spans="2:10">
      <c r="B81" s="128"/>
      <c r="F81" s="30"/>
      <c r="G81" s="31"/>
      <c r="H81" s="31"/>
      <c r="I81" s="129"/>
      <c r="J81" s="75" t="str">
        <f>IF((B82=B77+B79),"","NO CUADRA")</f>
        <v/>
      </c>
    </row>
    <row r="82" spans="2:10">
      <c r="B82" s="130">
        <f>B77+B79</f>
        <v>-794</v>
      </c>
      <c r="C82" s="26"/>
      <c r="D82" s="26" t="s">
        <v>46</v>
      </c>
      <c r="E82" s="26"/>
      <c r="F82" s="37"/>
      <c r="G82" s="26" t="s">
        <v>46</v>
      </c>
      <c r="H82" s="26"/>
      <c r="I82" s="131">
        <f>I77</f>
        <v>-794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-4247</v>
      </c>
      <c r="D92" s="32" t="s">
        <v>87</v>
      </c>
      <c r="E92" s="34" t="s">
        <v>88</v>
      </c>
      <c r="F92" s="30"/>
      <c r="G92" s="32" t="s">
        <v>82</v>
      </c>
      <c r="H92" s="34" t="s">
        <v>22</v>
      </c>
      <c r="I92" s="129">
        <f>+B80</f>
        <v>-4311</v>
      </c>
      <c r="J92" s="75" t="str">
        <f>IF((I93=I94+I95),"","NO CUADRA")</f>
        <v/>
      </c>
    </row>
    <row r="93" spans="2:10">
      <c r="B93" s="128"/>
      <c r="E93" s="39" t="s">
        <v>89</v>
      </c>
      <c r="F93" s="30"/>
      <c r="G93" s="35" t="s">
        <v>32</v>
      </c>
      <c r="H93" s="24" t="s">
        <v>24</v>
      </c>
      <c r="I93" s="129">
        <f>I94+I95</f>
        <v>64</v>
      </c>
      <c r="J93" s="75" t="str">
        <f>IF((I96=I97),"","NO CUADRA")</f>
        <v/>
      </c>
    </row>
    <row r="94" spans="2:10">
      <c r="B94" s="128"/>
      <c r="E94" s="32"/>
      <c r="F94" s="30"/>
      <c r="G94" s="35" t="s">
        <v>90</v>
      </c>
      <c r="I94" s="129">
        <v>0</v>
      </c>
      <c r="J94" s="75" t="str">
        <f>IF((I99=I92+I93+I96),"","NO CUADRA")</f>
        <v/>
      </c>
    </row>
    <row r="95" spans="2:10">
      <c r="B95" s="128"/>
      <c r="E95" s="32"/>
      <c r="F95" s="30"/>
      <c r="G95" s="35" t="s">
        <v>91</v>
      </c>
      <c r="I95" s="129">
        <v>64</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-4247</v>
      </c>
      <c r="C99" s="26"/>
      <c r="D99" s="26" t="s">
        <v>46</v>
      </c>
      <c r="E99" s="26"/>
      <c r="F99" s="37"/>
      <c r="G99" s="26" t="s">
        <v>46</v>
      </c>
      <c r="H99" s="26"/>
      <c r="I99" s="131">
        <f>I92+I93+I96</f>
        <v>-4247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1408</v>
      </c>
      <c r="D106" s="32" t="s">
        <v>34</v>
      </c>
      <c r="E106" s="50" t="s">
        <v>35</v>
      </c>
      <c r="F106" s="30"/>
      <c r="G106" s="31"/>
      <c r="H106" s="31"/>
      <c r="I106" s="30"/>
    </row>
    <row r="107" spans="2:10">
      <c r="B107" s="128">
        <v>954</v>
      </c>
      <c r="D107" s="32" t="s">
        <v>94</v>
      </c>
      <c r="E107" s="32"/>
      <c r="F107" s="30"/>
      <c r="G107" s="32" t="s">
        <v>87</v>
      </c>
      <c r="H107" s="39" t="s">
        <v>88</v>
      </c>
      <c r="I107" s="129"/>
    </row>
    <row r="108" spans="2:10">
      <c r="B108" s="128">
        <f>-B13</f>
        <v>-3517</v>
      </c>
      <c r="D108" s="32" t="s">
        <v>95</v>
      </c>
      <c r="E108" s="33" t="s">
        <v>6</v>
      </c>
      <c r="F108" s="30"/>
      <c r="G108" s="32"/>
      <c r="H108" s="51" t="s">
        <v>89</v>
      </c>
      <c r="I108" s="129">
        <f>B92</f>
        <v>-4247</v>
      </c>
    </row>
    <row r="109" spans="2:10">
      <c r="B109" s="128">
        <v>454</v>
      </c>
      <c r="D109" s="40" t="s">
        <v>96</v>
      </c>
      <c r="E109" s="32" t="s">
        <v>97</v>
      </c>
      <c r="F109" s="30"/>
      <c r="H109" s="74"/>
      <c r="I109" s="133"/>
    </row>
    <row r="110" spans="2:10">
      <c r="B110" s="128">
        <v>0</v>
      </c>
      <c r="D110" s="32" t="s">
        <v>98</v>
      </c>
      <c r="E110" s="32" t="s">
        <v>99</v>
      </c>
      <c r="F110" s="30"/>
      <c r="G110" s="72"/>
      <c r="I110" s="129"/>
    </row>
    <row r="111" spans="2:10">
      <c r="B111" s="128">
        <v>-1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-2137</v>
      </c>
      <c r="C113" s="46"/>
      <c r="D113" s="46" t="s">
        <v>26</v>
      </c>
      <c r="E113" s="34" t="s">
        <v>102</v>
      </c>
      <c r="F113" s="47"/>
      <c r="G113" s="72"/>
      <c r="H113" s="48"/>
      <c r="I113" s="129"/>
    </row>
    <row r="114" spans="2:10">
      <c r="B114" s="128"/>
      <c r="E114" s="32"/>
      <c r="F114" s="30"/>
      <c r="G114" s="72"/>
      <c r="H114" s="31"/>
      <c r="I114" s="129"/>
    </row>
    <row r="115" spans="2:10">
      <c r="B115" s="130">
        <f>B106+B108+B111+B113</f>
        <v>-4247</v>
      </c>
      <c r="C115" s="26"/>
      <c r="D115" s="26" t="s">
        <v>46</v>
      </c>
      <c r="E115" s="52"/>
      <c r="F115" s="37"/>
      <c r="G115" s="26" t="s">
        <v>46</v>
      </c>
      <c r="H115" s="26"/>
      <c r="I115" s="131">
        <f>I108</f>
        <v>-4247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-2137</v>
      </c>
      <c r="J122" s="75" t="str">
        <f>IF((B125=B126+B127),"","NO CUADRA")</f>
        <v/>
      </c>
    </row>
    <row r="123" spans="2:10" ht="15">
      <c r="B123" s="128">
        <f>B125+B128+B131+B134+B137+B142+B143+B144</f>
        <v>-15197</v>
      </c>
      <c r="C123" s="28"/>
      <c r="D123" s="23"/>
      <c r="E123" s="32" t="s">
        <v>105</v>
      </c>
      <c r="F123" s="23"/>
      <c r="G123" s="23"/>
      <c r="H123" s="23"/>
      <c r="I123" s="129">
        <f>I128+I131+I134+I137+I142+I143+I144</f>
        <v>-13060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-18397</v>
      </c>
      <c r="E128" s="32" t="s">
        <v>109</v>
      </c>
      <c r="I128" s="129">
        <f>I129+I130</f>
        <v>96</v>
      </c>
      <c r="J128" s="75" t="str">
        <f>IF((B138=B139+B140),"","NO CUADRA")</f>
        <v/>
      </c>
    </row>
    <row r="129" spans="2:10">
      <c r="B129" s="128">
        <v>-16133</v>
      </c>
      <c r="E129" s="32" t="s">
        <v>110</v>
      </c>
      <c r="I129" s="129">
        <v>0</v>
      </c>
      <c r="J129" s="75" t="str">
        <f>IF((B144=B145+B146),"","NO CUADRA")</f>
        <v/>
      </c>
    </row>
    <row r="130" spans="2:10">
      <c r="B130" s="128">
        <v>-2264</v>
      </c>
      <c r="E130" s="32" t="s">
        <v>111</v>
      </c>
      <c r="I130" s="129">
        <v>96</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37</v>
      </c>
      <c r="E134" s="32" t="s">
        <v>115</v>
      </c>
      <c r="I134" s="129">
        <f>I135+I136</f>
        <v>51</v>
      </c>
      <c r="J134" s="75" t="str">
        <f>IF((I134=I135+I136),"","NO CUADRA")</f>
        <v/>
      </c>
    </row>
    <row r="135" spans="2:10">
      <c r="B135" s="128">
        <v>6</v>
      </c>
      <c r="E135" s="32" t="s">
        <v>116</v>
      </c>
      <c r="I135" s="129">
        <v>76</v>
      </c>
      <c r="J135" s="75" t="str">
        <f>IF((I137=I138+I141),"","NO CUADRA")</f>
        <v/>
      </c>
    </row>
    <row r="136" spans="2:10">
      <c r="B136" s="128">
        <v>31</v>
      </c>
      <c r="E136" s="32" t="s">
        <v>117</v>
      </c>
      <c r="I136" s="129">
        <v>-25</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3163</v>
      </c>
      <c r="C144" s="32" t="s">
        <v>125</v>
      </c>
      <c r="E144" s="32" t="s">
        <v>125</v>
      </c>
      <c r="I144" s="129">
        <f>I145+I146</f>
        <v>-13207</v>
      </c>
      <c r="J144" s="75" t="str">
        <f>IF((I122=B113),"","NO CUADRA")</f>
        <v/>
      </c>
    </row>
    <row r="145" spans="2:9">
      <c r="B145" s="128">
        <v>657</v>
      </c>
      <c r="C145" s="32" t="s">
        <v>126</v>
      </c>
      <c r="E145" s="32" t="s">
        <v>126</v>
      </c>
      <c r="I145" s="129">
        <v>19</v>
      </c>
    </row>
    <row r="146" spans="2:9">
      <c r="B146" s="130">
        <v>2506</v>
      </c>
      <c r="C146" s="56" t="s">
        <v>127</v>
      </c>
      <c r="D146" s="57"/>
      <c r="E146" s="56" t="s">
        <v>127</v>
      </c>
      <c r="F146" s="57"/>
      <c r="G146" s="57"/>
      <c r="H146" s="57"/>
      <c r="I146" s="131">
        <v>-13226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393</v>
      </c>
      <c r="D3" s="20"/>
      <c r="E3" s="77"/>
      <c r="F3" s="20"/>
      <c r="G3" s="20"/>
      <c r="H3" s="20"/>
      <c r="I3" s="20"/>
      <c r="J3" s="20"/>
      <c r="K3" s="20"/>
      <c r="L3" s="20"/>
      <c r="M3" s="20"/>
      <c r="N3" s="120"/>
    </row>
    <row r="4" spans="2:14" s="21" customFormat="1" ht="15" customHeight="1">
      <c r="B4" s="127" t="s">
        <v>394</v>
      </c>
      <c r="D4" s="20"/>
      <c r="E4" s="77"/>
      <c r="F4" s="20"/>
      <c r="G4" s="20"/>
      <c r="H4" s="20"/>
      <c r="I4" s="20"/>
      <c r="J4" s="20"/>
      <c r="K4" s="20"/>
      <c r="L4" s="20"/>
      <c r="M4" s="20"/>
      <c r="N4" s="120"/>
    </row>
    <row r="5" spans="2:14" s="22" customFormat="1" ht="15" customHeight="1">
      <c r="B5" s="127" t="s">
        <v>395</v>
      </c>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1246</v>
      </c>
      <c r="D11" s="24" t="s">
        <v>4</v>
      </c>
      <c r="E11" s="32" t="s">
        <v>42</v>
      </c>
      <c r="F11" s="30"/>
      <c r="G11" s="31" t="s">
        <v>2</v>
      </c>
      <c r="H11" s="33" t="s">
        <v>3</v>
      </c>
      <c r="I11" s="129">
        <f>I12+I13</f>
        <v>66</v>
      </c>
      <c r="J11" s="75" t="str">
        <f>IF((I11=I12+I13),"","NO CUADRA")</f>
        <v/>
      </c>
    </row>
    <row r="12" spans="2:14">
      <c r="B12" s="128">
        <f>I11-B11</f>
        <v>-1180</v>
      </c>
      <c r="D12" s="32" t="s">
        <v>28</v>
      </c>
      <c r="E12" s="34" t="s">
        <v>5</v>
      </c>
      <c r="F12" s="30"/>
      <c r="G12" s="35" t="s">
        <v>43</v>
      </c>
      <c r="H12" s="31"/>
      <c r="I12" s="129">
        <v>66</v>
      </c>
      <c r="J12" s="75" t="str">
        <f>IF((I11=I16),"","NO CUADRA")</f>
        <v/>
      </c>
    </row>
    <row r="13" spans="2:14">
      <c r="B13" s="128">
        <v>13</v>
      </c>
      <c r="D13" s="24" t="s">
        <v>44</v>
      </c>
      <c r="E13" s="32" t="s">
        <v>6</v>
      </c>
      <c r="F13" s="30"/>
      <c r="G13" s="35" t="s">
        <v>45</v>
      </c>
      <c r="I13" s="129">
        <v>0</v>
      </c>
      <c r="J13" s="75" t="str">
        <f>IF((B16=B11+B12),"","NO CUADRA")</f>
        <v/>
      </c>
    </row>
    <row r="14" spans="2:14">
      <c r="B14" s="128">
        <f>B12-B13</f>
        <v>-1193</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66</v>
      </c>
      <c r="C16" s="26"/>
      <c r="D16" s="36" t="s">
        <v>46</v>
      </c>
      <c r="E16" s="26"/>
      <c r="F16" s="37"/>
      <c r="G16" s="36" t="s">
        <v>46</v>
      </c>
      <c r="H16" s="26"/>
      <c r="I16" s="131">
        <f>I11</f>
        <v>66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774</v>
      </c>
      <c r="D26" s="24" t="s">
        <v>9</v>
      </c>
      <c r="E26" s="32" t="s">
        <v>10</v>
      </c>
      <c r="F26" s="30"/>
      <c r="G26" s="35" t="s">
        <v>28</v>
      </c>
      <c r="H26" s="39" t="s">
        <v>5</v>
      </c>
      <c r="I26" s="129">
        <f>+B12</f>
        <v>-1180</v>
      </c>
      <c r="J26" s="75" t="str">
        <f>IF((B26=B27+B28),"","NO CUADRA")</f>
        <v/>
      </c>
    </row>
    <row r="27" spans="2:10">
      <c r="B27" s="128">
        <v>632</v>
      </c>
      <c r="D27" s="32" t="s">
        <v>49</v>
      </c>
      <c r="F27" s="30"/>
      <c r="G27" s="31"/>
      <c r="H27" s="31"/>
      <c r="I27" s="129"/>
      <c r="J27" s="75" t="str">
        <f>IF((B28=B29+B30),"","NO CUADRA")</f>
        <v/>
      </c>
    </row>
    <row r="28" spans="2:10">
      <c r="B28" s="128">
        <f>B29+B30</f>
        <v>142</v>
      </c>
      <c r="D28" s="32" t="s">
        <v>50</v>
      </c>
      <c r="F28" s="30"/>
      <c r="G28" s="31"/>
      <c r="H28" s="31"/>
      <c r="I28" s="129"/>
      <c r="J28" s="75" t="str">
        <f>IF((I26=I35),"","NO CUADRA")</f>
        <v/>
      </c>
    </row>
    <row r="29" spans="2:10">
      <c r="B29" s="128">
        <v>142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-1954</v>
      </c>
      <c r="D33" s="32" t="s">
        <v>53</v>
      </c>
      <c r="E33" s="34" t="s">
        <v>54</v>
      </c>
      <c r="F33" s="30"/>
      <c r="G33" s="31"/>
      <c r="H33" s="31"/>
      <c r="I33" s="129"/>
    </row>
    <row r="34" spans="2:10">
      <c r="B34" s="128"/>
      <c r="F34" s="30"/>
      <c r="G34" s="31"/>
      <c r="H34" s="31"/>
      <c r="I34" s="129"/>
    </row>
    <row r="35" spans="2:10">
      <c r="B35" s="130">
        <f>B26+B31+B32+B33</f>
        <v>-1180</v>
      </c>
      <c r="C35" s="26"/>
      <c r="D35" s="36" t="s">
        <v>46</v>
      </c>
      <c r="E35" s="26"/>
      <c r="F35" s="37"/>
      <c r="G35" s="36" t="s">
        <v>46</v>
      </c>
      <c r="H35" s="26"/>
      <c r="I35" s="131">
        <f>I26</f>
        <v>-1180</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0</v>
      </c>
      <c r="D42" s="24" t="s">
        <v>15</v>
      </c>
      <c r="E42" s="35" t="s">
        <v>16</v>
      </c>
      <c r="F42" s="30"/>
      <c r="G42" s="32" t="s">
        <v>53</v>
      </c>
      <c r="H42" s="34" t="s">
        <v>54</v>
      </c>
      <c r="I42" s="129">
        <f>+B33</f>
        <v>-1954</v>
      </c>
    </row>
    <row r="43" spans="2:10" ht="15">
      <c r="B43" s="128">
        <v>0</v>
      </c>
      <c r="C43" s="23"/>
      <c r="D43" s="40" t="s">
        <v>56</v>
      </c>
      <c r="F43" s="41"/>
      <c r="G43" s="28" t="s">
        <v>15</v>
      </c>
      <c r="H43" s="42" t="s">
        <v>16</v>
      </c>
      <c r="I43" s="129">
        <f>I44+I45+I47+I48+I49</f>
        <v>14</v>
      </c>
      <c r="J43" s="75" t="str">
        <f>IF((I43=I44+I45+I47+I48+I49),"","NO CUADRA")</f>
        <v/>
      </c>
    </row>
    <row r="44" spans="2:10">
      <c r="B44" s="128">
        <v>0</v>
      </c>
      <c r="D44" s="32" t="s">
        <v>57</v>
      </c>
      <c r="F44" s="30"/>
      <c r="G44" s="40" t="s">
        <v>56</v>
      </c>
      <c r="I44" s="129">
        <v>14</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-1940</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-1940</v>
      </c>
      <c r="C52" s="26"/>
      <c r="D52" s="26" t="s">
        <v>46</v>
      </c>
      <c r="E52" s="26"/>
      <c r="F52" s="37"/>
      <c r="G52" s="26" t="s">
        <v>46</v>
      </c>
      <c r="H52" s="26"/>
      <c r="I52" s="131">
        <f>I42+I43+I50</f>
        <v>-1940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v>
      </c>
      <c r="D59" s="24" t="s">
        <v>17</v>
      </c>
      <c r="E59" s="33" t="s">
        <v>66</v>
      </c>
      <c r="F59" s="30"/>
      <c r="G59" s="35" t="s">
        <v>62</v>
      </c>
      <c r="H59" s="34" t="s">
        <v>63</v>
      </c>
      <c r="I59" s="129">
        <f>+B49</f>
        <v>-1940</v>
      </c>
      <c r="J59" s="75" t="str">
        <f>IF((B59=B60+B61),"","NO CUADRA")</f>
        <v/>
      </c>
    </row>
    <row r="60" spans="2:10">
      <c r="B60" s="128">
        <v>1</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2165</v>
      </c>
      <c r="J63" s="75" t="str">
        <f>IF((I70=I59+I60+I63),"","NO CUADRA")</f>
        <v/>
      </c>
    </row>
    <row r="64" spans="2:10">
      <c r="B64" s="128">
        <f>B65+B66+B67</f>
        <v>5</v>
      </c>
      <c r="D64" s="24" t="s">
        <v>19</v>
      </c>
      <c r="E64" s="24" t="s">
        <v>20</v>
      </c>
      <c r="F64" s="30"/>
      <c r="G64" s="32" t="s">
        <v>74</v>
      </c>
      <c r="I64" s="129">
        <v>0</v>
      </c>
      <c r="J64" s="75" t="str">
        <f>IF((B68=I70-B59-B62-B64),"","NO CUADRA")</f>
        <v/>
      </c>
    </row>
    <row r="65" spans="2:10">
      <c r="B65" s="128">
        <v>5</v>
      </c>
      <c r="D65" s="32" t="s">
        <v>74</v>
      </c>
      <c r="F65" s="30"/>
      <c r="G65" s="35" t="s">
        <v>75</v>
      </c>
      <c r="I65" s="129">
        <v>17</v>
      </c>
      <c r="J65" s="75" t="str">
        <f>IF((B70=B59+B62+B64+B68),"","NO CUADRA")</f>
        <v/>
      </c>
    </row>
    <row r="66" spans="2:10">
      <c r="B66" s="128">
        <v>0</v>
      </c>
      <c r="D66" s="32" t="s">
        <v>75</v>
      </c>
      <c r="F66" s="30"/>
      <c r="G66" s="35" t="s">
        <v>76</v>
      </c>
      <c r="I66" s="129">
        <v>2148</v>
      </c>
    </row>
    <row r="67" spans="2:10">
      <c r="B67" s="128">
        <v>0</v>
      </c>
      <c r="D67" s="32" t="s">
        <v>76</v>
      </c>
      <c r="F67" s="30"/>
      <c r="G67" s="31"/>
      <c r="H67" s="31"/>
      <c r="I67" s="129"/>
    </row>
    <row r="68" spans="2:10">
      <c r="B68" s="128">
        <f>I70-B59-B62-B64</f>
        <v>219</v>
      </c>
      <c r="D68" s="32" t="s">
        <v>77</v>
      </c>
      <c r="E68" s="32" t="s">
        <v>78</v>
      </c>
      <c r="F68" s="30"/>
      <c r="G68" s="31"/>
      <c r="H68" s="31"/>
      <c r="I68" s="129"/>
    </row>
    <row r="69" spans="2:10" ht="17.45" customHeight="1">
      <c r="B69" s="128"/>
      <c r="F69" s="30"/>
      <c r="G69" s="31"/>
      <c r="H69" s="31"/>
      <c r="I69" s="129"/>
    </row>
    <row r="70" spans="2:10" ht="17.45" customHeight="1">
      <c r="B70" s="130">
        <f>B59+B62+B64+B68</f>
        <v>225</v>
      </c>
      <c r="C70" s="26"/>
      <c r="D70" s="26" t="s">
        <v>46</v>
      </c>
      <c r="E70" s="26"/>
      <c r="F70" s="37"/>
      <c r="G70" s="26" t="s">
        <v>46</v>
      </c>
      <c r="H70" s="26"/>
      <c r="I70" s="131">
        <f>I59+I60+I63</f>
        <v>225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219</v>
      </c>
      <c r="J77" s="75" t="str">
        <f>IF((I77=I82),"","NO CUADRA")</f>
        <v/>
      </c>
    </row>
    <row r="78" spans="2:10">
      <c r="B78" s="128"/>
      <c r="E78" s="32" t="s">
        <v>81</v>
      </c>
      <c r="F78" s="30"/>
      <c r="G78" s="35"/>
      <c r="H78" s="32"/>
      <c r="I78" s="129"/>
    </row>
    <row r="79" spans="2:10">
      <c r="B79" s="128">
        <f>I82-B77</f>
        <v>219</v>
      </c>
      <c r="D79" s="32" t="s">
        <v>82</v>
      </c>
      <c r="E79" s="39" t="s">
        <v>83</v>
      </c>
      <c r="F79" s="30"/>
      <c r="G79" s="31"/>
      <c r="H79" s="31"/>
      <c r="I79" s="129"/>
      <c r="J79" s="75" t="str">
        <f>IF((B79=I82-B77),"","NO CUADRA")</f>
        <v/>
      </c>
    </row>
    <row r="80" spans="2:10">
      <c r="B80" s="128">
        <f>B79-B13</f>
        <v>206</v>
      </c>
      <c r="D80" s="32" t="s">
        <v>21</v>
      </c>
      <c r="E80" s="34" t="s">
        <v>22</v>
      </c>
      <c r="F80" s="30"/>
      <c r="G80" s="31"/>
      <c r="H80" s="31"/>
      <c r="I80" s="129"/>
    </row>
    <row r="81" spans="2:10">
      <c r="B81" s="128"/>
      <c r="F81" s="30"/>
      <c r="G81" s="31"/>
      <c r="H81" s="31"/>
      <c r="I81" s="129"/>
      <c r="J81" s="75" t="str">
        <f>IF((B82=B77+B79),"","NO CUADRA")</f>
        <v/>
      </c>
    </row>
    <row r="82" spans="2:10">
      <c r="B82" s="130">
        <f>B77+B79</f>
        <v>219</v>
      </c>
      <c r="C82" s="26"/>
      <c r="D82" s="26" t="s">
        <v>46</v>
      </c>
      <c r="E82" s="26"/>
      <c r="F82" s="37"/>
      <c r="G82" s="26" t="s">
        <v>46</v>
      </c>
      <c r="H82" s="26"/>
      <c r="I82" s="131">
        <f>I77</f>
        <v>219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206</v>
      </c>
      <c r="D92" s="32" t="s">
        <v>87</v>
      </c>
      <c r="E92" s="34" t="s">
        <v>88</v>
      </c>
      <c r="F92" s="30"/>
      <c r="G92" s="32" t="s">
        <v>82</v>
      </c>
      <c r="H92" s="34" t="s">
        <v>22</v>
      </c>
      <c r="I92" s="129">
        <f>+B80</f>
        <v>206</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206</v>
      </c>
      <c r="C99" s="26"/>
      <c r="D99" s="26" t="s">
        <v>46</v>
      </c>
      <c r="E99" s="26"/>
      <c r="F99" s="37"/>
      <c r="G99" s="26" t="s">
        <v>46</v>
      </c>
      <c r="H99" s="26"/>
      <c r="I99" s="131">
        <f>I92+I93+I96</f>
        <v>206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37</v>
      </c>
      <c r="D106" s="32" t="s">
        <v>34</v>
      </c>
      <c r="E106" s="50" t="s">
        <v>35</v>
      </c>
      <c r="F106" s="30"/>
      <c r="G106" s="31"/>
      <c r="H106" s="31"/>
      <c r="I106" s="30"/>
    </row>
    <row r="107" spans="2:10">
      <c r="B107" s="128">
        <v>37</v>
      </c>
      <c r="D107" s="32" t="s">
        <v>94</v>
      </c>
      <c r="E107" s="32"/>
      <c r="F107" s="30"/>
      <c r="G107" s="32" t="s">
        <v>87</v>
      </c>
      <c r="H107" s="39" t="s">
        <v>88</v>
      </c>
      <c r="I107" s="129"/>
    </row>
    <row r="108" spans="2:10">
      <c r="B108" s="128">
        <f>-B13</f>
        <v>-13</v>
      </c>
      <c r="D108" s="32" t="s">
        <v>95</v>
      </c>
      <c r="E108" s="33" t="s">
        <v>6</v>
      </c>
      <c r="F108" s="30"/>
      <c r="G108" s="32"/>
      <c r="H108" s="51" t="s">
        <v>89</v>
      </c>
      <c r="I108" s="129">
        <f>B92</f>
        <v>206</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182</v>
      </c>
      <c r="C113" s="46"/>
      <c r="D113" s="46" t="s">
        <v>26</v>
      </c>
      <c r="E113" s="34" t="s">
        <v>102</v>
      </c>
      <c r="F113" s="47"/>
      <c r="G113" s="72"/>
      <c r="H113" s="48"/>
      <c r="I113" s="129"/>
    </row>
    <row r="114" spans="2:10">
      <c r="B114" s="128"/>
      <c r="E114" s="32"/>
      <c r="F114" s="30"/>
      <c r="G114" s="72"/>
      <c r="H114" s="31"/>
      <c r="I114" s="129"/>
    </row>
    <row r="115" spans="2:10">
      <c r="B115" s="130">
        <f>B106+B108+B111+B113</f>
        <v>206</v>
      </c>
      <c r="C115" s="26"/>
      <c r="D115" s="26" t="s">
        <v>46</v>
      </c>
      <c r="E115" s="52"/>
      <c r="F115" s="37"/>
      <c r="G115" s="26" t="s">
        <v>46</v>
      </c>
      <c r="H115" s="26"/>
      <c r="I115" s="131">
        <f>I108</f>
        <v>206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182</v>
      </c>
      <c r="J122" s="75" t="str">
        <f>IF((B125=B126+B127),"","NO CUADRA")</f>
        <v/>
      </c>
    </row>
    <row r="123" spans="2:10" ht="15">
      <c r="B123" s="128">
        <f>B125+B128+B131+B134+B137+B142+B143+B144</f>
        <v>132</v>
      </c>
      <c r="C123" s="28"/>
      <c r="D123" s="23"/>
      <c r="E123" s="32" t="s">
        <v>105</v>
      </c>
      <c r="F123" s="23"/>
      <c r="G123" s="23"/>
      <c r="H123" s="23"/>
      <c r="I123" s="129">
        <f>I128+I131+I134+I137+I142+I143+I144</f>
        <v>-50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119</v>
      </c>
      <c r="E128" s="32" t="s">
        <v>109</v>
      </c>
      <c r="I128" s="129">
        <f>I129+I130</f>
        <v>0</v>
      </c>
      <c r="J128" s="75" t="str">
        <f>IF((B138=B139+B140),"","NO CUADRA")</f>
        <v/>
      </c>
    </row>
    <row r="129" spans="2:10">
      <c r="B129" s="128">
        <v>119</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8</v>
      </c>
      <c r="E134" s="32" t="s">
        <v>115</v>
      </c>
      <c r="I134" s="129">
        <f>I135+I136</f>
        <v>0</v>
      </c>
      <c r="J134" s="75" t="str">
        <f>IF((I134=I135+I136),"","NO CUADRA")</f>
        <v/>
      </c>
    </row>
    <row r="135" spans="2:10">
      <c r="B135" s="128">
        <v>8</v>
      </c>
      <c r="E135" s="32" t="s">
        <v>116</v>
      </c>
      <c r="I135" s="129">
        <v>0</v>
      </c>
      <c r="J135" s="75" t="str">
        <f>IF((I137=I138+I141),"","NO CUADRA")</f>
        <v/>
      </c>
    </row>
    <row r="136" spans="2:10">
      <c r="B136" s="128">
        <v>0</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5</v>
      </c>
      <c r="C144" s="32" t="s">
        <v>125</v>
      </c>
      <c r="E144" s="32" t="s">
        <v>125</v>
      </c>
      <c r="I144" s="129">
        <f>I145+I146</f>
        <v>-50</v>
      </c>
      <c r="J144" s="75" t="str">
        <f>IF((I122=B113),"","NO CUADRA")</f>
        <v/>
      </c>
    </row>
    <row r="145" spans="2:9">
      <c r="B145" s="128">
        <v>1</v>
      </c>
      <c r="C145" s="32" t="s">
        <v>126</v>
      </c>
      <c r="E145" s="32" t="s">
        <v>126</v>
      </c>
      <c r="I145" s="129">
        <v>1</v>
      </c>
    </row>
    <row r="146" spans="2:9">
      <c r="B146" s="130">
        <v>4</v>
      </c>
      <c r="C146" s="56" t="s">
        <v>127</v>
      </c>
      <c r="D146" s="57"/>
      <c r="E146" s="56" t="s">
        <v>127</v>
      </c>
      <c r="F146" s="57"/>
      <c r="G146" s="57"/>
      <c r="H146" s="57"/>
      <c r="I146" s="131">
        <v>-51</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B1:N185"/>
  <sheetViews>
    <sheetView showGridLines="0" zoomScaleNormal="100" workbookViewId="0"/>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24273</v>
      </c>
      <c r="D11" s="24" t="s">
        <v>4</v>
      </c>
      <c r="E11" s="32" t="s">
        <v>42</v>
      </c>
      <c r="F11" s="30"/>
      <c r="G11" s="31" t="s">
        <v>2</v>
      </c>
      <c r="H11" s="33" t="s">
        <v>3</v>
      </c>
      <c r="I11" s="129">
        <f>I12+I13</f>
        <v>45525</v>
      </c>
      <c r="J11" s="75" t="str">
        <f>IF((I11=I12+I13),"","NO CUADRA")</f>
        <v/>
      </c>
    </row>
    <row r="12" spans="2:14">
      <c r="B12" s="128">
        <f>I11-B11</f>
        <v>21252</v>
      </c>
      <c r="D12" s="32" t="s">
        <v>28</v>
      </c>
      <c r="E12" s="34" t="s">
        <v>5</v>
      </c>
      <c r="F12" s="30"/>
      <c r="G12" s="35" t="s">
        <v>43</v>
      </c>
      <c r="H12" s="31"/>
      <c r="I12" s="129">
        <v>45081</v>
      </c>
      <c r="J12" s="75" t="str">
        <f>IF((I11=I16),"","NO CUADRA")</f>
        <v/>
      </c>
    </row>
    <row r="13" spans="2:14">
      <c r="B13" s="128">
        <v>6312</v>
      </c>
      <c r="D13" s="24" t="s">
        <v>44</v>
      </c>
      <c r="E13" s="32" t="s">
        <v>6</v>
      </c>
      <c r="F13" s="30"/>
      <c r="G13" s="35" t="s">
        <v>45</v>
      </c>
      <c r="I13" s="129">
        <v>444</v>
      </c>
      <c r="J13" s="75" t="str">
        <f>IF((B16=B11+B12),"","NO CUADRA")</f>
        <v/>
      </c>
    </row>
    <row r="14" spans="2:14">
      <c r="B14" s="128">
        <f>B12-B13</f>
        <v>14940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45525</v>
      </c>
      <c r="C16" s="26"/>
      <c r="D16" s="36" t="s">
        <v>46</v>
      </c>
      <c r="E16" s="26"/>
      <c r="F16" s="37"/>
      <c r="G16" s="36" t="s">
        <v>46</v>
      </c>
      <c r="H16" s="26"/>
      <c r="I16" s="131">
        <f>I11</f>
        <v>45525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12638</v>
      </c>
      <c r="D26" s="24" t="s">
        <v>9</v>
      </c>
      <c r="E26" s="32" t="s">
        <v>10</v>
      </c>
      <c r="F26" s="30"/>
      <c r="G26" s="35" t="s">
        <v>28</v>
      </c>
      <c r="H26" s="39" t="s">
        <v>5</v>
      </c>
      <c r="I26" s="129">
        <f>+B12</f>
        <v>21252</v>
      </c>
      <c r="J26" s="75" t="str">
        <f>IF((B26=B27+B28),"","NO CUADRA")</f>
        <v/>
      </c>
    </row>
    <row r="27" spans="2:10">
      <c r="B27" s="128">
        <v>9942</v>
      </c>
      <c r="D27" s="32" t="s">
        <v>49</v>
      </c>
      <c r="F27" s="30"/>
      <c r="G27" s="31"/>
      <c r="H27" s="31"/>
      <c r="I27" s="129"/>
      <c r="J27" s="75" t="str">
        <f>IF((B28=B29+B30),"","NO CUADRA")</f>
        <v/>
      </c>
    </row>
    <row r="28" spans="2:10">
      <c r="B28" s="128">
        <f>B29+B30</f>
        <v>2696</v>
      </c>
      <c r="D28" s="32" t="s">
        <v>50</v>
      </c>
      <c r="F28" s="30"/>
      <c r="G28" s="31"/>
      <c r="H28" s="31"/>
      <c r="I28" s="129"/>
      <c r="J28" s="75" t="str">
        <f>IF((I26=I35),"","NO CUADRA")</f>
        <v/>
      </c>
    </row>
    <row r="29" spans="2:10">
      <c r="B29" s="128">
        <v>2686</v>
      </c>
      <c r="D29" s="32" t="s">
        <v>51</v>
      </c>
      <c r="F29" s="30"/>
      <c r="G29" s="31"/>
      <c r="H29" s="31"/>
      <c r="I29" s="129"/>
      <c r="J29" s="75" t="str">
        <f>IF((B33=I35-B26-B31-B32),"","NO CUADRA")</f>
        <v/>
      </c>
    </row>
    <row r="30" spans="2:10">
      <c r="B30" s="128">
        <v>10</v>
      </c>
      <c r="D30" s="32" t="s">
        <v>52</v>
      </c>
      <c r="F30" s="30"/>
      <c r="G30" s="31"/>
      <c r="H30" s="31"/>
      <c r="I30" s="129"/>
      <c r="J30" s="75" t="str">
        <f>IF((B35=B26+B31+B32+B33),"","NO CUADRA")</f>
        <v/>
      </c>
    </row>
    <row r="31" spans="2:10" ht="12.75" customHeight="1">
      <c r="B31" s="128">
        <v>651</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7963</v>
      </c>
      <c r="D33" s="32" t="s">
        <v>53</v>
      </c>
      <c r="E33" s="34" t="s">
        <v>54</v>
      </c>
      <c r="F33" s="30"/>
      <c r="G33" s="31"/>
      <c r="H33" s="31"/>
      <c r="I33" s="129"/>
    </row>
    <row r="34" spans="2:10">
      <c r="B34" s="128"/>
      <c r="F34" s="30"/>
      <c r="G34" s="31"/>
      <c r="H34" s="31"/>
      <c r="I34" s="129"/>
    </row>
    <row r="35" spans="2:10">
      <c r="B35" s="130">
        <f>B26+B31+B32+B33</f>
        <v>21252</v>
      </c>
      <c r="C35" s="26"/>
      <c r="D35" s="36" t="s">
        <v>46</v>
      </c>
      <c r="E35" s="26"/>
      <c r="F35" s="37"/>
      <c r="G35" s="36" t="s">
        <v>46</v>
      </c>
      <c r="H35" s="26"/>
      <c r="I35" s="131">
        <f>I26</f>
        <v>21252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2021</v>
      </c>
      <c r="D42" s="24" t="s">
        <v>15</v>
      </c>
      <c r="E42" s="35" t="s">
        <v>16</v>
      </c>
      <c r="F42" s="30"/>
      <c r="G42" s="32" t="s">
        <v>53</v>
      </c>
      <c r="H42" s="34" t="s">
        <v>54</v>
      </c>
      <c r="I42" s="129">
        <f>+B33</f>
        <v>7963</v>
      </c>
    </row>
    <row r="43" spans="2:10" ht="15">
      <c r="B43" s="128">
        <v>264</v>
      </c>
      <c r="C43" s="23"/>
      <c r="D43" s="40" t="s">
        <v>56</v>
      </c>
      <c r="F43" s="41"/>
      <c r="G43" s="28" t="s">
        <v>15</v>
      </c>
      <c r="H43" s="42" t="s">
        <v>16</v>
      </c>
      <c r="I43" s="129">
        <f>I44+I45+I47+I48+I49</f>
        <v>47</v>
      </c>
      <c r="J43" s="75" t="str">
        <f>IF((I43=I44+I45+I47+I48+I49),"","NO CUADRA")</f>
        <v/>
      </c>
    </row>
    <row r="44" spans="2:10">
      <c r="B44" s="128">
        <v>1757</v>
      </c>
      <c r="D44" s="32" t="s">
        <v>57</v>
      </c>
      <c r="F44" s="30"/>
      <c r="G44" s="40" t="s">
        <v>56</v>
      </c>
      <c r="I44" s="129">
        <v>44</v>
      </c>
      <c r="J44" s="75" t="str">
        <f>IF((I52=I42+I43+I50),"","NO CUADRA")</f>
        <v/>
      </c>
    </row>
    <row r="45" spans="2:10">
      <c r="B45" s="128">
        <v>0</v>
      </c>
      <c r="D45" s="32" t="s">
        <v>58</v>
      </c>
      <c r="E45" s="29"/>
      <c r="F45" s="30"/>
      <c r="G45" s="32" t="s">
        <v>57</v>
      </c>
      <c r="I45" s="129">
        <v>3</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5989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8010</v>
      </c>
      <c r="C52" s="26"/>
      <c r="D52" s="26" t="s">
        <v>46</v>
      </c>
      <c r="E52" s="26"/>
      <c r="F52" s="37"/>
      <c r="G52" s="26" t="s">
        <v>46</v>
      </c>
      <c r="H52" s="26"/>
      <c r="I52" s="131">
        <f>I42+I43+I50</f>
        <v>8010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550</v>
      </c>
      <c r="D59" s="24" t="s">
        <v>17</v>
      </c>
      <c r="E59" s="33" t="s">
        <v>66</v>
      </c>
      <c r="F59" s="30"/>
      <c r="G59" s="35" t="s">
        <v>62</v>
      </c>
      <c r="H59" s="34" t="s">
        <v>63</v>
      </c>
      <c r="I59" s="129">
        <f>+B49</f>
        <v>5989</v>
      </c>
      <c r="J59" s="75" t="str">
        <f>IF((B59=B60+B61),"","NO CUADRA")</f>
        <v/>
      </c>
    </row>
    <row r="60" spans="2:10">
      <c r="B60" s="128">
        <v>550</v>
      </c>
      <c r="D60" s="32" t="s">
        <v>67</v>
      </c>
      <c r="F60" s="30"/>
      <c r="G60" s="35" t="s">
        <v>68</v>
      </c>
      <c r="H60" s="32"/>
      <c r="I60" s="129">
        <f>I61+I62</f>
        <v>10</v>
      </c>
      <c r="J60" s="75" t="str">
        <f>IF((B64=B65+B66+B67),"","NO CUADRA")</f>
        <v/>
      </c>
    </row>
    <row r="61" spans="2:10">
      <c r="B61" s="128">
        <v>0</v>
      </c>
      <c r="D61" s="32" t="s">
        <v>69</v>
      </c>
      <c r="F61" s="30"/>
      <c r="G61" s="35" t="s">
        <v>70</v>
      </c>
      <c r="I61" s="129">
        <v>0</v>
      </c>
      <c r="J61" s="75" t="str">
        <f>IF((I60=I61+I62),"","NO CUADRA")</f>
        <v/>
      </c>
    </row>
    <row r="62" spans="2:10">
      <c r="B62" s="128">
        <v>10</v>
      </c>
      <c r="D62" s="24" t="s">
        <v>18</v>
      </c>
      <c r="E62" s="32" t="s">
        <v>71</v>
      </c>
      <c r="F62" s="30"/>
      <c r="G62" s="35" t="s">
        <v>72</v>
      </c>
      <c r="I62" s="129">
        <v>10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24</v>
      </c>
      <c r="D64" s="24" t="s">
        <v>19</v>
      </c>
      <c r="E64" s="24" t="s">
        <v>20</v>
      </c>
      <c r="F64" s="30"/>
      <c r="G64" s="32" t="s">
        <v>74</v>
      </c>
      <c r="I64" s="129">
        <v>0</v>
      </c>
      <c r="J64" s="75" t="str">
        <f>IF((B68=I70-B59-B62-B64),"","NO CUADRA")</f>
        <v/>
      </c>
    </row>
    <row r="65" spans="2:10">
      <c r="B65" s="128">
        <v>24</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5415</v>
      </c>
      <c r="D68" s="32" t="s">
        <v>77</v>
      </c>
      <c r="E68" s="32" t="s">
        <v>78</v>
      </c>
      <c r="F68" s="30"/>
      <c r="G68" s="31"/>
      <c r="H68" s="31"/>
      <c r="I68" s="129"/>
    </row>
    <row r="69" spans="2:10" ht="17.45" customHeight="1">
      <c r="B69" s="128"/>
      <c r="F69" s="30"/>
      <c r="G69" s="31"/>
      <c r="H69" s="31"/>
      <c r="I69" s="129"/>
    </row>
    <row r="70" spans="2:10" ht="17.45" customHeight="1">
      <c r="B70" s="130">
        <f>B59+B62+B64+B68</f>
        <v>5999</v>
      </c>
      <c r="C70" s="26"/>
      <c r="D70" s="26" t="s">
        <v>46</v>
      </c>
      <c r="E70" s="26"/>
      <c r="F70" s="37"/>
      <c r="G70" s="26" t="s">
        <v>46</v>
      </c>
      <c r="H70" s="26"/>
      <c r="I70" s="131">
        <f>I59+I60+I63</f>
        <v>5999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5415</v>
      </c>
      <c r="J77" s="75" t="str">
        <f>IF((I77=I82),"","NO CUADRA")</f>
        <v/>
      </c>
    </row>
    <row r="78" spans="2:10">
      <c r="B78" s="128"/>
      <c r="E78" s="32" t="s">
        <v>81</v>
      </c>
      <c r="F78" s="30"/>
      <c r="G78" s="35"/>
      <c r="H78" s="32"/>
      <c r="I78" s="129"/>
    </row>
    <row r="79" spans="2:10">
      <c r="B79" s="128">
        <f>I82-B77</f>
        <v>5415</v>
      </c>
      <c r="D79" s="32" t="s">
        <v>82</v>
      </c>
      <c r="E79" s="39" t="s">
        <v>83</v>
      </c>
      <c r="F79" s="30"/>
      <c r="G79" s="31"/>
      <c r="H79" s="31"/>
      <c r="I79" s="129"/>
      <c r="J79" s="75" t="str">
        <f>IF((B79=I82-B77),"","NO CUADRA")</f>
        <v/>
      </c>
    </row>
    <row r="80" spans="2:10">
      <c r="B80" s="128">
        <f>B79-B13</f>
        <v>-897</v>
      </c>
      <c r="D80" s="32" t="s">
        <v>21</v>
      </c>
      <c r="E80" s="34" t="s">
        <v>22</v>
      </c>
      <c r="F80" s="30"/>
      <c r="G80" s="31"/>
      <c r="H80" s="31"/>
      <c r="I80" s="129"/>
    </row>
    <row r="81" spans="2:10">
      <c r="B81" s="128"/>
      <c r="F81" s="30"/>
      <c r="G81" s="31"/>
      <c r="H81" s="31"/>
      <c r="I81" s="129"/>
      <c r="J81" s="75" t="str">
        <f>IF((B82=B77+B79),"","NO CUADRA")</f>
        <v/>
      </c>
    </row>
    <row r="82" spans="2:10">
      <c r="B82" s="130">
        <f>B77+B79</f>
        <v>5415</v>
      </c>
      <c r="C82" s="26"/>
      <c r="D82" s="26" t="s">
        <v>46</v>
      </c>
      <c r="E82" s="26"/>
      <c r="F82" s="37"/>
      <c r="G82" s="26" t="s">
        <v>46</v>
      </c>
      <c r="H82" s="26"/>
      <c r="I82" s="131">
        <f>I77</f>
        <v>5415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-655</v>
      </c>
      <c r="D92" s="32" t="s">
        <v>87</v>
      </c>
      <c r="E92" s="34" t="s">
        <v>88</v>
      </c>
      <c r="F92" s="30"/>
      <c r="G92" s="32" t="s">
        <v>82</v>
      </c>
      <c r="H92" s="34" t="s">
        <v>22</v>
      </c>
      <c r="I92" s="129">
        <f>+B80</f>
        <v>-897</v>
      </c>
      <c r="J92" s="75" t="str">
        <f>IF((I93=I94+I95),"","NO CUADRA")</f>
        <v/>
      </c>
    </row>
    <row r="93" spans="2:10">
      <c r="B93" s="128"/>
      <c r="E93" s="39" t="s">
        <v>89</v>
      </c>
      <c r="F93" s="30"/>
      <c r="G93" s="35" t="s">
        <v>32</v>
      </c>
      <c r="H93" s="24" t="s">
        <v>24</v>
      </c>
      <c r="I93" s="129">
        <f>I94+I95</f>
        <v>1000</v>
      </c>
      <c r="J93" s="75" t="str">
        <f>IF((I96=I97),"","NO CUADRA")</f>
        <v/>
      </c>
    </row>
    <row r="94" spans="2:10">
      <c r="B94" s="128"/>
      <c r="E94" s="32"/>
      <c r="F94" s="30"/>
      <c r="G94" s="35" t="s">
        <v>90</v>
      </c>
      <c r="I94" s="129">
        <v>1000</v>
      </c>
      <c r="J94" s="75" t="str">
        <f>IF((I99=I92+I93+I96),"","NO CUADRA")</f>
        <v/>
      </c>
    </row>
    <row r="95" spans="2:10">
      <c r="B95" s="128"/>
      <c r="E95" s="32"/>
      <c r="F95" s="30"/>
      <c r="G95" s="35" t="s">
        <v>91</v>
      </c>
      <c r="I95" s="129">
        <v>0</v>
      </c>
    </row>
    <row r="96" spans="2:10">
      <c r="B96" s="128"/>
      <c r="D96" s="32"/>
      <c r="F96" s="30"/>
      <c r="G96" s="35" t="s">
        <v>33</v>
      </c>
      <c r="H96" s="24" t="s">
        <v>25</v>
      </c>
      <c r="I96" s="129">
        <f>I97</f>
        <v>-758</v>
      </c>
    </row>
    <row r="97" spans="2:10">
      <c r="B97" s="132"/>
      <c r="C97" s="46"/>
      <c r="D97" s="46"/>
      <c r="E97" s="32"/>
      <c r="F97" s="47"/>
      <c r="G97" s="35" t="s">
        <v>92</v>
      </c>
      <c r="H97" s="48"/>
      <c r="I97" s="129">
        <v>-758</v>
      </c>
    </row>
    <row r="98" spans="2:10">
      <c r="B98" s="128"/>
      <c r="F98" s="30"/>
      <c r="G98" s="31"/>
      <c r="H98" s="31"/>
      <c r="I98" s="129"/>
    </row>
    <row r="99" spans="2:10">
      <c r="B99" s="130">
        <f>B92</f>
        <v>-655</v>
      </c>
      <c r="C99" s="26"/>
      <c r="D99" s="26" t="s">
        <v>46</v>
      </c>
      <c r="E99" s="26"/>
      <c r="F99" s="37"/>
      <c r="G99" s="26" t="s">
        <v>46</v>
      </c>
      <c r="H99" s="26"/>
      <c r="I99" s="131">
        <f>I92+I93+I96</f>
        <v>-655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1828</v>
      </c>
      <c r="D106" s="32" t="s">
        <v>34</v>
      </c>
      <c r="E106" s="50" t="s">
        <v>35</v>
      </c>
      <c r="F106" s="30"/>
      <c r="G106" s="31"/>
      <c r="H106" s="31"/>
      <c r="I106" s="30"/>
    </row>
    <row r="107" spans="2:10">
      <c r="B107" s="128">
        <v>1828</v>
      </c>
      <c r="D107" s="32" t="s">
        <v>94</v>
      </c>
      <c r="E107" s="32"/>
      <c r="F107" s="30"/>
      <c r="G107" s="32" t="s">
        <v>87</v>
      </c>
      <c r="H107" s="39" t="s">
        <v>88</v>
      </c>
      <c r="I107" s="129"/>
    </row>
    <row r="108" spans="2:10">
      <c r="B108" s="128">
        <f>-B13</f>
        <v>-6312</v>
      </c>
      <c r="D108" s="32" t="s">
        <v>95</v>
      </c>
      <c r="E108" s="33" t="s">
        <v>6</v>
      </c>
      <c r="F108" s="30"/>
      <c r="G108" s="32"/>
      <c r="H108" s="51" t="s">
        <v>89</v>
      </c>
      <c r="I108" s="129">
        <f>B92</f>
        <v>-655</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3829</v>
      </c>
      <c r="C113" s="46"/>
      <c r="D113" s="46" t="s">
        <v>26</v>
      </c>
      <c r="E113" s="34" t="s">
        <v>102</v>
      </c>
      <c r="F113" s="47"/>
      <c r="G113" s="72"/>
      <c r="H113" s="48"/>
      <c r="I113" s="129"/>
    </row>
    <row r="114" spans="2:10">
      <c r="B114" s="128"/>
      <c r="E114" s="32"/>
      <c r="F114" s="30"/>
      <c r="G114" s="72"/>
      <c r="H114" s="31"/>
      <c r="I114" s="129"/>
    </row>
    <row r="115" spans="2:10">
      <c r="B115" s="130">
        <f>B106+B108+B111+B113</f>
        <v>-655</v>
      </c>
      <c r="C115" s="26"/>
      <c r="D115" s="26" t="s">
        <v>46</v>
      </c>
      <c r="E115" s="52"/>
      <c r="F115" s="37"/>
      <c r="G115" s="26" t="s">
        <v>46</v>
      </c>
      <c r="H115" s="26"/>
      <c r="I115" s="131">
        <f>I108</f>
        <v>-655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3829</v>
      </c>
      <c r="J122" s="75" t="str">
        <f>IF((B125=B126+B127),"","NO CUADRA")</f>
        <v/>
      </c>
    </row>
    <row r="123" spans="2:10" ht="15">
      <c r="B123" s="128">
        <f>B125+B128+B131+B134+B137+B142+B143+B144</f>
        <v>1330</v>
      </c>
      <c r="C123" s="28"/>
      <c r="D123" s="23"/>
      <c r="E123" s="32" t="s">
        <v>105</v>
      </c>
      <c r="F123" s="23"/>
      <c r="G123" s="23"/>
      <c r="H123" s="23"/>
      <c r="I123" s="129">
        <f>I128+I131+I134+I137+I142+I143+I144</f>
        <v>-2499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-524</v>
      </c>
      <c r="E128" s="32" t="s">
        <v>109</v>
      </c>
      <c r="I128" s="129">
        <f>I129+I130</f>
        <v>-13</v>
      </c>
      <c r="J128" s="75" t="str">
        <f>IF((B138=B139+B140),"","NO CUADRA")</f>
        <v/>
      </c>
    </row>
    <row r="129" spans="2:10">
      <c r="B129" s="128">
        <v>-466</v>
      </c>
      <c r="E129" s="32" t="s">
        <v>110</v>
      </c>
      <c r="I129" s="129">
        <v>0</v>
      </c>
      <c r="J129" s="75" t="str">
        <f>IF((B144=B145+B146),"","NO CUADRA")</f>
        <v/>
      </c>
    </row>
    <row r="130" spans="2:10">
      <c r="B130" s="128">
        <v>-58</v>
      </c>
      <c r="E130" s="32" t="s">
        <v>111</v>
      </c>
      <c r="I130" s="129">
        <v>-13</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1838</v>
      </c>
      <c r="E134" s="32" t="s">
        <v>115</v>
      </c>
      <c r="I134" s="129">
        <f>I135+I136</f>
        <v>-733</v>
      </c>
      <c r="J134" s="75" t="str">
        <f>IF((I134=I135+I136),"","NO CUADRA")</f>
        <v/>
      </c>
    </row>
    <row r="135" spans="2:10">
      <c r="B135" s="128">
        <v>1851</v>
      </c>
      <c r="E135" s="32" t="s">
        <v>116</v>
      </c>
      <c r="I135" s="129">
        <v>-1011</v>
      </c>
      <c r="J135" s="75" t="str">
        <f>IF((I137=I138+I141),"","NO CUADRA")</f>
        <v/>
      </c>
    </row>
    <row r="136" spans="2:10">
      <c r="B136" s="128">
        <v>-13</v>
      </c>
      <c r="E136" s="32" t="s">
        <v>117</v>
      </c>
      <c r="I136" s="129">
        <v>278</v>
      </c>
      <c r="J136" s="75" t="str">
        <f>IF((I144=I145+I146),"","NO CUADRA")</f>
        <v/>
      </c>
    </row>
    <row r="137" spans="2:10">
      <c r="B137" s="128">
        <f>B138+B141</f>
        <v>-2</v>
      </c>
      <c r="E137" s="55" t="s">
        <v>118</v>
      </c>
      <c r="I137" s="129">
        <f>I138+I141</f>
        <v>0</v>
      </c>
      <c r="J137" s="75" t="str">
        <f>IF((I122=B123-I128-I131-I134-I137-I142-I143-I144),"","NO CUADRA")</f>
        <v/>
      </c>
    </row>
    <row r="138" spans="2:10">
      <c r="B138" s="128">
        <f>B139+B140</f>
        <v>-2</v>
      </c>
      <c r="E138" s="55" t="s">
        <v>119</v>
      </c>
      <c r="I138" s="129">
        <f>I139+I140</f>
        <v>0</v>
      </c>
    </row>
    <row r="139" spans="2:10">
      <c r="B139" s="128">
        <v>-2</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18</v>
      </c>
      <c r="C144" s="32" t="s">
        <v>125</v>
      </c>
      <c r="E144" s="32" t="s">
        <v>125</v>
      </c>
      <c r="I144" s="129">
        <f>I145+I146</f>
        <v>-1753</v>
      </c>
      <c r="J144" s="75" t="str">
        <f>IF((I122=B113),"","NO CUADRA")</f>
        <v/>
      </c>
    </row>
    <row r="145" spans="2:9">
      <c r="B145" s="128">
        <v>-1897</v>
      </c>
      <c r="C145" s="32" t="s">
        <v>126</v>
      </c>
      <c r="E145" s="32" t="s">
        <v>126</v>
      </c>
      <c r="I145" s="129">
        <v>-73</v>
      </c>
    </row>
    <row r="146" spans="2:9">
      <c r="B146" s="130">
        <v>1915</v>
      </c>
      <c r="C146" s="56" t="s">
        <v>127</v>
      </c>
      <c r="D146" s="57"/>
      <c r="E146" s="56" t="s">
        <v>127</v>
      </c>
      <c r="F146" s="57"/>
      <c r="G146" s="57"/>
      <c r="H146" s="57"/>
      <c r="I146" s="131">
        <v>-1680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316</v>
      </c>
      <c r="D3" s="20"/>
      <c r="E3" s="77"/>
      <c r="F3" s="20"/>
      <c r="G3" s="20"/>
      <c r="H3" s="20"/>
      <c r="I3" s="20"/>
      <c r="J3" s="20"/>
      <c r="K3" s="20"/>
      <c r="L3" s="20"/>
      <c r="M3" s="20"/>
      <c r="N3" s="120"/>
    </row>
    <row r="4" spans="2:14" s="21" customFormat="1" ht="15" customHeight="1">
      <c r="B4" s="127" t="s">
        <v>317</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3137476</v>
      </c>
      <c r="D11" s="24" t="s">
        <v>4</v>
      </c>
      <c r="E11" s="32" t="s">
        <v>42</v>
      </c>
      <c r="F11" s="30"/>
      <c r="G11" s="31" t="s">
        <v>2</v>
      </c>
      <c r="H11" s="33" t="s">
        <v>3</v>
      </c>
      <c r="I11" s="129">
        <f>I12+I13</f>
        <v>6723048</v>
      </c>
      <c r="J11" s="75" t="str">
        <f>IF((I11=I12+I13),"","NO CUADRA")</f>
        <v/>
      </c>
    </row>
    <row r="12" spans="2:14">
      <c r="B12" s="128">
        <f>I11-B11</f>
        <v>3585572</v>
      </c>
      <c r="D12" s="32" t="s">
        <v>28</v>
      </c>
      <c r="E12" s="34" t="s">
        <v>5</v>
      </c>
      <c r="F12" s="30"/>
      <c r="G12" s="35" t="s">
        <v>43</v>
      </c>
      <c r="H12" s="31"/>
      <c r="I12" s="129">
        <v>6692685</v>
      </c>
      <c r="J12" s="75" t="str">
        <f>IF((I11=I16),"","NO CUADRA")</f>
        <v/>
      </c>
    </row>
    <row r="13" spans="2:14">
      <c r="B13" s="128">
        <v>932163</v>
      </c>
      <c r="D13" s="24" t="s">
        <v>44</v>
      </c>
      <c r="E13" s="32" t="s">
        <v>6</v>
      </c>
      <c r="F13" s="30"/>
      <c r="G13" s="35" t="s">
        <v>45</v>
      </c>
      <c r="I13" s="129">
        <v>30363</v>
      </c>
      <c r="J13" s="75" t="str">
        <f>IF((B16=B11+B12),"","NO CUADRA")</f>
        <v/>
      </c>
    </row>
    <row r="14" spans="2:14">
      <c r="B14" s="128">
        <f>B12-B13</f>
        <v>2653409</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6723048</v>
      </c>
      <c r="C16" s="26"/>
      <c r="D16" s="36" t="s">
        <v>46</v>
      </c>
      <c r="E16" s="26"/>
      <c r="F16" s="37"/>
      <c r="G16" s="36" t="s">
        <v>46</v>
      </c>
      <c r="H16" s="26"/>
      <c r="I16" s="131">
        <f>I11</f>
        <v>6723048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2463655</v>
      </c>
      <c r="D26" s="24" t="s">
        <v>9</v>
      </c>
      <c r="E26" s="32" t="s">
        <v>10</v>
      </c>
      <c r="F26" s="30"/>
      <c r="G26" s="35" t="s">
        <v>28</v>
      </c>
      <c r="H26" s="39" t="s">
        <v>5</v>
      </c>
      <c r="I26" s="129">
        <f>+B12</f>
        <v>3585572</v>
      </c>
      <c r="J26" s="75" t="str">
        <f>IF((B26=B27+B28),"","NO CUADRA")</f>
        <v/>
      </c>
    </row>
    <row r="27" spans="2:10">
      <c r="B27" s="128">
        <v>1880312</v>
      </c>
      <c r="D27" s="32" t="s">
        <v>49</v>
      </c>
      <c r="F27" s="30"/>
      <c r="G27" s="31"/>
      <c r="H27" s="31"/>
      <c r="I27" s="129"/>
      <c r="J27" s="75" t="str">
        <f>IF((B28=B29+B30),"","NO CUADRA")</f>
        <v/>
      </c>
    </row>
    <row r="28" spans="2:10">
      <c r="B28" s="128">
        <f>B29+B30</f>
        <v>583343</v>
      </c>
      <c r="D28" s="32" t="s">
        <v>50</v>
      </c>
      <c r="F28" s="30"/>
      <c r="G28" s="31"/>
      <c r="H28" s="31"/>
      <c r="I28" s="129"/>
      <c r="J28" s="75" t="str">
        <f>IF((I26=I35),"","NO CUADRA")</f>
        <v/>
      </c>
    </row>
    <row r="29" spans="2:10">
      <c r="B29" s="128">
        <v>580983</v>
      </c>
      <c r="D29" s="32" t="s">
        <v>51</v>
      </c>
      <c r="F29" s="30"/>
      <c r="G29" s="31"/>
      <c r="H29" s="31"/>
      <c r="I29" s="129"/>
      <c r="J29" s="75" t="str">
        <f>IF((B33=I35-B26-B31-B32),"","NO CUADRA")</f>
        <v/>
      </c>
    </row>
    <row r="30" spans="2:10">
      <c r="B30" s="128">
        <v>2360</v>
      </c>
      <c r="D30" s="32" t="s">
        <v>52</v>
      </c>
      <c r="F30" s="30"/>
      <c r="G30" s="31"/>
      <c r="H30" s="31"/>
      <c r="I30" s="129"/>
      <c r="J30" s="75" t="str">
        <f>IF((B35=B26+B31+B32+B33),"","NO CUADRA")</f>
        <v/>
      </c>
    </row>
    <row r="31" spans="2:10" ht="12.75" customHeight="1">
      <c r="B31" s="128">
        <v>95048</v>
      </c>
      <c r="D31" s="24" t="s">
        <v>11</v>
      </c>
      <c r="E31" s="24" t="s">
        <v>12</v>
      </c>
      <c r="F31" s="30"/>
      <c r="G31" s="31"/>
      <c r="H31" s="31"/>
      <c r="I31" s="129"/>
    </row>
    <row r="32" spans="2:10" ht="12.75" customHeight="1">
      <c r="B32" s="128">
        <v>-2874</v>
      </c>
      <c r="D32" s="24" t="s">
        <v>13</v>
      </c>
      <c r="E32" s="24" t="s">
        <v>14</v>
      </c>
      <c r="F32" s="30"/>
      <c r="G32" s="31"/>
      <c r="H32" s="31"/>
      <c r="I32" s="129"/>
    </row>
    <row r="33" spans="2:10">
      <c r="B33" s="128">
        <f>I35-B26-B31-B32</f>
        <v>1029743</v>
      </c>
      <c r="D33" s="32" t="s">
        <v>53</v>
      </c>
      <c r="E33" s="34" t="s">
        <v>54</v>
      </c>
      <c r="F33" s="30"/>
      <c r="G33" s="31"/>
      <c r="H33" s="31"/>
      <c r="I33" s="129"/>
    </row>
    <row r="34" spans="2:10">
      <c r="B34" s="128"/>
      <c r="F34" s="30"/>
      <c r="G34" s="31"/>
      <c r="H34" s="31"/>
      <c r="I34" s="129"/>
    </row>
    <row r="35" spans="2:10">
      <c r="B35" s="130">
        <f>B26+B31+B32+B33</f>
        <v>3585572</v>
      </c>
      <c r="C35" s="26"/>
      <c r="D35" s="36" t="s">
        <v>46</v>
      </c>
      <c r="E35" s="26"/>
      <c r="F35" s="37"/>
      <c r="G35" s="36" t="s">
        <v>46</v>
      </c>
      <c r="H35" s="26"/>
      <c r="I35" s="131">
        <f>I26</f>
        <v>3585572</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670556</v>
      </c>
      <c r="D42" s="24" t="s">
        <v>15</v>
      </c>
      <c r="E42" s="35" t="s">
        <v>16</v>
      </c>
      <c r="F42" s="30"/>
      <c r="G42" s="32" t="s">
        <v>53</v>
      </c>
      <c r="H42" s="34" t="s">
        <v>54</v>
      </c>
      <c r="I42" s="129">
        <f>+B33</f>
        <v>1029743</v>
      </c>
    </row>
    <row r="43" spans="2:10" ht="15">
      <c r="B43" s="128">
        <v>253398</v>
      </c>
      <c r="C43" s="23"/>
      <c r="D43" s="40" t="s">
        <v>56</v>
      </c>
      <c r="F43" s="41"/>
      <c r="G43" s="28" t="s">
        <v>15</v>
      </c>
      <c r="H43" s="42" t="s">
        <v>16</v>
      </c>
      <c r="I43" s="129">
        <f>I44+I45+I47+I48+I49</f>
        <v>271262</v>
      </c>
      <c r="J43" s="75" t="str">
        <f>IF((I43=I44+I45+I47+I48+I49),"","NO CUADRA")</f>
        <v/>
      </c>
    </row>
    <row r="44" spans="2:10">
      <c r="B44" s="128">
        <v>417158</v>
      </c>
      <c r="D44" s="32" t="s">
        <v>57</v>
      </c>
      <c r="F44" s="30"/>
      <c r="G44" s="40" t="s">
        <v>56</v>
      </c>
      <c r="I44" s="129">
        <v>97673</v>
      </c>
      <c r="J44" s="75" t="str">
        <f>IF((I52=I42+I43+I50),"","NO CUADRA")</f>
        <v/>
      </c>
    </row>
    <row r="45" spans="2:10">
      <c r="B45" s="128">
        <v>0</v>
      </c>
      <c r="D45" s="32" t="s">
        <v>58</v>
      </c>
      <c r="E45" s="29"/>
      <c r="F45" s="30"/>
      <c r="G45" s="32" t="s">
        <v>57</v>
      </c>
      <c r="I45" s="129">
        <v>173589</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630449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1301005</v>
      </c>
      <c r="C52" s="26"/>
      <c r="D52" s="26" t="s">
        <v>46</v>
      </c>
      <c r="E52" s="26"/>
      <c r="F52" s="37"/>
      <c r="G52" s="26" t="s">
        <v>46</v>
      </c>
      <c r="H52" s="26"/>
      <c r="I52" s="131">
        <f>I42+I43+I50</f>
        <v>1301005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46421</v>
      </c>
      <c r="D59" s="24" t="s">
        <v>17</v>
      </c>
      <c r="E59" s="33" t="s">
        <v>66</v>
      </c>
      <c r="F59" s="30"/>
      <c r="G59" s="35" t="s">
        <v>62</v>
      </c>
      <c r="H59" s="34" t="s">
        <v>63</v>
      </c>
      <c r="I59" s="129">
        <f>+B49</f>
        <v>630449</v>
      </c>
      <c r="J59" s="75" t="str">
        <f>IF((B59=B60+B61),"","NO CUADRA")</f>
        <v/>
      </c>
    </row>
    <row r="60" spans="2:10">
      <c r="B60" s="128">
        <v>46421</v>
      </c>
      <c r="D60" s="32" t="s">
        <v>67</v>
      </c>
      <c r="F60" s="30"/>
      <c r="G60" s="35" t="s">
        <v>68</v>
      </c>
      <c r="H60" s="32"/>
      <c r="I60" s="129">
        <f>I61+I62</f>
        <v>2360</v>
      </c>
      <c r="J60" s="75" t="str">
        <f>IF((B64=B65+B66+B67),"","NO CUADRA")</f>
        <v/>
      </c>
    </row>
    <row r="61" spans="2:10">
      <c r="B61" s="128">
        <v>0</v>
      </c>
      <c r="D61" s="32" t="s">
        <v>69</v>
      </c>
      <c r="F61" s="30"/>
      <c r="G61" s="35" t="s">
        <v>70</v>
      </c>
      <c r="I61" s="129">
        <v>0</v>
      </c>
      <c r="J61" s="75" t="str">
        <f>IF((I60=I61+I62),"","NO CUADRA")</f>
        <v/>
      </c>
    </row>
    <row r="62" spans="2:10">
      <c r="B62" s="128">
        <v>2360</v>
      </c>
      <c r="D62" s="24" t="s">
        <v>18</v>
      </c>
      <c r="E62" s="32" t="s">
        <v>71</v>
      </c>
      <c r="F62" s="30"/>
      <c r="G62" s="35" t="s">
        <v>72</v>
      </c>
      <c r="I62" s="129">
        <v>2360</v>
      </c>
      <c r="J62" s="75" t="str">
        <f>IF((I63=I64+I65+I66),"","NO CUADRA")</f>
        <v/>
      </c>
    </row>
    <row r="63" spans="2:10">
      <c r="B63" s="128"/>
      <c r="E63" s="32" t="s">
        <v>73</v>
      </c>
      <c r="F63" s="30"/>
      <c r="G63" s="31" t="s">
        <v>19</v>
      </c>
      <c r="H63" s="24" t="s">
        <v>20</v>
      </c>
      <c r="I63" s="129">
        <f>I64+I65+I66</f>
        <v>42993</v>
      </c>
      <c r="J63" s="75" t="str">
        <f>IF((I70=I59+I60+I63),"","NO CUADRA")</f>
        <v/>
      </c>
    </row>
    <row r="64" spans="2:10">
      <c r="B64" s="128">
        <f>B65+B66+B67</f>
        <v>86786</v>
      </c>
      <c r="D64" s="24" t="s">
        <v>19</v>
      </c>
      <c r="E64" s="24" t="s">
        <v>20</v>
      </c>
      <c r="F64" s="30"/>
      <c r="G64" s="32" t="s">
        <v>74</v>
      </c>
      <c r="I64" s="129">
        <v>0</v>
      </c>
      <c r="J64" s="75" t="str">
        <f>IF((B68=I70-B59-B62-B64),"","NO CUADRA")</f>
        <v/>
      </c>
    </row>
    <row r="65" spans="2:10">
      <c r="B65" s="128">
        <v>12690</v>
      </c>
      <c r="D65" s="32" t="s">
        <v>74</v>
      </c>
      <c r="F65" s="30"/>
      <c r="G65" s="35" t="s">
        <v>75</v>
      </c>
      <c r="I65" s="129">
        <v>1835</v>
      </c>
      <c r="J65" s="75" t="str">
        <f>IF((B70=B59+B62+B64+B68),"","NO CUADRA")</f>
        <v/>
      </c>
    </row>
    <row r="66" spans="2:10">
      <c r="B66" s="128">
        <v>0</v>
      </c>
      <c r="D66" s="32" t="s">
        <v>75</v>
      </c>
      <c r="F66" s="30"/>
      <c r="G66" s="35" t="s">
        <v>76</v>
      </c>
      <c r="I66" s="129">
        <v>41158</v>
      </c>
    </row>
    <row r="67" spans="2:10">
      <c r="B67" s="128">
        <v>74096</v>
      </c>
      <c r="D67" s="32" t="s">
        <v>76</v>
      </c>
      <c r="F67" s="30"/>
      <c r="G67" s="31"/>
      <c r="H67" s="31"/>
      <c r="I67" s="129"/>
    </row>
    <row r="68" spans="2:10">
      <c r="B68" s="128">
        <f>I70-B59-B62-B64</f>
        <v>540235</v>
      </c>
      <c r="D68" s="32" t="s">
        <v>77</v>
      </c>
      <c r="E68" s="32" t="s">
        <v>78</v>
      </c>
      <c r="F68" s="30"/>
      <c r="G68" s="31"/>
      <c r="H68" s="31"/>
      <c r="I68" s="129"/>
    </row>
    <row r="69" spans="2:10" ht="17.45" customHeight="1">
      <c r="B69" s="128"/>
      <c r="F69" s="30"/>
      <c r="G69" s="31"/>
      <c r="H69" s="31"/>
      <c r="I69" s="129"/>
    </row>
    <row r="70" spans="2:10" ht="17.45" customHeight="1">
      <c r="B70" s="130">
        <f>B59+B62+B64+B68</f>
        <v>675802</v>
      </c>
      <c r="C70" s="26"/>
      <c r="D70" s="26" t="s">
        <v>46</v>
      </c>
      <c r="E70" s="26"/>
      <c r="F70" s="37"/>
      <c r="G70" s="26" t="s">
        <v>46</v>
      </c>
      <c r="H70" s="26"/>
      <c r="I70" s="131">
        <f>I59+I60+I63</f>
        <v>675802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540235</v>
      </c>
      <c r="J77" s="75" t="str">
        <f>IF((I77=I82),"","NO CUADRA")</f>
        <v/>
      </c>
    </row>
    <row r="78" spans="2:10">
      <c r="B78" s="128"/>
      <c r="E78" s="32" t="s">
        <v>81</v>
      </c>
      <c r="F78" s="30"/>
      <c r="G78" s="35"/>
      <c r="H78" s="32"/>
      <c r="I78" s="129"/>
    </row>
    <row r="79" spans="2:10">
      <c r="B79" s="128">
        <f>I82-B77</f>
        <v>540235</v>
      </c>
      <c r="D79" s="32" t="s">
        <v>82</v>
      </c>
      <c r="E79" s="39" t="s">
        <v>83</v>
      </c>
      <c r="F79" s="30"/>
      <c r="G79" s="31"/>
      <c r="H79" s="31"/>
      <c r="I79" s="129"/>
      <c r="J79" s="75" t="str">
        <f>IF((B79=I82-B77),"","NO CUADRA")</f>
        <v/>
      </c>
    </row>
    <row r="80" spans="2:10">
      <c r="B80" s="128">
        <f>B79-B13</f>
        <v>-391928</v>
      </c>
      <c r="D80" s="32" t="s">
        <v>21</v>
      </c>
      <c r="E80" s="34" t="s">
        <v>22</v>
      </c>
      <c r="F80" s="30"/>
      <c r="G80" s="31"/>
      <c r="H80" s="31"/>
      <c r="I80" s="129"/>
    </row>
    <row r="81" spans="2:10">
      <c r="B81" s="128"/>
      <c r="F81" s="30"/>
      <c r="G81" s="31"/>
      <c r="H81" s="31"/>
      <c r="I81" s="129"/>
      <c r="J81" s="75" t="str">
        <f>IF((B82=B77+B79),"","NO CUADRA")</f>
        <v/>
      </c>
    </row>
    <row r="82" spans="2:10">
      <c r="B82" s="130">
        <f>B77+B79</f>
        <v>540235</v>
      </c>
      <c r="C82" s="26"/>
      <c r="D82" s="26" t="s">
        <v>46</v>
      </c>
      <c r="E82" s="26"/>
      <c r="F82" s="37"/>
      <c r="G82" s="26" t="s">
        <v>46</v>
      </c>
      <c r="H82" s="26"/>
      <c r="I82" s="131">
        <f>I77</f>
        <v>540235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-12139</v>
      </c>
      <c r="D92" s="32" t="s">
        <v>87</v>
      </c>
      <c r="E92" s="34" t="s">
        <v>88</v>
      </c>
      <c r="F92" s="30"/>
      <c r="G92" s="32" t="s">
        <v>82</v>
      </c>
      <c r="H92" s="34" t="s">
        <v>22</v>
      </c>
      <c r="I92" s="129">
        <f>+B80</f>
        <v>-391928</v>
      </c>
      <c r="J92" s="75" t="str">
        <f>IF((I93=I94+I95),"","NO CUADRA")</f>
        <v/>
      </c>
    </row>
    <row r="93" spans="2:10">
      <c r="B93" s="128"/>
      <c r="E93" s="39" t="s">
        <v>89</v>
      </c>
      <c r="F93" s="30"/>
      <c r="G93" s="35" t="s">
        <v>32</v>
      </c>
      <c r="H93" s="24" t="s">
        <v>24</v>
      </c>
      <c r="I93" s="129">
        <f>I94+I95</f>
        <v>390275</v>
      </c>
      <c r="J93" s="75" t="str">
        <f>IF((I96=I97),"","NO CUADRA")</f>
        <v/>
      </c>
    </row>
    <row r="94" spans="2:10">
      <c r="B94" s="128"/>
      <c r="E94" s="32"/>
      <c r="F94" s="30"/>
      <c r="G94" s="35" t="s">
        <v>90</v>
      </c>
      <c r="I94" s="129">
        <v>323201</v>
      </c>
      <c r="J94" s="75" t="str">
        <f>IF((I99=I92+I93+I96),"","NO CUADRA")</f>
        <v/>
      </c>
    </row>
    <row r="95" spans="2:10">
      <c r="B95" s="128"/>
      <c r="E95" s="32"/>
      <c r="F95" s="30"/>
      <c r="G95" s="35" t="s">
        <v>91</v>
      </c>
      <c r="I95" s="129">
        <v>67074</v>
      </c>
    </row>
    <row r="96" spans="2:10">
      <c r="B96" s="128"/>
      <c r="D96" s="32"/>
      <c r="F96" s="30"/>
      <c r="G96" s="35" t="s">
        <v>33</v>
      </c>
      <c r="H96" s="24" t="s">
        <v>25</v>
      </c>
      <c r="I96" s="129">
        <f>I97</f>
        <v>-10486</v>
      </c>
    </row>
    <row r="97" spans="2:10">
      <c r="B97" s="132"/>
      <c r="C97" s="46"/>
      <c r="D97" s="46"/>
      <c r="E97" s="32"/>
      <c r="F97" s="47"/>
      <c r="G97" s="35" t="s">
        <v>92</v>
      </c>
      <c r="H97" s="48"/>
      <c r="I97" s="129">
        <v>-10486</v>
      </c>
    </row>
    <row r="98" spans="2:10">
      <c r="B98" s="128"/>
      <c r="F98" s="30"/>
      <c r="G98" s="31"/>
      <c r="H98" s="31"/>
      <c r="I98" s="129"/>
    </row>
    <row r="99" spans="2:10">
      <c r="B99" s="130">
        <f>B92</f>
        <v>-12139</v>
      </c>
      <c r="C99" s="26"/>
      <c r="D99" s="26" t="s">
        <v>46</v>
      </c>
      <c r="E99" s="26"/>
      <c r="F99" s="37"/>
      <c r="G99" s="26" t="s">
        <v>46</v>
      </c>
      <c r="H99" s="26"/>
      <c r="I99" s="131">
        <f>I92+I93+I96</f>
        <v>-12139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615950</v>
      </c>
      <c r="D106" s="32" t="s">
        <v>34</v>
      </c>
      <c r="E106" s="50" t="s">
        <v>35</v>
      </c>
      <c r="F106" s="30"/>
      <c r="G106" s="31"/>
      <c r="H106" s="31"/>
      <c r="I106" s="30"/>
    </row>
    <row r="107" spans="2:10">
      <c r="B107" s="128">
        <v>759129</v>
      </c>
      <c r="D107" s="32" t="s">
        <v>94</v>
      </c>
      <c r="E107" s="32"/>
      <c r="F107" s="30"/>
      <c r="G107" s="32" t="s">
        <v>87</v>
      </c>
      <c r="H107" s="39" t="s">
        <v>88</v>
      </c>
      <c r="I107" s="129"/>
    </row>
    <row r="108" spans="2:10">
      <c r="B108" s="128">
        <f>-B13</f>
        <v>-932163</v>
      </c>
      <c r="D108" s="32" t="s">
        <v>95</v>
      </c>
      <c r="E108" s="33" t="s">
        <v>6</v>
      </c>
      <c r="F108" s="30"/>
      <c r="G108" s="32"/>
      <c r="H108" s="51" t="s">
        <v>89</v>
      </c>
      <c r="I108" s="129">
        <f>B92</f>
        <v>-12139</v>
      </c>
    </row>
    <row r="109" spans="2:10">
      <c r="B109" s="128">
        <v>-143179</v>
      </c>
      <c r="D109" s="40" t="s">
        <v>96</v>
      </c>
      <c r="E109" s="32" t="s">
        <v>97</v>
      </c>
      <c r="F109" s="30"/>
      <c r="H109" s="74"/>
      <c r="I109" s="133"/>
    </row>
    <row r="110" spans="2:10">
      <c r="B110" s="128">
        <v>0</v>
      </c>
      <c r="D110" s="32" t="s">
        <v>98</v>
      </c>
      <c r="E110" s="32" t="s">
        <v>99</v>
      </c>
      <c r="F110" s="30"/>
      <c r="G110" s="72"/>
      <c r="I110" s="129"/>
    </row>
    <row r="111" spans="2:10">
      <c r="B111" s="128">
        <v>66049</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238025</v>
      </c>
      <c r="C113" s="46"/>
      <c r="D113" s="46" t="s">
        <v>26</v>
      </c>
      <c r="E113" s="34" t="s">
        <v>102</v>
      </c>
      <c r="F113" s="47"/>
      <c r="G113" s="72"/>
      <c r="H113" s="48"/>
      <c r="I113" s="129"/>
    </row>
    <row r="114" spans="2:10">
      <c r="B114" s="128"/>
      <c r="E114" s="32"/>
      <c r="F114" s="30"/>
      <c r="G114" s="72"/>
      <c r="H114" s="31"/>
      <c r="I114" s="129"/>
    </row>
    <row r="115" spans="2:10">
      <c r="B115" s="130">
        <f>B106+B108+B111+B113</f>
        <v>-12139</v>
      </c>
      <c r="C115" s="26"/>
      <c r="D115" s="26" t="s">
        <v>46</v>
      </c>
      <c r="E115" s="52"/>
      <c r="F115" s="37"/>
      <c r="G115" s="26" t="s">
        <v>46</v>
      </c>
      <c r="H115" s="26"/>
      <c r="I115" s="131">
        <f>I108</f>
        <v>-12139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238025</v>
      </c>
      <c r="J122" s="75" t="str">
        <f>IF((B125=B126+B127),"","NO CUADRA")</f>
        <v/>
      </c>
    </row>
    <row r="123" spans="2:10" ht="15">
      <c r="B123" s="128">
        <f>B125+B128+B131+B134+B137+B142+B143+B144</f>
        <v>-322396</v>
      </c>
      <c r="C123" s="28"/>
      <c r="D123" s="23"/>
      <c r="E123" s="32" t="s">
        <v>105</v>
      </c>
      <c r="F123" s="23"/>
      <c r="G123" s="23"/>
      <c r="H123" s="23"/>
      <c r="I123" s="129">
        <f>I128+I131+I134+I137+I142+I143+I144</f>
        <v>-560421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23234</v>
      </c>
      <c r="E128" s="32" t="s">
        <v>109</v>
      </c>
      <c r="I128" s="129">
        <f>I129+I130</f>
        <v>-4947</v>
      </c>
      <c r="J128" s="75" t="str">
        <f>IF((B138=B139+B140),"","NO CUADRA")</f>
        <v/>
      </c>
    </row>
    <row r="129" spans="2:10">
      <c r="B129" s="128">
        <v>-31672</v>
      </c>
      <c r="E129" s="32" t="s">
        <v>110</v>
      </c>
      <c r="I129" s="129">
        <v>0</v>
      </c>
      <c r="J129" s="75" t="str">
        <f>IF((B144=B145+B146),"","NO CUADRA")</f>
        <v/>
      </c>
    </row>
    <row r="130" spans="2:10">
      <c r="B130" s="128">
        <v>54906</v>
      </c>
      <c r="E130" s="32" t="s">
        <v>111</v>
      </c>
      <c r="I130" s="129">
        <v>-4947</v>
      </c>
    </row>
    <row r="131" spans="2:10">
      <c r="B131" s="128">
        <f>B132+B133</f>
        <v>-30308</v>
      </c>
      <c r="E131" s="32" t="s">
        <v>112</v>
      </c>
      <c r="I131" s="129">
        <f>I132+I133</f>
        <v>-20</v>
      </c>
    </row>
    <row r="132" spans="2:10">
      <c r="B132" s="128">
        <v>-14804</v>
      </c>
      <c r="E132" s="32" t="s">
        <v>113</v>
      </c>
      <c r="I132" s="129">
        <v>-20</v>
      </c>
      <c r="J132" s="75" t="str">
        <f>IF((I128=I129+I130),"","NO CUADRA")</f>
        <v/>
      </c>
    </row>
    <row r="133" spans="2:10">
      <c r="B133" s="128">
        <v>-15504</v>
      </c>
      <c r="E133" s="32" t="s">
        <v>114</v>
      </c>
      <c r="I133" s="129">
        <v>0</v>
      </c>
      <c r="J133" s="75" t="str">
        <f>IF((I131=I132+I133),"","NO CUADRA")</f>
        <v/>
      </c>
    </row>
    <row r="134" spans="2:10">
      <c r="B134" s="128">
        <f>B135+B136</f>
        <v>-133321</v>
      </c>
      <c r="E134" s="32" t="s">
        <v>115</v>
      </c>
      <c r="I134" s="129">
        <f>I135+I136</f>
        <v>-304901</v>
      </c>
      <c r="J134" s="75" t="str">
        <f>IF((I134=I135+I136),"","NO CUADRA")</f>
        <v/>
      </c>
    </row>
    <row r="135" spans="2:10">
      <c r="B135" s="128">
        <v>-5393</v>
      </c>
      <c r="E135" s="32" t="s">
        <v>116</v>
      </c>
      <c r="I135" s="129">
        <v>-242853</v>
      </c>
      <c r="J135" s="75" t="str">
        <f>IF((I137=I138+I141),"","NO CUADRA")</f>
        <v/>
      </c>
    </row>
    <row r="136" spans="2:10">
      <c r="B136" s="128">
        <v>-127928</v>
      </c>
      <c r="E136" s="32" t="s">
        <v>117</v>
      </c>
      <c r="I136" s="129">
        <v>-62048</v>
      </c>
      <c r="J136" s="75" t="str">
        <f>IF((I144=I145+I146),"","NO CUADRA")</f>
        <v/>
      </c>
    </row>
    <row r="137" spans="2:10">
      <c r="B137" s="128">
        <f>B138+B141</f>
        <v>38562</v>
      </c>
      <c r="E137" s="55" t="s">
        <v>118</v>
      </c>
      <c r="I137" s="129">
        <f>I138+I141</f>
        <v>31937</v>
      </c>
      <c r="J137" s="75" t="str">
        <f>IF((I122=B123-I128-I131-I134-I137-I142-I143-I144),"","NO CUADRA")</f>
        <v/>
      </c>
    </row>
    <row r="138" spans="2:10">
      <c r="B138" s="128">
        <f>B139+B140</f>
        <v>37970</v>
      </c>
      <c r="E138" s="55" t="s">
        <v>119</v>
      </c>
      <c r="I138" s="129">
        <f>I139+I140</f>
        <v>31937</v>
      </c>
    </row>
    <row r="139" spans="2:10">
      <c r="B139" s="128">
        <v>37970</v>
      </c>
      <c r="E139" s="55" t="s">
        <v>120</v>
      </c>
      <c r="I139" s="129">
        <v>31937</v>
      </c>
    </row>
    <row r="140" spans="2:10">
      <c r="B140" s="128">
        <v>0</v>
      </c>
      <c r="E140" s="55" t="s">
        <v>121</v>
      </c>
      <c r="I140" s="129">
        <v>0</v>
      </c>
    </row>
    <row r="141" spans="2:10">
      <c r="B141" s="128">
        <v>592</v>
      </c>
      <c r="E141" s="55" t="s">
        <v>122</v>
      </c>
      <c r="I141" s="129">
        <v>0</v>
      </c>
    </row>
    <row r="142" spans="2:10">
      <c r="B142" s="128">
        <v>0</v>
      </c>
      <c r="E142" s="32" t="s">
        <v>123</v>
      </c>
      <c r="I142" s="129">
        <v>0</v>
      </c>
    </row>
    <row r="143" spans="2:10">
      <c r="B143" s="128">
        <v>2057</v>
      </c>
      <c r="C143" s="32" t="s">
        <v>124</v>
      </c>
      <c r="E143" s="32" t="s">
        <v>124</v>
      </c>
      <c r="I143" s="129">
        <v>-5223</v>
      </c>
    </row>
    <row r="144" spans="2:10">
      <c r="B144" s="128">
        <f>B145+B146</f>
        <v>-222620</v>
      </c>
      <c r="C144" s="32" t="s">
        <v>125</v>
      </c>
      <c r="E144" s="32" t="s">
        <v>125</v>
      </c>
      <c r="I144" s="129">
        <f>I145+I146</f>
        <v>-277267</v>
      </c>
      <c r="J144" s="75" t="str">
        <f>IF((I122=B113),"","NO CUADRA")</f>
        <v/>
      </c>
    </row>
    <row r="145" spans="2:9">
      <c r="B145" s="128">
        <v>-138141</v>
      </c>
      <c r="C145" s="32" t="s">
        <v>126</v>
      </c>
      <c r="E145" s="32" t="s">
        <v>126</v>
      </c>
      <c r="I145" s="129">
        <v>-6223</v>
      </c>
    </row>
    <row r="146" spans="2:9">
      <c r="B146" s="130">
        <v>-84479</v>
      </c>
      <c r="C146" s="56" t="s">
        <v>127</v>
      </c>
      <c r="D146" s="57"/>
      <c r="E146" s="56" t="s">
        <v>127</v>
      </c>
      <c r="F146" s="57"/>
      <c r="G146" s="57"/>
      <c r="H146" s="57"/>
      <c r="I146" s="131">
        <v>-271044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4" orientation="portrait" r:id="rId1"/>
  <headerFooter alignWithMargins="0"/>
  <rowBreaks count="2" manualBreakCount="2">
    <brk id="72" min="1" max="8" man="1"/>
    <brk id="14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397</v>
      </c>
      <c r="D3" s="20"/>
      <c r="E3" s="77"/>
      <c r="F3" s="20"/>
      <c r="G3" s="20"/>
      <c r="H3" s="20"/>
      <c r="I3" s="20"/>
      <c r="J3" s="20"/>
      <c r="K3" s="20"/>
      <c r="L3" s="20"/>
      <c r="M3" s="20"/>
      <c r="N3" s="120"/>
    </row>
    <row r="4" spans="2:14" s="21" customFormat="1" ht="15" customHeight="1">
      <c r="B4" s="127" t="s">
        <v>398</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30143</v>
      </c>
      <c r="D11" s="24" t="s">
        <v>4</v>
      </c>
      <c r="E11" s="32" t="s">
        <v>42</v>
      </c>
      <c r="F11" s="30"/>
      <c r="G11" s="31" t="s">
        <v>2</v>
      </c>
      <c r="H11" s="33" t="s">
        <v>3</v>
      </c>
      <c r="I11" s="129">
        <f>I12+I13</f>
        <v>75288</v>
      </c>
      <c r="J11" s="75" t="str">
        <f>IF((I11=I12+I13),"","NO CUADRA")</f>
        <v/>
      </c>
    </row>
    <row r="12" spans="2:14">
      <c r="B12" s="128">
        <f>I11-B11</f>
        <v>45145</v>
      </c>
      <c r="D12" s="32" t="s">
        <v>28</v>
      </c>
      <c r="E12" s="34" t="s">
        <v>5</v>
      </c>
      <c r="F12" s="30"/>
      <c r="G12" s="35" t="s">
        <v>43</v>
      </c>
      <c r="H12" s="31"/>
      <c r="I12" s="129">
        <v>73155</v>
      </c>
      <c r="J12" s="75" t="str">
        <f>IF((I11=I16),"","NO CUADRA")</f>
        <v/>
      </c>
    </row>
    <row r="13" spans="2:14">
      <c r="B13" s="128">
        <v>10601</v>
      </c>
      <c r="D13" s="24" t="s">
        <v>44</v>
      </c>
      <c r="E13" s="32" t="s">
        <v>6</v>
      </c>
      <c r="F13" s="30"/>
      <c r="G13" s="35" t="s">
        <v>45</v>
      </c>
      <c r="I13" s="129">
        <v>2133</v>
      </c>
      <c r="J13" s="75" t="str">
        <f>IF((B16=B11+B12),"","NO CUADRA")</f>
        <v/>
      </c>
    </row>
    <row r="14" spans="2:14">
      <c r="B14" s="128">
        <f>B12-B13</f>
        <v>34544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75288</v>
      </c>
      <c r="C16" s="26"/>
      <c r="D16" s="36" t="s">
        <v>46</v>
      </c>
      <c r="E16" s="26"/>
      <c r="F16" s="37"/>
      <c r="G16" s="36" t="s">
        <v>46</v>
      </c>
      <c r="H16" s="26"/>
      <c r="I16" s="131">
        <f>I11</f>
        <v>75288</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27911</v>
      </c>
      <c r="D26" s="24" t="s">
        <v>9</v>
      </c>
      <c r="E26" s="32" t="s">
        <v>10</v>
      </c>
      <c r="F26" s="30"/>
      <c r="G26" s="35" t="s">
        <v>28</v>
      </c>
      <c r="H26" s="39" t="s">
        <v>5</v>
      </c>
      <c r="I26" s="129">
        <f>+B12</f>
        <v>45145</v>
      </c>
      <c r="J26" s="75" t="str">
        <f>IF((B26=B27+B28),"","NO CUADRA")</f>
        <v/>
      </c>
    </row>
    <row r="27" spans="2:10">
      <c r="B27" s="128">
        <v>21135</v>
      </c>
      <c r="D27" s="32" t="s">
        <v>49</v>
      </c>
      <c r="F27" s="30"/>
      <c r="G27" s="31"/>
      <c r="H27" s="31"/>
      <c r="I27" s="129"/>
      <c r="J27" s="75" t="str">
        <f>IF((B28=B29+B30),"","NO CUADRA")</f>
        <v/>
      </c>
    </row>
    <row r="28" spans="2:10">
      <c r="B28" s="128">
        <f>B29+B30</f>
        <v>6776</v>
      </c>
      <c r="D28" s="32" t="s">
        <v>50</v>
      </c>
      <c r="F28" s="30"/>
      <c r="G28" s="31"/>
      <c r="H28" s="31"/>
      <c r="I28" s="129"/>
      <c r="J28" s="75" t="str">
        <f>IF((I26=I35),"","NO CUADRA")</f>
        <v/>
      </c>
    </row>
    <row r="29" spans="2:10">
      <c r="B29" s="128">
        <v>6582</v>
      </c>
      <c r="D29" s="32" t="s">
        <v>51</v>
      </c>
      <c r="F29" s="30"/>
      <c r="G29" s="31"/>
      <c r="H29" s="31"/>
      <c r="I29" s="129"/>
      <c r="J29" s="75" t="str">
        <f>IF((B33=I35-B26-B31-B32),"","NO CUADRA")</f>
        <v/>
      </c>
    </row>
    <row r="30" spans="2:10">
      <c r="B30" s="128">
        <v>194</v>
      </c>
      <c r="D30" s="32" t="s">
        <v>52</v>
      </c>
      <c r="F30" s="30"/>
      <c r="G30" s="31"/>
      <c r="H30" s="31"/>
      <c r="I30" s="129"/>
      <c r="J30" s="75" t="str">
        <f>IF((B35=B26+B31+B32+B33),"","NO CUADRA")</f>
        <v/>
      </c>
    </row>
    <row r="31" spans="2:10" ht="12.75" customHeight="1">
      <c r="B31" s="128">
        <v>172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17062</v>
      </c>
      <c r="D33" s="32" t="s">
        <v>53</v>
      </c>
      <c r="E33" s="34" t="s">
        <v>54</v>
      </c>
      <c r="F33" s="30"/>
      <c r="G33" s="31"/>
      <c r="H33" s="31"/>
      <c r="I33" s="129"/>
    </row>
    <row r="34" spans="2:10">
      <c r="B34" s="128"/>
      <c r="F34" s="30"/>
      <c r="G34" s="31"/>
      <c r="H34" s="31"/>
      <c r="I34" s="129"/>
    </row>
    <row r="35" spans="2:10">
      <c r="B35" s="130">
        <f>B26+B31+B32+B33</f>
        <v>45145</v>
      </c>
      <c r="C35" s="26"/>
      <c r="D35" s="36" t="s">
        <v>46</v>
      </c>
      <c r="E35" s="26"/>
      <c r="F35" s="37"/>
      <c r="G35" s="36" t="s">
        <v>46</v>
      </c>
      <c r="H35" s="26"/>
      <c r="I35" s="131">
        <f>I26</f>
        <v>45145</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6160</v>
      </c>
      <c r="D42" s="24" t="s">
        <v>15</v>
      </c>
      <c r="E42" s="35" t="s">
        <v>16</v>
      </c>
      <c r="F42" s="30"/>
      <c r="G42" s="32" t="s">
        <v>53</v>
      </c>
      <c r="H42" s="34" t="s">
        <v>54</v>
      </c>
      <c r="I42" s="129">
        <f>+B33</f>
        <v>17062</v>
      </c>
    </row>
    <row r="43" spans="2:10" ht="15">
      <c r="B43" s="128">
        <v>160</v>
      </c>
      <c r="C43" s="23"/>
      <c r="D43" s="40" t="s">
        <v>56</v>
      </c>
      <c r="F43" s="41"/>
      <c r="G43" s="28" t="s">
        <v>15</v>
      </c>
      <c r="H43" s="42" t="s">
        <v>16</v>
      </c>
      <c r="I43" s="129">
        <f>I44+I45+I47+I48+I49</f>
        <v>2392</v>
      </c>
      <c r="J43" s="75" t="str">
        <f>IF((I43=I44+I45+I47+I48+I49),"","NO CUADRA")</f>
        <v/>
      </c>
    </row>
    <row r="44" spans="2:10">
      <c r="B44" s="128">
        <v>6000</v>
      </c>
      <c r="D44" s="32" t="s">
        <v>57</v>
      </c>
      <c r="F44" s="30"/>
      <c r="G44" s="40" t="s">
        <v>56</v>
      </c>
      <c r="I44" s="129">
        <v>131</v>
      </c>
      <c r="J44" s="75" t="str">
        <f>IF((I52=I42+I43+I50),"","NO CUADRA")</f>
        <v/>
      </c>
    </row>
    <row r="45" spans="2:10">
      <c r="B45" s="128">
        <v>0</v>
      </c>
      <c r="D45" s="32" t="s">
        <v>58</v>
      </c>
      <c r="E45" s="29"/>
      <c r="F45" s="30"/>
      <c r="G45" s="32" t="s">
        <v>57</v>
      </c>
      <c r="I45" s="129">
        <v>2261</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13294</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19454</v>
      </c>
      <c r="C52" s="26"/>
      <c r="D52" s="26" t="s">
        <v>46</v>
      </c>
      <c r="E52" s="26"/>
      <c r="F52" s="37"/>
      <c r="G52" s="26" t="s">
        <v>46</v>
      </c>
      <c r="H52" s="26"/>
      <c r="I52" s="131">
        <f>I42+I43+I50</f>
        <v>19454</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2042</v>
      </c>
      <c r="D59" s="24" t="s">
        <v>17</v>
      </c>
      <c r="E59" s="33" t="s">
        <v>66</v>
      </c>
      <c r="F59" s="30"/>
      <c r="G59" s="35" t="s">
        <v>62</v>
      </c>
      <c r="H59" s="34" t="s">
        <v>63</v>
      </c>
      <c r="I59" s="129">
        <f>+B49</f>
        <v>13294</v>
      </c>
      <c r="J59" s="75" t="str">
        <f>IF((B59=B60+B61),"","NO CUADRA")</f>
        <v/>
      </c>
    </row>
    <row r="60" spans="2:10">
      <c r="B60" s="128">
        <v>2042</v>
      </c>
      <c r="D60" s="32" t="s">
        <v>67</v>
      </c>
      <c r="F60" s="30"/>
      <c r="G60" s="35" t="s">
        <v>68</v>
      </c>
      <c r="H60" s="32"/>
      <c r="I60" s="129">
        <f>I61+I62</f>
        <v>194</v>
      </c>
      <c r="J60" s="75" t="str">
        <f>IF((B64=B65+B66+B67),"","NO CUADRA")</f>
        <v/>
      </c>
    </row>
    <row r="61" spans="2:10">
      <c r="B61" s="128">
        <v>0</v>
      </c>
      <c r="D61" s="32" t="s">
        <v>69</v>
      </c>
      <c r="F61" s="30"/>
      <c r="G61" s="35" t="s">
        <v>70</v>
      </c>
      <c r="I61" s="129">
        <v>0</v>
      </c>
      <c r="J61" s="75" t="str">
        <f>IF((I60=I61+I62),"","NO CUADRA")</f>
        <v/>
      </c>
    </row>
    <row r="62" spans="2:10">
      <c r="B62" s="128">
        <v>194</v>
      </c>
      <c r="D62" s="24" t="s">
        <v>18</v>
      </c>
      <c r="E62" s="32" t="s">
        <v>71</v>
      </c>
      <c r="F62" s="30"/>
      <c r="G62" s="35" t="s">
        <v>72</v>
      </c>
      <c r="I62" s="129">
        <v>194</v>
      </c>
      <c r="J62" s="75" t="str">
        <f>IF((I63=I64+I65+I66),"","NO CUADRA")</f>
        <v/>
      </c>
    </row>
    <row r="63" spans="2:10">
      <c r="B63" s="128"/>
      <c r="E63" s="32" t="s">
        <v>73</v>
      </c>
      <c r="F63" s="30"/>
      <c r="G63" s="31" t="s">
        <v>19</v>
      </c>
      <c r="H63" s="24" t="s">
        <v>20</v>
      </c>
      <c r="I63" s="129">
        <f>I64+I65+I66</f>
        <v>45</v>
      </c>
      <c r="J63" s="75" t="str">
        <f>IF((I70=I59+I60+I63),"","NO CUADRA")</f>
        <v/>
      </c>
    </row>
    <row r="64" spans="2:10">
      <c r="B64" s="128">
        <f>B65+B66+B67</f>
        <v>270</v>
      </c>
      <c r="D64" s="24" t="s">
        <v>19</v>
      </c>
      <c r="E64" s="24" t="s">
        <v>20</v>
      </c>
      <c r="F64" s="30"/>
      <c r="G64" s="32" t="s">
        <v>74</v>
      </c>
      <c r="I64" s="129">
        <v>0</v>
      </c>
      <c r="J64" s="75" t="str">
        <f>IF((B68=I70-B59-B62-B64),"","NO CUADRA")</f>
        <v/>
      </c>
    </row>
    <row r="65" spans="2:10">
      <c r="B65" s="128">
        <v>270</v>
      </c>
      <c r="D65" s="32" t="s">
        <v>74</v>
      </c>
      <c r="F65" s="30"/>
      <c r="G65" s="35" t="s">
        <v>75</v>
      </c>
      <c r="I65" s="129">
        <v>0</v>
      </c>
      <c r="J65" s="75" t="str">
        <f>IF((B70=B59+B62+B64+B68),"","NO CUADRA")</f>
        <v/>
      </c>
    </row>
    <row r="66" spans="2:10">
      <c r="B66" s="128">
        <v>0</v>
      </c>
      <c r="D66" s="32" t="s">
        <v>75</v>
      </c>
      <c r="F66" s="30"/>
      <c r="G66" s="35" t="s">
        <v>76</v>
      </c>
      <c r="I66" s="129">
        <v>45</v>
      </c>
    </row>
    <row r="67" spans="2:10">
      <c r="B67" s="128">
        <v>0</v>
      </c>
      <c r="D67" s="32" t="s">
        <v>76</v>
      </c>
      <c r="F67" s="30"/>
      <c r="G67" s="31"/>
      <c r="H67" s="31"/>
      <c r="I67" s="129"/>
    </row>
    <row r="68" spans="2:10">
      <c r="B68" s="128">
        <f>I70-B59-B62-B64</f>
        <v>11027</v>
      </c>
      <c r="D68" s="32" t="s">
        <v>77</v>
      </c>
      <c r="E68" s="32" t="s">
        <v>78</v>
      </c>
      <c r="F68" s="30"/>
      <c r="G68" s="31"/>
      <c r="H68" s="31"/>
      <c r="I68" s="129"/>
    </row>
    <row r="69" spans="2:10" ht="17.45" customHeight="1">
      <c r="B69" s="128"/>
      <c r="F69" s="30"/>
      <c r="G69" s="31"/>
      <c r="H69" s="31"/>
      <c r="I69" s="129"/>
    </row>
    <row r="70" spans="2:10" ht="17.45" customHeight="1">
      <c r="B70" s="130">
        <f>B59+B62+B64+B68</f>
        <v>13533</v>
      </c>
      <c r="C70" s="26"/>
      <c r="D70" s="26" t="s">
        <v>46</v>
      </c>
      <c r="E70" s="26"/>
      <c r="F70" s="37"/>
      <c r="G70" s="26" t="s">
        <v>46</v>
      </c>
      <c r="H70" s="26"/>
      <c r="I70" s="131">
        <f>I59+I60+I63</f>
        <v>13533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11027</v>
      </c>
      <c r="J77" s="75" t="str">
        <f>IF((I77=I82),"","NO CUADRA")</f>
        <v/>
      </c>
    </row>
    <row r="78" spans="2:10">
      <c r="B78" s="128"/>
      <c r="E78" s="32" t="s">
        <v>81</v>
      </c>
      <c r="F78" s="30"/>
      <c r="G78" s="35"/>
      <c r="H78" s="32"/>
      <c r="I78" s="129"/>
    </row>
    <row r="79" spans="2:10">
      <c r="B79" s="128">
        <f>I82-B77</f>
        <v>11027</v>
      </c>
      <c r="D79" s="32" t="s">
        <v>82</v>
      </c>
      <c r="E79" s="39" t="s">
        <v>83</v>
      </c>
      <c r="F79" s="30"/>
      <c r="G79" s="31"/>
      <c r="H79" s="31"/>
      <c r="I79" s="129"/>
      <c r="J79" s="75" t="str">
        <f>IF((B79=I82-B77),"","NO CUADRA")</f>
        <v/>
      </c>
    </row>
    <row r="80" spans="2:10">
      <c r="B80" s="128">
        <f>B79-B13</f>
        <v>426</v>
      </c>
      <c r="D80" s="32" t="s">
        <v>21</v>
      </c>
      <c r="E80" s="34" t="s">
        <v>22</v>
      </c>
      <c r="F80" s="30"/>
      <c r="G80" s="31"/>
      <c r="H80" s="31"/>
      <c r="I80" s="129"/>
    </row>
    <row r="81" spans="2:10">
      <c r="B81" s="128"/>
      <c r="F81" s="30"/>
      <c r="G81" s="31"/>
      <c r="H81" s="31"/>
      <c r="I81" s="129"/>
      <c r="J81" s="75" t="str">
        <f>IF((B82=B77+B79),"","NO CUADRA")</f>
        <v/>
      </c>
    </row>
    <row r="82" spans="2:10">
      <c r="B82" s="130">
        <f>B77+B79</f>
        <v>11027</v>
      </c>
      <c r="C82" s="26"/>
      <c r="D82" s="26" t="s">
        <v>46</v>
      </c>
      <c r="E82" s="26"/>
      <c r="F82" s="37"/>
      <c r="G82" s="26" t="s">
        <v>46</v>
      </c>
      <c r="H82" s="26"/>
      <c r="I82" s="131">
        <f>I77</f>
        <v>11027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426</v>
      </c>
      <c r="D92" s="32" t="s">
        <v>87</v>
      </c>
      <c r="E92" s="34" t="s">
        <v>88</v>
      </c>
      <c r="F92" s="30"/>
      <c r="G92" s="32" t="s">
        <v>82</v>
      </c>
      <c r="H92" s="34" t="s">
        <v>22</v>
      </c>
      <c r="I92" s="129">
        <f>+B80</f>
        <v>426</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426</v>
      </c>
      <c r="C99" s="26"/>
      <c r="D99" s="26" t="s">
        <v>46</v>
      </c>
      <c r="E99" s="26"/>
      <c r="F99" s="37"/>
      <c r="G99" s="26" t="s">
        <v>46</v>
      </c>
      <c r="H99" s="26"/>
      <c r="I99" s="131">
        <f>I92+I93+I96</f>
        <v>426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9070</v>
      </c>
      <c r="D106" s="32" t="s">
        <v>34</v>
      </c>
      <c r="E106" s="50" t="s">
        <v>35</v>
      </c>
      <c r="F106" s="30"/>
      <c r="G106" s="31"/>
      <c r="H106" s="31"/>
      <c r="I106" s="30"/>
    </row>
    <row r="107" spans="2:10">
      <c r="B107" s="128">
        <v>9123</v>
      </c>
      <c r="D107" s="32" t="s">
        <v>94</v>
      </c>
      <c r="E107" s="32"/>
      <c r="F107" s="30"/>
      <c r="G107" s="32" t="s">
        <v>87</v>
      </c>
      <c r="H107" s="39" t="s">
        <v>88</v>
      </c>
      <c r="I107" s="129"/>
    </row>
    <row r="108" spans="2:10">
      <c r="B108" s="128">
        <f>-B13</f>
        <v>-10601</v>
      </c>
      <c r="D108" s="32" t="s">
        <v>95</v>
      </c>
      <c r="E108" s="33" t="s">
        <v>6</v>
      </c>
      <c r="F108" s="30"/>
      <c r="G108" s="32"/>
      <c r="H108" s="51" t="s">
        <v>89</v>
      </c>
      <c r="I108" s="129">
        <f>B92</f>
        <v>426</v>
      </c>
    </row>
    <row r="109" spans="2:10">
      <c r="B109" s="128">
        <v>-53</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1957</v>
      </c>
      <c r="C113" s="46"/>
      <c r="D113" s="46" t="s">
        <v>26</v>
      </c>
      <c r="E113" s="34" t="s">
        <v>102</v>
      </c>
      <c r="F113" s="47"/>
      <c r="G113" s="72"/>
      <c r="H113" s="48"/>
      <c r="I113" s="129"/>
    </row>
    <row r="114" spans="2:10">
      <c r="B114" s="128"/>
      <c r="E114" s="32"/>
      <c r="F114" s="30"/>
      <c r="G114" s="72"/>
      <c r="H114" s="31"/>
      <c r="I114" s="129"/>
    </row>
    <row r="115" spans="2:10">
      <c r="B115" s="130">
        <f>B106+B108+B111+B113</f>
        <v>426</v>
      </c>
      <c r="C115" s="26"/>
      <c r="D115" s="26" t="s">
        <v>46</v>
      </c>
      <c r="E115" s="52"/>
      <c r="F115" s="37"/>
      <c r="G115" s="26" t="s">
        <v>46</v>
      </c>
      <c r="H115" s="26"/>
      <c r="I115" s="131">
        <f>I108</f>
        <v>426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1957</v>
      </c>
      <c r="J122" s="75" t="str">
        <f>IF((B125=B126+B127),"","NO CUADRA")</f>
        <v/>
      </c>
    </row>
    <row r="123" spans="2:10" ht="15">
      <c r="B123" s="128">
        <f>B125+B128+B131+B134+B137+B142+B143+B144</f>
        <v>1678</v>
      </c>
      <c r="C123" s="28"/>
      <c r="D123" s="23"/>
      <c r="E123" s="32" t="s">
        <v>105</v>
      </c>
      <c r="F123" s="23"/>
      <c r="G123" s="23"/>
      <c r="H123" s="23"/>
      <c r="I123" s="129">
        <f>I128+I131+I134+I137+I142+I143+I144</f>
        <v>-279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558</v>
      </c>
      <c r="E128" s="32" t="s">
        <v>109</v>
      </c>
      <c r="I128" s="129">
        <f>I129+I130</f>
        <v>-100</v>
      </c>
      <c r="J128" s="75" t="str">
        <f>IF((B138=B139+B140),"","NO CUADRA")</f>
        <v/>
      </c>
    </row>
    <row r="129" spans="2:10">
      <c r="B129" s="128">
        <v>581</v>
      </c>
      <c r="E129" s="32" t="s">
        <v>110</v>
      </c>
      <c r="I129" s="129">
        <v>0</v>
      </c>
      <c r="J129" s="75" t="str">
        <f>IF((B144=B145+B146),"","NO CUADRA")</f>
        <v/>
      </c>
    </row>
    <row r="130" spans="2:10">
      <c r="B130" s="128">
        <v>-23</v>
      </c>
      <c r="E130" s="32" t="s">
        <v>111</v>
      </c>
      <c r="I130" s="129">
        <v>-100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292</v>
      </c>
      <c r="E134" s="32" t="s">
        <v>115</v>
      </c>
      <c r="I134" s="129">
        <f>I135+I136</f>
        <v>855</v>
      </c>
      <c r="J134" s="75" t="str">
        <f>IF((I134=I135+I136),"","NO CUADRA")</f>
        <v/>
      </c>
    </row>
    <row r="135" spans="2:10">
      <c r="B135" s="128">
        <v>-196</v>
      </c>
      <c r="E135" s="32" t="s">
        <v>116</v>
      </c>
      <c r="I135" s="129">
        <v>1259</v>
      </c>
      <c r="J135" s="75" t="str">
        <f>IF((I137=I138+I141),"","NO CUADRA")</f>
        <v/>
      </c>
    </row>
    <row r="136" spans="2:10">
      <c r="B136" s="128">
        <v>488</v>
      </c>
      <c r="E136" s="32" t="s">
        <v>117</v>
      </c>
      <c r="I136" s="129">
        <v>-404</v>
      </c>
      <c r="J136" s="75" t="str">
        <f>IF((I144=I145+I146),"","NO CUADRA")</f>
        <v/>
      </c>
    </row>
    <row r="137" spans="2:10">
      <c r="B137" s="128">
        <f>B138+B141</f>
        <v>440</v>
      </c>
      <c r="E137" s="55" t="s">
        <v>118</v>
      </c>
      <c r="I137" s="129">
        <f>I138+I141</f>
        <v>0</v>
      </c>
      <c r="J137" s="75" t="str">
        <f>IF((I122=B123-I128-I131-I134-I137-I142-I143-I144),"","NO CUADRA")</f>
        <v/>
      </c>
    </row>
    <row r="138" spans="2:10">
      <c r="B138" s="128">
        <f>B139+B140</f>
        <v>440</v>
      </c>
      <c r="E138" s="55" t="s">
        <v>119</v>
      </c>
      <c r="I138" s="129">
        <f>I139+I140</f>
        <v>0</v>
      </c>
    </row>
    <row r="139" spans="2:10">
      <c r="B139" s="128">
        <v>440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388</v>
      </c>
      <c r="C144" s="32" t="s">
        <v>125</v>
      </c>
      <c r="E144" s="32" t="s">
        <v>125</v>
      </c>
      <c r="I144" s="129">
        <f>I145+I146</f>
        <v>-1034</v>
      </c>
      <c r="J144" s="75" t="str">
        <f>IF((I122=B113),"","NO CUADRA")</f>
        <v/>
      </c>
    </row>
    <row r="145" spans="2:9">
      <c r="B145" s="128">
        <v>-601</v>
      </c>
      <c r="C145" s="32" t="s">
        <v>126</v>
      </c>
      <c r="E145" s="32" t="s">
        <v>126</v>
      </c>
      <c r="I145" s="129">
        <v>-640</v>
      </c>
    </row>
    <row r="146" spans="2:9">
      <c r="B146" s="130">
        <v>989</v>
      </c>
      <c r="C146" s="56" t="s">
        <v>127</v>
      </c>
      <c r="D146" s="57"/>
      <c r="E146" s="56" t="s">
        <v>127</v>
      </c>
      <c r="F146" s="57"/>
      <c r="G146" s="57"/>
      <c r="H146" s="57"/>
      <c r="I146" s="131">
        <v>-394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399</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243245</v>
      </c>
      <c r="D11" s="24" t="s">
        <v>4</v>
      </c>
      <c r="E11" s="32" t="s">
        <v>42</v>
      </c>
      <c r="F11" s="30"/>
      <c r="G11" s="31" t="s">
        <v>2</v>
      </c>
      <c r="H11" s="33" t="s">
        <v>3</v>
      </c>
      <c r="I11" s="129">
        <f>I12+I13</f>
        <v>606791</v>
      </c>
      <c r="J11" s="75" t="str">
        <f>IF((I11=I12+I13),"","NO CUADRA")</f>
        <v/>
      </c>
    </row>
    <row r="12" spans="2:14">
      <c r="B12" s="128">
        <f>I11-B11</f>
        <v>363546</v>
      </c>
      <c r="D12" s="32" t="s">
        <v>28</v>
      </c>
      <c r="E12" s="34" t="s">
        <v>5</v>
      </c>
      <c r="F12" s="30"/>
      <c r="G12" s="35" t="s">
        <v>43</v>
      </c>
      <c r="H12" s="31"/>
      <c r="I12" s="129">
        <v>606791</v>
      </c>
      <c r="J12" s="75" t="str">
        <f>IF((I11=I16),"","NO CUADRA")</f>
        <v/>
      </c>
    </row>
    <row r="13" spans="2:14">
      <c r="B13" s="128">
        <v>41395</v>
      </c>
      <c r="D13" s="24" t="s">
        <v>44</v>
      </c>
      <c r="E13" s="32" t="s">
        <v>6</v>
      </c>
      <c r="F13" s="30"/>
      <c r="G13" s="35" t="s">
        <v>45</v>
      </c>
      <c r="I13" s="129">
        <v>0</v>
      </c>
      <c r="J13" s="75" t="str">
        <f>IF((B16=B11+B12),"","NO CUADRA")</f>
        <v/>
      </c>
    </row>
    <row r="14" spans="2:14">
      <c r="B14" s="128">
        <f>B12-B13</f>
        <v>322151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606791</v>
      </c>
      <c r="C16" s="26"/>
      <c r="D16" s="36" t="s">
        <v>46</v>
      </c>
      <c r="E16" s="26"/>
      <c r="F16" s="37"/>
      <c r="G16" s="36" t="s">
        <v>46</v>
      </c>
      <c r="H16" s="26"/>
      <c r="I16" s="131">
        <f>I11</f>
        <v>606791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239054</v>
      </c>
      <c r="D26" s="24" t="s">
        <v>9</v>
      </c>
      <c r="E26" s="32" t="s">
        <v>10</v>
      </c>
      <c r="F26" s="30"/>
      <c r="G26" s="35" t="s">
        <v>28</v>
      </c>
      <c r="H26" s="39" t="s">
        <v>5</v>
      </c>
      <c r="I26" s="129">
        <f>+B12</f>
        <v>363546</v>
      </c>
      <c r="J26" s="75" t="str">
        <f>IF((B26=B27+B28),"","NO CUADRA")</f>
        <v/>
      </c>
    </row>
    <row r="27" spans="2:10">
      <c r="B27" s="128">
        <v>201154</v>
      </c>
      <c r="D27" s="32" t="s">
        <v>49</v>
      </c>
      <c r="F27" s="30"/>
      <c r="G27" s="31"/>
      <c r="H27" s="31"/>
      <c r="I27" s="129"/>
      <c r="J27" s="75" t="str">
        <f>IF((B28=B29+B30),"","NO CUADRA")</f>
        <v/>
      </c>
    </row>
    <row r="28" spans="2:10">
      <c r="B28" s="128">
        <f>B29+B30</f>
        <v>37900</v>
      </c>
      <c r="D28" s="32" t="s">
        <v>50</v>
      </c>
      <c r="F28" s="30"/>
      <c r="G28" s="31"/>
      <c r="H28" s="31"/>
      <c r="I28" s="129"/>
      <c r="J28" s="75" t="str">
        <f>IF((I26=I35),"","NO CUADRA")</f>
        <v/>
      </c>
    </row>
    <row r="29" spans="2:10">
      <c r="B29" s="128">
        <v>35900</v>
      </c>
      <c r="D29" s="32" t="s">
        <v>51</v>
      </c>
      <c r="F29" s="30"/>
      <c r="G29" s="31"/>
      <c r="H29" s="31"/>
      <c r="I29" s="129"/>
      <c r="J29" s="75" t="str">
        <f>IF((B33=I35-B26-B31-B32),"","NO CUADRA")</f>
        <v/>
      </c>
    </row>
    <row r="30" spans="2:10">
      <c r="B30" s="128">
        <v>2000</v>
      </c>
      <c r="D30" s="32" t="s">
        <v>52</v>
      </c>
      <c r="F30" s="30"/>
      <c r="G30" s="31"/>
      <c r="H30" s="31"/>
      <c r="I30" s="129"/>
      <c r="J30" s="75" t="str">
        <f>IF((B35=B26+B31+B32+B33),"","NO CUADRA")</f>
        <v/>
      </c>
    </row>
    <row r="31" spans="2:10" ht="12.75" customHeight="1">
      <c r="B31" s="128">
        <v>2410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122082</v>
      </c>
      <c r="D33" s="32" t="s">
        <v>53</v>
      </c>
      <c r="E33" s="34" t="s">
        <v>54</v>
      </c>
      <c r="F33" s="30"/>
      <c r="G33" s="31"/>
      <c r="H33" s="31"/>
      <c r="I33" s="129"/>
    </row>
    <row r="34" spans="2:10">
      <c r="B34" s="128"/>
      <c r="F34" s="30"/>
      <c r="G34" s="31"/>
      <c r="H34" s="31"/>
      <c r="I34" s="129"/>
    </row>
    <row r="35" spans="2:10">
      <c r="B35" s="130">
        <f>B26+B31+B32+B33</f>
        <v>363546</v>
      </c>
      <c r="C35" s="26"/>
      <c r="D35" s="36" t="s">
        <v>46</v>
      </c>
      <c r="E35" s="26"/>
      <c r="F35" s="37"/>
      <c r="G35" s="36" t="s">
        <v>46</v>
      </c>
      <c r="H35" s="26"/>
      <c r="I35" s="131">
        <f>I26</f>
        <v>363546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8606863</v>
      </c>
      <c r="D42" s="24" t="s">
        <v>15</v>
      </c>
      <c r="E42" s="35" t="s">
        <v>16</v>
      </c>
      <c r="F42" s="30"/>
      <c r="G42" s="32" t="s">
        <v>53</v>
      </c>
      <c r="H42" s="34" t="s">
        <v>54</v>
      </c>
      <c r="I42" s="129">
        <f>+B33</f>
        <v>122082</v>
      </c>
    </row>
    <row r="43" spans="2:10" ht="15">
      <c r="B43" s="128">
        <v>5108863</v>
      </c>
      <c r="C43" s="23"/>
      <c r="D43" s="40" t="s">
        <v>56</v>
      </c>
      <c r="F43" s="41"/>
      <c r="G43" s="28" t="s">
        <v>15</v>
      </c>
      <c r="H43" s="42" t="s">
        <v>16</v>
      </c>
      <c r="I43" s="129">
        <f>I44+I45+I47+I48+I49</f>
        <v>10486108</v>
      </c>
      <c r="J43" s="75" t="str">
        <f>IF((I43=I44+I45+I47+I48+I49),"","NO CUADRA")</f>
        <v/>
      </c>
    </row>
    <row r="44" spans="2:10">
      <c r="B44" s="128">
        <v>3498000</v>
      </c>
      <c r="D44" s="32" t="s">
        <v>57</v>
      </c>
      <c r="F44" s="30"/>
      <c r="G44" s="40" t="s">
        <v>56</v>
      </c>
      <c r="I44" s="129">
        <v>10265108</v>
      </c>
      <c r="J44" s="75" t="str">
        <f>IF((I52=I42+I43+I50),"","NO CUADRA")</f>
        <v/>
      </c>
    </row>
    <row r="45" spans="2:10">
      <c r="B45" s="128">
        <v>0</v>
      </c>
      <c r="D45" s="32" t="s">
        <v>58</v>
      </c>
      <c r="E45" s="29"/>
      <c r="F45" s="30"/>
      <c r="G45" s="32" t="s">
        <v>57</v>
      </c>
      <c r="I45" s="129">
        <v>221000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1483082</v>
      </c>
      <c r="D49" s="32" t="s">
        <v>62</v>
      </c>
      <c r="E49" s="34" t="s">
        <v>63</v>
      </c>
      <c r="F49" s="30"/>
      <c r="G49" s="32" t="s">
        <v>61</v>
      </c>
      <c r="H49" s="32"/>
      <c r="I49" s="129">
        <v>0</v>
      </c>
    </row>
    <row r="50" spans="2:10">
      <c r="B50" s="128"/>
      <c r="D50" s="32"/>
      <c r="E50" s="32"/>
      <c r="F50" s="30"/>
      <c r="G50" s="32" t="s">
        <v>64</v>
      </c>
      <c r="H50" s="32"/>
      <c r="I50" s="129">
        <v>-518245</v>
      </c>
    </row>
    <row r="51" spans="2:10">
      <c r="B51" s="128"/>
      <c r="F51" s="30"/>
      <c r="G51" s="32"/>
      <c r="I51" s="129"/>
    </row>
    <row r="52" spans="2:10">
      <c r="B52" s="130">
        <f>B42+B49</f>
        <v>10089945</v>
      </c>
      <c r="C52" s="26"/>
      <c r="D52" s="26" t="s">
        <v>46</v>
      </c>
      <c r="E52" s="26"/>
      <c r="F52" s="37"/>
      <c r="G52" s="26" t="s">
        <v>46</v>
      </c>
      <c r="H52" s="26"/>
      <c r="I52" s="131">
        <f>I42+I43+I50</f>
        <v>10089945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140074</v>
      </c>
      <c r="D59" s="24" t="s">
        <v>17</v>
      </c>
      <c r="E59" s="33" t="s">
        <v>66</v>
      </c>
      <c r="F59" s="30"/>
      <c r="G59" s="35" t="s">
        <v>62</v>
      </c>
      <c r="H59" s="34" t="s">
        <v>63</v>
      </c>
      <c r="I59" s="129">
        <f>+B49</f>
        <v>1483082</v>
      </c>
      <c r="J59" s="75" t="str">
        <f>IF((B59=B60+B61),"","NO CUADRA")</f>
        <v/>
      </c>
    </row>
    <row r="60" spans="2:10">
      <c r="B60" s="128">
        <v>140074</v>
      </c>
      <c r="D60" s="32" t="s">
        <v>67</v>
      </c>
      <c r="F60" s="30"/>
      <c r="G60" s="35" t="s">
        <v>68</v>
      </c>
      <c r="H60" s="32"/>
      <c r="I60" s="129">
        <f>I61+I62</f>
        <v>2000</v>
      </c>
      <c r="J60" s="75" t="str">
        <f>IF((B64=B65+B66+B67),"","NO CUADRA")</f>
        <v/>
      </c>
    </row>
    <row r="61" spans="2:10">
      <c r="B61" s="128">
        <v>0</v>
      </c>
      <c r="D61" s="32" t="s">
        <v>69</v>
      </c>
      <c r="F61" s="30"/>
      <c r="G61" s="35" t="s">
        <v>70</v>
      </c>
      <c r="I61" s="129">
        <v>0</v>
      </c>
      <c r="J61" s="75" t="str">
        <f>IF((I60=I61+I62),"","NO CUADRA")</f>
        <v/>
      </c>
    </row>
    <row r="62" spans="2:10">
      <c r="B62" s="128">
        <v>2000</v>
      </c>
      <c r="D62" s="24" t="s">
        <v>18</v>
      </c>
      <c r="E62" s="32" t="s">
        <v>71</v>
      </c>
      <c r="F62" s="30"/>
      <c r="G62" s="35" t="s">
        <v>72</v>
      </c>
      <c r="I62" s="129">
        <v>2000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9293</v>
      </c>
      <c r="D64" s="24" t="s">
        <v>19</v>
      </c>
      <c r="E64" s="24" t="s">
        <v>20</v>
      </c>
      <c r="F64" s="30"/>
      <c r="G64" s="32" t="s">
        <v>74</v>
      </c>
      <c r="I64" s="129">
        <v>0</v>
      </c>
      <c r="J64" s="75" t="str">
        <f>IF((B68=I70-B59-B62-B64),"","NO CUADRA")</f>
        <v/>
      </c>
    </row>
    <row r="65" spans="2:10">
      <c r="B65" s="128">
        <v>22</v>
      </c>
      <c r="D65" s="32" t="s">
        <v>74</v>
      </c>
      <c r="F65" s="30"/>
      <c r="G65" s="35" t="s">
        <v>75</v>
      </c>
      <c r="I65" s="129">
        <v>0</v>
      </c>
      <c r="J65" s="75" t="str">
        <f>IF((B70=B59+B62+B64+B68),"","NO CUADRA")</f>
        <v/>
      </c>
    </row>
    <row r="66" spans="2:10">
      <c r="B66" s="128">
        <v>0</v>
      </c>
      <c r="D66" s="32" t="s">
        <v>75</v>
      </c>
      <c r="F66" s="30"/>
      <c r="G66" s="35" t="s">
        <v>76</v>
      </c>
      <c r="I66" s="129">
        <v>0</v>
      </c>
    </row>
    <row r="67" spans="2:10">
      <c r="B67" s="128">
        <v>9271</v>
      </c>
      <c r="D67" s="32" t="s">
        <v>76</v>
      </c>
      <c r="F67" s="30"/>
      <c r="G67" s="31"/>
      <c r="H67" s="31"/>
      <c r="I67" s="129"/>
    </row>
    <row r="68" spans="2:10">
      <c r="B68" s="128">
        <f>I70-B59-B62-B64</f>
        <v>1333715</v>
      </c>
      <c r="D68" s="32" t="s">
        <v>77</v>
      </c>
      <c r="E68" s="32" t="s">
        <v>78</v>
      </c>
      <c r="F68" s="30"/>
      <c r="G68" s="31"/>
      <c r="H68" s="31"/>
      <c r="I68" s="129"/>
    </row>
    <row r="69" spans="2:10" ht="17.45" customHeight="1">
      <c r="B69" s="128"/>
      <c r="F69" s="30"/>
      <c r="G69" s="31"/>
      <c r="H69" s="31"/>
      <c r="I69" s="129"/>
    </row>
    <row r="70" spans="2:10" ht="17.45" customHeight="1">
      <c r="B70" s="130">
        <f>B59+B62+B64+B68</f>
        <v>1485082</v>
      </c>
      <c r="C70" s="26"/>
      <c r="D70" s="26" t="s">
        <v>46</v>
      </c>
      <c r="E70" s="26"/>
      <c r="F70" s="37"/>
      <c r="G70" s="26" t="s">
        <v>46</v>
      </c>
      <c r="H70" s="26"/>
      <c r="I70" s="131">
        <f>I59+I60+I63</f>
        <v>1485082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1333715</v>
      </c>
      <c r="J77" s="75" t="str">
        <f>IF((I77=I82),"","NO CUADRA")</f>
        <v/>
      </c>
    </row>
    <row r="78" spans="2:10">
      <c r="B78" s="128"/>
      <c r="E78" s="32" t="s">
        <v>81</v>
      </c>
      <c r="F78" s="30"/>
      <c r="G78" s="35"/>
      <c r="H78" s="32"/>
      <c r="I78" s="129"/>
    </row>
    <row r="79" spans="2:10">
      <c r="B79" s="128">
        <f>I82-B77</f>
        <v>1333715</v>
      </c>
      <c r="D79" s="32" t="s">
        <v>82</v>
      </c>
      <c r="E79" s="39" t="s">
        <v>83</v>
      </c>
      <c r="F79" s="30"/>
      <c r="G79" s="31"/>
      <c r="H79" s="31"/>
      <c r="I79" s="129"/>
      <c r="J79" s="75" t="str">
        <f>IF((B79=I82-B77),"","NO CUADRA")</f>
        <v/>
      </c>
    </row>
    <row r="80" spans="2:10">
      <c r="B80" s="128">
        <f>B79-B13</f>
        <v>1292320</v>
      </c>
      <c r="D80" s="32" t="s">
        <v>21</v>
      </c>
      <c r="E80" s="34" t="s">
        <v>22</v>
      </c>
      <c r="F80" s="30"/>
      <c r="G80" s="31"/>
      <c r="H80" s="31"/>
      <c r="I80" s="129"/>
    </row>
    <row r="81" spans="2:10">
      <c r="B81" s="128"/>
      <c r="F81" s="30"/>
      <c r="G81" s="31"/>
      <c r="H81" s="31"/>
      <c r="I81" s="129"/>
      <c r="J81" s="75" t="str">
        <f>IF((B82=B77+B79),"","NO CUADRA")</f>
        <v/>
      </c>
    </row>
    <row r="82" spans="2:10">
      <c r="B82" s="130">
        <f>B77+B79</f>
        <v>1333715</v>
      </c>
      <c r="C82" s="26"/>
      <c r="D82" s="26" t="s">
        <v>46</v>
      </c>
      <c r="E82" s="26"/>
      <c r="F82" s="37"/>
      <c r="G82" s="26" t="s">
        <v>46</v>
      </c>
      <c r="H82" s="26"/>
      <c r="I82" s="131">
        <f>I77</f>
        <v>1333715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1311060</v>
      </c>
      <c r="D92" s="32" t="s">
        <v>87</v>
      </c>
      <c r="E92" s="34" t="s">
        <v>88</v>
      </c>
      <c r="F92" s="30"/>
      <c r="G92" s="32" t="s">
        <v>82</v>
      </c>
      <c r="H92" s="34" t="s">
        <v>22</v>
      </c>
      <c r="I92" s="129">
        <f>+B80</f>
        <v>1292320</v>
      </c>
      <c r="J92" s="75" t="str">
        <f>IF((I93=I94+I95),"","NO CUADRA")</f>
        <v/>
      </c>
    </row>
    <row r="93" spans="2:10">
      <c r="B93" s="128"/>
      <c r="E93" s="39" t="s">
        <v>89</v>
      </c>
      <c r="F93" s="30"/>
      <c r="G93" s="35" t="s">
        <v>32</v>
      </c>
      <c r="H93" s="24" t="s">
        <v>24</v>
      </c>
      <c r="I93" s="129">
        <f>I94+I95</f>
        <v>18740</v>
      </c>
      <c r="J93" s="75" t="str">
        <f>IF((I96=I97),"","NO CUADRA")</f>
        <v/>
      </c>
    </row>
    <row r="94" spans="2:10">
      <c r="B94" s="128"/>
      <c r="E94" s="32"/>
      <c r="F94" s="30"/>
      <c r="G94" s="35" t="s">
        <v>90</v>
      </c>
      <c r="I94" s="129">
        <v>13818</v>
      </c>
      <c r="J94" s="75" t="str">
        <f>IF((I99=I92+I93+I96),"","NO CUADRA")</f>
        <v/>
      </c>
    </row>
    <row r="95" spans="2:10">
      <c r="B95" s="128"/>
      <c r="E95" s="32"/>
      <c r="F95" s="30"/>
      <c r="G95" s="35" t="s">
        <v>91</v>
      </c>
      <c r="I95" s="129">
        <v>4922</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1311060</v>
      </c>
      <c r="C99" s="26"/>
      <c r="D99" s="26" t="s">
        <v>46</v>
      </c>
      <c r="E99" s="26"/>
      <c r="F99" s="37"/>
      <c r="G99" s="26" t="s">
        <v>46</v>
      </c>
      <c r="H99" s="26"/>
      <c r="I99" s="131">
        <f>I92+I93+I96</f>
        <v>1311060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29345</v>
      </c>
      <c r="D106" s="32" t="s">
        <v>34</v>
      </c>
      <c r="E106" s="50" t="s">
        <v>35</v>
      </c>
      <c r="F106" s="30"/>
      <c r="G106" s="31"/>
      <c r="H106" s="31"/>
      <c r="I106" s="30"/>
    </row>
    <row r="107" spans="2:10">
      <c r="B107" s="128">
        <v>29345</v>
      </c>
      <c r="D107" s="32" t="s">
        <v>94</v>
      </c>
      <c r="E107" s="32"/>
      <c r="F107" s="30"/>
      <c r="G107" s="32" t="s">
        <v>87</v>
      </c>
      <c r="H107" s="39" t="s">
        <v>88</v>
      </c>
      <c r="I107" s="129"/>
    </row>
    <row r="108" spans="2:10">
      <c r="B108" s="128">
        <f>-B13</f>
        <v>-41395</v>
      </c>
      <c r="D108" s="32" t="s">
        <v>95</v>
      </c>
      <c r="E108" s="33" t="s">
        <v>6</v>
      </c>
      <c r="F108" s="30"/>
      <c r="G108" s="32"/>
      <c r="H108" s="51" t="s">
        <v>89</v>
      </c>
      <c r="I108" s="129">
        <f>B92</f>
        <v>1311060</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1323110</v>
      </c>
      <c r="C113" s="46"/>
      <c r="D113" s="46" t="s">
        <v>26</v>
      </c>
      <c r="E113" s="34" t="s">
        <v>102</v>
      </c>
      <c r="F113" s="47"/>
      <c r="G113" s="72"/>
      <c r="H113" s="48"/>
      <c r="I113" s="129"/>
    </row>
    <row r="114" spans="2:10">
      <c r="B114" s="128"/>
      <c r="E114" s="32"/>
      <c r="F114" s="30"/>
      <c r="G114" s="72"/>
      <c r="H114" s="31"/>
      <c r="I114" s="129"/>
    </row>
    <row r="115" spans="2:10">
      <c r="B115" s="130">
        <f>B106+B108+B111+B113</f>
        <v>1311060</v>
      </c>
      <c r="C115" s="26"/>
      <c r="D115" s="26" t="s">
        <v>46</v>
      </c>
      <c r="E115" s="52"/>
      <c r="F115" s="37"/>
      <c r="G115" s="26" t="s">
        <v>46</v>
      </c>
      <c r="H115" s="26"/>
      <c r="I115" s="131">
        <f>I108</f>
        <v>1311060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1323110</v>
      </c>
      <c r="J122" s="75" t="str">
        <f>IF((B125=B126+B127),"","NO CUADRA")</f>
        <v/>
      </c>
    </row>
    <row r="123" spans="2:10" ht="15">
      <c r="B123" s="128">
        <f>B125+B128+B131+B134+B137+B142+B143+B144</f>
        <v>-160408466</v>
      </c>
      <c r="C123" s="28"/>
      <c r="D123" s="23"/>
      <c r="E123" s="32" t="s">
        <v>105</v>
      </c>
      <c r="F123" s="23"/>
      <c r="G123" s="23"/>
      <c r="H123" s="23"/>
      <c r="I123" s="129">
        <f>I128+I131+I134+I137+I142+I143+I144</f>
        <v>-161731576</v>
      </c>
    </row>
    <row r="124" spans="2:10" ht="13.15" customHeight="1">
      <c r="B124" s="134"/>
      <c r="C124" s="28"/>
      <c r="D124" s="23"/>
      <c r="E124" s="32"/>
      <c r="F124" s="23"/>
      <c r="G124" s="23"/>
      <c r="H124" s="23"/>
      <c r="I124" s="135"/>
    </row>
    <row r="125" spans="2:10" ht="13.15" customHeight="1">
      <c r="B125" s="128">
        <f>B126+B127</f>
        <v>117000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117000</v>
      </c>
      <c r="C127" s="23"/>
      <c r="D127" s="23"/>
      <c r="E127" s="32" t="s">
        <v>108</v>
      </c>
      <c r="F127" s="23"/>
      <c r="G127" s="23"/>
      <c r="H127" s="23"/>
      <c r="I127" s="135"/>
      <c r="J127" s="75" t="str">
        <f>IF((B137=B138+B141),"","NO CUADRA")</f>
        <v/>
      </c>
    </row>
    <row r="128" spans="2:10">
      <c r="B128" s="128">
        <f>B129+B130</f>
        <v>-168925699</v>
      </c>
      <c r="E128" s="32" t="s">
        <v>109</v>
      </c>
      <c r="I128" s="129">
        <f>I129+I130</f>
        <v>-167830804</v>
      </c>
      <c r="J128" s="75" t="str">
        <f>IF((B138=B139+B140),"","NO CUADRA")</f>
        <v/>
      </c>
    </row>
    <row r="129" spans="2:10">
      <c r="B129" s="128">
        <v>301</v>
      </c>
      <c r="E129" s="32" t="s">
        <v>110</v>
      </c>
      <c r="I129" s="129">
        <v>3322000</v>
      </c>
      <c r="J129" s="75" t="str">
        <f>IF((B144=B145+B146),"","NO CUADRA")</f>
        <v/>
      </c>
    </row>
    <row r="130" spans="2:10">
      <c r="B130" s="128">
        <v>-168926000</v>
      </c>
      <c r="E130" s="32" t="s">
        <v>111</v>
      </c>
      <c r="I130" s="129">
        <v>-171152804</v>
      </c>
    </row>
    <row r="131" spans="2:10">
      <c r="B131" s="128">
        <f>B132+B133</f>
        <v>-4165678</v>
      </c>
      <c r="E131" s="32" t="s">
        <v>112</v>
      </c>
      <c r="I131" s="129">
        <f>I132+I133</f>
        <v>4625702</v>
      </c>
    </row>
    <row r="132" spans="2:10">
      <c r="B132" s="128">
        <v>4849000</v>
      </c>
      <c r="E132" s="32" t="s">
        <v>113</v>
      </c>
      <c r="I132" s="129">
        <v>-1902000</v>
      </c>
      <c r="J132" s="75" t="str">
        <f>IF((I128=I129+I130),"","NO CUADRA")</f>
        <v/>
      </c>
    </row>
    <row r="133" spans="2:10">
      <c r="B133" s="128">
        <v>-9014678</v>
      </c>
      <c r="E133" s="32" t="s">
        <v>114</v>
      </c>
      <c r="I133" s="129">
        <v>6527702</v>
      </c>
      <c r="J133" s="75" t="str">
        <f>IF((I131=I132+I133),"","NO CUADRA")</f>
        <v/>
      </c>
    </row>
    <row r="134" spans="2:10">
      <c r="B134" s="128">
        <f>B135+B136</f>
        <v>13927702</v>
      </c>
      <c r="E134" s="32" t="s">
        <v>115</v>
      </c>
      <c r="I134" s="129">
        <f>I135+I136</f>
        <v>-346876</v>
      </c>
      <c r="J134" s="75" t="str">
        <f>IF((I134=I135+I136),"","NO CUADRA")</f>
        <v/>
      </c>
    </row>
    <row r="135" spans="2:10">
      <c r="B135" s="128">
        <v>2049000</v>
      </c>
      <c r="E135" s="32" t="s">
        <v>116</v>
      </c>
      <c r="I135" s="129">
        <v>0</v>
      </c>
      <c r="J135" s="75" t="str">
        <f>IF((I137=I138+I141),"","NO CUADRA")</f>
        <v/>
      </c>
    </row>
    <row r="136" spans="2:10">
      <c r="B136" s="128">
        <v>11878702</v>
      </c>
      <c r="E136" s="32" t="s">
        <v>117</v>
      </c>
      <c r="I136" s="129">
        <v>-346876</v>
      </c>
      <c r="J136" s="75" t="str">
        <f>IF((I144=I145+I146),"","NO CUADRA")</f>
        <v/>
      </c>
    </row>
    <row r="137" spans="2:10">
      <c r="B137" s="128">
        <f>B138+B141</f>
        <v>15898</v>
      </c>
      <c r="E137" s="55" t="s">
        <v>118</v>
      </c>
      <c r="I137" s="129">
        <f>I138+I141</f>
        <v>529000</v>
      </c>
      <c r="J137" s="75" t="str">
        <f>IF((I122=B123-I128-I131-I134-I137-I142-I143-I144),"","NO CUADRA")</f>
        <v/>
      </c>
    </row>
    <row r="138" spans="2:10">
      <c r="B138" s="128">
        <f>B139+B140</f>
        <v>15898</v>
      </c>
      <c r="E138" s="55" t="s">
        <v>119</v>
      </c>
      <c r="I138" s="129">
        <f>I139+I140</f>
        <v>529000</v>
      </c>
    </row>
    <row r="139" spans="2:10">
      <c r="B139" s="128">
        <v>16898</v>
      </c>
      <c r="E139" s="55" t="s">
        <v>120</v>
      </c>
      <c r="I139" s="129">
        <v>0</v>
      </c>
    </row>
    <row r="140" spans="2:10">
      <c r="B140" s="128">
        <v>-1000</v>
      </c>
      <c r="E140" s="55" t="s">
        <v>121</v>
      </c>
      <c r="I140" s="129">
        <v>529000</v>
      </c>
    </row>
    <row r="141" spans="2:10">
      <c r="B141" s="128">
        <v>0</v>
      </c>
      <c r="E141" s="55" t="s">
        <v>122</v>
      </c>
      <c r="I141" s="129">
        <v>0</v>
      </c>
    </row>
    <row r="142" spans="2:10">
      <c r="B142" s="128">
        <v>0</v>
      </c>
      <c r="E142" s="32" t="s">
        <v>123</v>
      </c>
      <c r="I142" s="129">
        <v>0</v>
      </c>
    </row>
    <row r="143" spans="2:10">
      <c r="B143" s="128">
        <v>-207891</v>
      </c>
      <c r="C143" s="32" t="s">
        <v>124</v>
      </c>
      <c r="E143" s="32" t="s">
        <v>124</v>
      </c>
      <c r="I143" s="129">
        <v>-19678</v>
      </c>
    </row>
    <row r="144" spans="2:10">
      <c r="B144" s="128">
        <f>B145+B146</f>
        <v>-1169798</v>
      </c>
      <c r="C144" s="32" t="s">
        <v>125</v>
      </c>
      <c r="E144" s="32" t="s">
        <v>125</v>
      </c>
      <c r="I144" s="129">
        <f>I145+I146</f>
        <v>1311080</v>
      </c>
      <c r="J144" s="75" t="str">
        <f>IF((I122=B113),"","NO CUADRA")</f>
        <v/>
      </c>
    </row>
    <row r="145" spans="2:9">
      <c r="B145" s="128">
        <v>0</v>
      </c>
      <c r="C145" s="32" t="s">
        <v>126</v>
      </c>
      <c r="E145" s="32" t="s">
        <v>126</v>
      </c>
      <c r="I145" s="129">
        <v>35316</v>
      </c>
    </row>
    <row r="146" spans="2:9">
      <c r="B146" s="130">
        <v>-1169798</v>
      </c>
      <c r="C146" s="56" t="s">
        <v>127</v>
      </c>
      <c r="D146" s="57"/>
      <c r="E146" s="56" t="s">
        <v>127</v>
      </c>
      <c r="F146" s="57"/>
      <c r="G146" s="57"/>
      <c r="H146" s="57"/>
      <c r="I146" s="131">
        <v>1275764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400</v>
      </c>
      <c r="D3" s="20"/>
      <c r="E3" s="77"/>
      <c r="F3" s="20"/>
      <c r="G3" s="20"/>
      <c r="H3" s="20"/>
      <c r="I3" s="20"/>
      <c r="J3" s="20"/>
      <c r="K3" s="20"/>
      <c r="L3" s="20"/>
      <c r="M3" s="20"/>
      <c r="N3" s="120"/>
    </row>
    <row r="4" spans="2:14" s="21" customFormat="1" ht="15" customHeight="1">
      <c r="B4" s="127" t="s">
        <v>401</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290655</v>
      </c>
      <c r="D11" s="24" t="s">
        <v>4</v>
      </c>
      <c r="E11" s="32" t="s">
        <v>42</v>
      </c>
      <c r="F11" s="30"/>
      <c r="G11" s="31" t="s">
        <v>2</v>
      </c>
      <c r="H11" s="33" t="s">
        <v>3</v>
      </c>
      <c r="I11" s="129">
        <f>I12+I13</f>
        <v>520784</v>
      </c>
      <c r="J11" s="75" t="str">
        <f>IF((I11=I12+I13),"","NO CUADRA")</f>
        <v/>
      </c>
    </row>
    <row r="12" spans="2:14">
      <c r="B12" s="128">
        <f>I11-B11</f>
        <v>230129</v>
      </c>
      <c r="D12" s="32" t="s">
        <v>28</v>
      </c>
      <c r="E12" s="34" t="s">
        <v>5</v>
      </c>
      <c r="F12" s="30"/>
      <c r="G12" s="35" t="s">
        <v>43</v>
      </c>
      <c r="H12" s="31"/>
      <c r="I12" s="129">
        <v>520784</v>
      </c>
      <c r="J12" s="75" t="str">
        <f>IF((I11=I16),"","NO CUADRA")</f>
        <v/>
      </c>
    </row>
    <row r="13" spans="2:14">
      <c r="B13" s="128">
        <v>11197</v>
      </c>
      <c r="D13" s="24" t="s">
        <v>44</v>
      </c>
      <c r="E13" s="32" t="s">
        <v>6</v>
      </c>
      <c r="F13" s="30"/>
      <c r="G13" s="35" t="s">
        <v>45</v>
      </c>
      <c r="I13" s="129">
        <v>0</v>
      </c>
      <c r="J13" s="75" t="str">
        <f>IF((B16=B11+B12),"","NO CUADRA")</f>
        <v/>
      </c>
    </row>
    <row r="14" spans="2:14">
      <c r="B14" s="128">
        <f>B12-B13</f>
        <v>218932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520784</v>
      </c>
      <c r="C16" s="26"/>
      <c r="D16" s="36" t="s">
        <v>46</v>
      </c>
      <c r="E16" s="26"/>
      <c r="F16" s="37"/>
      <c r="G16" s="36" t="s">
        <v>46</v>
      </c>
      <c r="H16" s="26"/>
      <c r="I16" s="131">
        <f>I11</f>
        <v>520784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57813</v>
      </c>
      <c r="D26" s="24" t="s">
        <v>9</v>
      </c>
      <c r="E26" s="32" t="s">
        <v>10</v>
      </c>
      <c r="F26" s="30"/>
      <c r="G26" s="35" t="s">
        <v>28</v>
      </c>
      <c r="H26" s="39" t="s">
        <v>5</v>
      </c>
      <c r="I26" s="129">
        <f>+B12</f>
        <v>230129</v>
      </c>
      <c r="J26" s="75" t="str">
        <f>IF((B26=B27+B28),"","NO CUADRA")</f>
        <v/>
      </c>
    </row>
    <row r="27" spans="2:10">
      <c r="B27" s="128">
        <v>48364</v>
      </c>
      <c r="D27" s="32" t="s">
        <v>49</v>
      </c>
      <c r="F27" s="30"/>
      <c r="G27" s="31"/>
      <c r="H27" s="31"/>
      <c r="I27" s="129"/>
      <c r="J27" s="75" t="str">
        <f>IF((B28=B29+B30),"","NO CUADRA")</f>
        <v/>
      </c>
    </row>
    <row r="28" spans="2:10">
      <c r="B28" s="128">
        <f>B29+B30</f>
        <v>9449</v>
      </c>
      <c r="D28" s="32" t="s">
        <v>50</v>
      </c>
      <c r="F28" s="30"/>
      <c r="G28" s="31"/>
      <c r="H28" s="31"/>
      <c r="I28" s="129"/>
      <c r="J28" s="75" t="str">
        <f>IF((I26=I35),"","NO CUADRA")</f>
        <v/>
      </c>
    </row>
    <row r="29" spans="2:10">
      <c r="B29" s="128">
        <v>9439</v>
      </c>
      <c r="D29" s="32" t="s">
        <v>51</v>
      </c>
      <c r="F29" s="30"/>
      <c r="G29" s="31"/>
      <c r="H29" s="31"/>
      <c r="I29" s="129"/>
      <c r="J29" s="75" t="str">
        <f>IF((B33=I35-B26-B31-B32),"","NO CUADRA")</f>
        <v/>
      </c>
    </row>
    <row r="30" spans="2:10">
      <c r="B30" s="128">
        <v>10</v>
      </c>
      <c r="D30" s="32" t="s">
        <v>52</v>
      </c>
      <c r="F30" s="30"/>
      <c r="G30" s="31"/>
      <c r="H30" s="31"/>
      <c r="I30" s="129"/>
      <c r="J30" s="75" t="str">
        <f>IF((B35=B26+B31+B32+B33),"","NO CUADRA")</f>
        <v/>
      </c>
    </row>
    <row r="31" spans="2:10" ht="12.75" customHeight="1">
      <c r="B31" s="128">
        <v>4900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167416</v>
      </c>
      <c r="D33" s="32" t="s">
        <v>53</v>
      </c>
      <c r="E33" s="34" t="s">
        <v>54</v>
      </c>
      <c r="F33" s="30"/>
      <c r="G33" s="31"/>
      <c r="H33" s="31"/>
      <c r="I33" s="129"/>
    </row>
    <row r="34" spans="2:10">
      <c r="B34" s="128"/>
      <c r="F34" s="30"/>
      <c r="G34" s="31"/>
      <c r="H34" s="31"/>
      <c r="I34" s="129"/>
    </row>
    <row r="35" spans="2:10">
      <c r="B35" s="130">
        <f>B26+B31+B32+B33</f>
        <v>230129</v>
      </c>
      <c r="C35" s="26"/>
      <c r="D35" s="36" t="s">
        <v>46</v>
      </c>
      <c r="E35" s="26"/>
      <c r="F35" s="37"/>
      <c r="G35" s="36" t="s">
        <v>46</v>
      </c>
      <c r="H35" s="26"/>
      <c r="I35" s="131">
        <f>I26</f>
        <v>230129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287370</v>
      </c>
      <c r="D42" s="24" t="s">
        <v>15</v>
      </c>
      <c r="E42" s="35" t="s">
        <v>16</v>
      </c>
      <c r="F42" s="30"/>
      <c r="G42" s="32" t="s">
        <v>53</v>
      </c>
      <c r="H42" s="34" t="s">
        <v>54</v>
      </c>
      <c r="I42" s="129">
        <f>+B33</f>
        <v>167416</v>
      </c>
    </row>
    <row r="43" spans="2:10" ht="15">
      <c r="B43" s="128">
        <v>8144</v>
      </c>
      <c r="C43" s="23"/>
      <c r="D43" s="40" t="s">
        <v>56</v>
      </c>
      <c r="F43" s="41"/>
      <c r="G43" s="28" t="s">
        <v>15</v>
      </c>
      <c r="H43" s="42" t="s">
        <v>16</v>
      </c>
      <c r="I43" s="129">
        <f>I44+I45+I47+I48+I49</f>
        <v>338337</v>
      </c>
      <c r="J43" s="75" t="str">
        <f>IF((I43=I44+I45+I47+I48+I49),"","NO CUADRA")</f>
        <v/>
      </c>
    </row>
    <row r="44" spans="2:10">
      <c r="B44" s="128">
        <v>27234</v>
      </c>
      <c r="D44" s="32" t="s">
        <v>57</v>
      </c>
      <c r="F44" s="30"/>
      <c r="G44" s="40" t="s">
        <v>56</v>
      </c>
      <c r="I44" s="129">
        <v>317067</v>
      </c>
      <c r="J44" s="75" t="str">
        <f>IF((I52=I42+I43+I50),"","NO CUADRA")</f>
        <v/>
      </c>
    </row>
    <row r="45" spans="2:10">
      <c r="B45" s="128">
        <v>0</v>
      </c>
      <c r="D45" s="32" t="s">
        <v>58</v>
      </c>
      <c r="E45" s="29"/>
      <c r="F45" s="30"/>
      <c r="G45" s="32" t="s">
        <v>57</v>
      </c>
      <c r="I45" s="129">
        <v>21270</v>
      </c>
      <c r="J45" s="75" t="str">
        <f>IF((B42=B43+B44+B45+B47+B48),"","NO CUADRA")</f>
        <v/>
      </c>
    </row>
    <row r="46" spans="2:10">
      <c r="B46" s="128"/>
      <c r="E46" s="43" t="s">
        <v>59</v>
      </c>
      <c r="F46" s="30"/>
      <c r="G46" s="32" t="s">
        <v>58</v>
      </c>
      <c r="H46" s="29"/>
      <c r="I46" s="129"/>
      <c r="J46" s="75" t="str">
        <f>IF((B49=I52-B42),"","NO CUADRA")</f>
        <v/>
      </c>
    </row>
    <row r="47" spans="2:10">
      <c r="B47" s="128">
        <v>251992</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218383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505753</v>
      </c>
      <c r="C52" s="26"/>
      <c r="D52" s="26" t="s">
        <v>46</v>
      </c>
      <c r="E52" s="26"/>
      <c r="F52" s="37"/>
      <c r="G52" s="26" t="s">
        <v>46</v>
      </c>
      <c r="H52" s="26"/>
      <c r="I52" s="131">
        <f>I42+I43+I50</f>
        <v>505753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143765</v>
      </c>
      <c r="D59" s="24" t="s">
        <v>17</v>
      </c>
      <c r="E59" s="33" t="s">
        <v>66</v>
      </c>
      <c r="F59" s="30"/>
      <c r="G59" s="35" t="s">
        <v>62</v>
      </c>
      <c r="H59" s="34" t="s">
        <v>63</v>
      </c>
      <c r="I59" s="129">
        <f>+B49</f>
        <v>218383</v>
      </c>
      <c r="J59" s="75" t="str">
        <f>IF((B59=B60+B61),"","NO CUADRA")</f>
        <v/>
      </c>
    </row>
    <row r="60" spans="2:10">
      <c r="B60" s="128">
        <v>143765</v>
      </c>
      <c r="D60" s="32" t="s">
        <v>67</v>
      </c>
      <c r="F60" s="30"/>
      <c r="G60" s="35" t="s">
        <v>68</v>
      </c>
      <c r="H60" s="32"/>
      <c r="I60" s="129">
        <f>I61+I62</f>
        <v>10</v>
      </c>
      <c r="J60" s="75" t="str">
        <f>IF((B64=B65+B66+B67),"","NO CUADRA")</f>
        <v/>
      </c>
    </row>
    <row r="61" spans="2:10">
      <c r="B61" s="128">
        <v>0</v>
      </c>
      <c r="D61" s="32" t="s">
        <v>69</v>
      </c>
      <c r="F61" s="30"/>
      <c r="G61" s="35" t="s">
        <v>70</v>
      </c>
      <c r="I61" s="129">
        <v>0</v>
      </c>
      <c r="J61" s="75" t="str">
        <f>IF((I60=I61+I62),"","NO CUADRA")</f>
        <v/>
      </c>
    </row>
    <row r="62" spans="2:10">
      <c r="B62" s="128">
        <v>10</v>
      </c>
      <c r="D62" s="24" t="s">
        <v>18</v>
      </c>
      <c r="E62" s="32" t="s">
        <v>71</v>
      </c>
      <c r="F62" s="30"/>
      <c r="G62" s="35" t="s">
        <v>72</v>
      </c>
      <c r="I62" s="129">
        <v>10</v>
      </c>
      <c r="J62" s="75" t="str">
        <f>IF((I63=I64+I65+I66),"","NO CUADRA")</f>
        <v/>
      </c>
    </row>
    <row r="63" spans="2:10">
      <c r="B63" s="128"/>
      <c r="E63" s="32" t="s">
        <v>73</v>
      </c>
      <c r="F63" s="30"/>
      <c r="G63" s="31" t="s">
        <v>19</v>
      </c>
      <c r="H63" s="24" t="s">
        <v>20</v>
      </c>
      <c r="I63" s="129">
        <f>I64+I65+I66</f>
        <v>1002242</v>
      </c>
      <c r="J63" s="75" t="str">
        <f>IF((I70=I59+I60+I63),"","NO CUADRA")</f>
        <v/>
      </c>
    </row>
    <row r="64" spans="2:10">
      <c r="B64" s="128">
        <f>B65+B66+B67</f>
        <v>1002242</v>
      </c>
      <c r="D64" s="24" t="s">
        <v>19</v>
      </c>
      <c r="E64" s="24" t="s">
        <v>20</v>
      </c>
      <c r="F64" s="30"/>
      <c r="G64" s="32" t="s">
        <v>74</v>
      </c>
      <c r="I64" s="129">
        <v>1002242</v>
      </c>
      <c r="J64" s="75" t="str">
        <f>IF((B68=I70-B59-B62-B64),"","NO CUADRA")</f>
        <v/>
      </c>
    </row>
    <row r="65" spans="2:10">
      <c r="B65" s="128">
        <v>0</v>
      </c>
      <c r="D65" s="32" t="s">
        <v>74</v>
      </c>
      <c r="F65" s="30"/>
      <c r="G65" s="35" t="s">
        <v>75</v>
      </c>
      <c r="I65" s="129">
        <v>0</v>
      </c>
      <c r="J65" s="75" t="str">
        <f>IF((B70=B59+B62+B64+B68),"","NO CUADRA")</f>
        <v/>
      </c>
    </row>
    <row r="66" spans="2:10">
      <c r="B66" s="128">
        <v>1002242</v>
      </c>
      <c r="D66" s="32" t="s">
        <v>75</v>
      </c>
      <c r="F66" s="30"/>
      <c r="G66" s="35" t="s">
        <v>76</v>
      </c>
      <c r="I66" s="129">
        <v>0</v>
      </c>
    </row>
    <row r="67" spans="2:10">
      <c r="B67" s="128">
        <v>0</v>
      </c>
      <c r="D67" s="32" t="s">
        <v>76</v>
      </c>
      <c r="F67" s="30"/>
      <c r="G67" s="31"/>
      <c r="H67" s="31"/>
      <c r="I67" s="129"/>
    </row>
    <row r="68" spans="2:10">
      <c r="B68" s="128">
        <f>I70-B59-B62-B64</f>
        <v>74618</v>
      </c>
      <c r="D68" s="32" t="s">
        <v>77</v>
      </c>
      <c r="E68" s="32" t="s">
        <v>78</v>
      </c>
      <c r="F68" s="30"/>
      <c r="G68" s="31"/>
      <c r="H68" s="31"/>
      <c r="I68" s="129"/>
    </row>
    <row r="69" spans="2:10" ht="17.45" customHeight="1">
      <c r="B69" s="128"/>
      <c r="F69" s="30"/>
      <c r="G69" s="31"/>
      <c r="H69" s="31"/>
      <c r="I69" s="129"/>
    </row>
    <row r="70" spans="2:10" ht="17.45" customHeight="1">
      <c r="B70" s="130">
        <f>B59+B62+B64+B68</f>
        <v>1220635</v>
      </c>
      <c r="C70" s="26"/>
      <c r="D70" s="26" t="s">
        <v>46</v>
      </c>
      <c r="E70" s="26"/>
      <c r="F70" s="37"/>
      <c r="G70" s="26" t="s">
        <v>46</v>
      </c>
      <c r="H70" s="26"/>
      <c r="I70" s="131">
        <f>I59+I60+I63</f>
        <v>1220635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74618</v>
      </c>
      <c r="J77" s="75" t="str">
        <f>IF((I77=I82),"","NO CUADRA")</f>
        <v/>
      </c>
    </row>
    <row r="78" spans="2:10">
      <c r="B78" s="128"/>
      <c r="E78" s="32" t="s">
        <v>81</v>
      </c>
      <c r="F78" s="30"/>
      <c r="G78" s="35"/>
      <c r="H78" s="32"/>
      <c r="I78" s="129"/>
    </row>
    <row r="79" spans="2:10">
      <c r="B79" s="128">
        <f>I82-B77</f>
        <v>74618</v>
      </c>
      <c r="D79" s="32" t="s">
        <v>82</v>
      </c>
      <c r="E79" s="39" t="s">
        <v>83</v>
      </c>
      <c r="F79" s="30"/>
      <c r="G79" s="31"/>
      <c r="H79" s="31"/>
      <c r="I79" s="129"/>
      <c r="J79" s="75" t="str">
        <f>IF((B79=I82-B77),"","NO CUADRA")</f>
        <v/>
      </c>
    </row>
    <row r="80" spans="2:10">
      <c r="B80" s="128">
        <f>B79-B13</f>
        <v>63421</v>
      </c>
      <c r="D80" s="32" t="s">
        <v>21</v>
      </c>
      <c r="E80" s="34" t="s">
        <v>22</v>
      </c>
      <c r="F80" s="30"/>
      <c r="G80" s="31"/>
      <c r="H80" s="31"/>
      <c r="I80" s="129"/>
    </row>
    <row r="81" spans="2:10">
      <c r="B81" s="128"/>
      <c r="F81" s="30"/>
      <c r="G81" s="31"/>
      <c r="H81" s="31"/>
      <c r="I81" s="129"/>
      <c r="J81" s="75" t="str">
        <f>IF((B82=B77+B79),"","NO CUADRA")</f>
        <v/>
      </c>
    </row>
    <row r="82" spans="2:10">
      <c r="B82" s="130">
        <f>B77+B79</f>
        <v>74618</v>
      </c>
      <c r="C82" s="26"/>
      <c r="D82" s="26" t="s">
        <v>46</v>
      </c>
      <c r="E82" s="26"/>
      <c r="F82" s="37"/>
      <c r="G82" s="26" t="s">
        <v>46</v>
      </c>
      <c r="H82" s="26"/>
      <c r="I82" s="131">
        <f>I77</f>
        <v>74618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63421</v>
      </c>
      <c r="D92" s="32" t="s">
        <v>87</v>
      </c>
      <c r="E92" s="34" t="s">
        <v>88</v>
      </c>
      <c r="F92" s="30"/>
      <c r="G92" s="32" t="s">
        <v>82</v>
      </c>
      <c r="H92" s="34" t="s">
        <v>22</v>
      </c>
      <c r="I92" s="129">
        <f>+B80</f>
        <v>63421</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63421</v>
      </c>
      <c r="C99" s="26"/>
      <c r="D99" s="26" t="s">
        <v>46</v>
      </c>
      <c r="E99" s="26"/>
      <c r="F99" s="37"/>
      <c r="G99" s="26" t="s">
        <v>46</v>
      </c>
      <c r="H99" s="26"/>
      <c r="I99" s="131">
        <f>I92+I93+I96</f>
        <v>63421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9630</v>
      </c>
      <c r="D106" s="32" t="s">
        <v>34</v>
      </c>
      <c r="E106" s="50" t="s">
        <v>35</v>
      </c>
      <c r="F106" s="30"/>
      <c r="G106" s="31"/>
      <c r="H106" s="31"/>
      <c r="I106" s="30"/>
    </row>
    <row r="107" spans="2:10">
      <c r="B107" s="128">
        <v>9630</v>
      </c>
      <c r="D107" s="32" t="s">
        <v>94</v>
      </c>
      <c r="E107" s="32"/>
      <c r="F107" s="30"/>
      <c r="G107" s="32" t="s">
        <v>87</v>
      </c>
      <c r="H107" s="39" t="s">
        <v>88</v>
      </c>
      <c r="I107" s="129"/>
    </row>
    <row r="108" spans="2:10">
      <c r="B108" s="128">
        <f>-B13</f>
        <v>-11197</v>
      </c>
      <c r="D108" s="32" t="s">
        <v>95</v>
      </c>
      <c r="E108" s="33" t="s">
        <v>6</v>
      </c>
      <c r="F108" s="30"/>
      <c r="G108" s="32"/>
      <c r="H108" s="51" t="s">
        <v>89</v>
      </c>
      <c r="I108" s="129">
        <f>B92</f>
        <v>63421</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64988</v>
      </c>
      <c r="C113" s="46"/>
      <c r="D113" s="46" t="s">
        <v>26</v>
      </c>
      <c r="E113" s="34" t="s">
        <v>102</v>
      </c>
      <c r="F113" s="47"/>
      <c r="G113" s="72"/>
      <c r="H113" s="48"/>
      <c r="I113" s="129"/>
    </row>
    <row r="114" spans="2:10">
      <c r="B114" s="128"/>
      <c r="E114" s="32"/>
      <c r="F114" s="30"/>
      <c r="G114" s="72"/>
      <c r="H114" s="31"/>
      <c r="I114" s="129"/>
    </row>
    <row r="115" spans="2:10">
      <c r="B115" s="130">
        <f>B106+B108+B111+B113</f>
        <v>63421</v>
      </c>
      <c r="C115" s="26"/>
      <c r="D115" s="26" t="s">
        <v>46</v>
      </c>
      <c r="E115" s="52"/>
      <c r="F115" s="37"/>
      <c r="G115" s="26" t="s">
        <v>46</v>
      </c>
      <c r="H115" s="26"/>
      <c r="I115" s="131">
        <f>I108</f>
        <v>63421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64988</v>
      </c>
      <c r="J122" s="75" t="str">
        <f>IF((B125=B126+B127),"","NO CUADRA")</f>
        <v/>
      </c>
    </row>
    <row r="123" spans="2:10" ht="15">
      <c r="B123" s="128">
        <f>B125+B128+B131+B134+B137+B142+B143+B144</f>
        <v>294128</v>
      </c>
      <c r="C123" s="28"/>
      <c r="D123" s="23"/>
      <c r="E123" s="32" t="s">
        <v>105</v>
      </c>
      <c r="F123" s="23"/>
      <c r="G123" s="23"/>
      <c r="H123" s="23"/>
      <c r="I123" s="129">
        <f>I128+I131+I134+I137+I142+I143+I144</f>
        <v>229140</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-81391</v>
      </c>
      <c r="E128" s="32" t="s">
        <v>109</v>
      </c>
      <c r="I128" s="129">
        <f>I129+I130</f>
        <v>-577</v>
      </c>
      <c r="J128" s="75" t="str">
        <f>IF((B138=B139+B140),"","NO CUADRA")</f>
        <v/>
      </c>
    </row>
    <row r="129" spans="2:10">
      <c r="B129" s="128">
        <v>77178</v>
      </c>
      <c r="E129" s="32" t="s">
        <v>110</v>
      </c>
      <c r="I129" s="129">
        <v>0</v>
      </c>
      <c r="J129" s="75" t="str">
        <f>IF((B144=B145+B146),"","NO CUADRA")</f>
        <v/>
      </c>
    </row>
    <row r="130" spans="2:10">
      <c r="B130" s="128">
        <v>-158569</v>
      </c>
      <c r="E130" s="32" t="s">
        <v>111</v>
      </c>
      <c r="I130" s="129">
        <v>-577</v>
      </c>
    </row>
    <row r="131" spans="2:10">
      <c r="B131" s="128">
        <f>B132+B133</f>
        <v>199557</v>
      </c>
      <c r="E131" s="32" t="s">
        <v>112</v>
      </c>
      <c r="I131" s="129">
        <f>I132+I133</f>
        <v>0</v>
      </c>
    </row>
    <row r="132" spans="2:10">
      <c r="B132" s="128">
        <v>0</v>
      </c>
      <c r="E132" s="32" t="s">
        <v>113</v>
      </c>
      <c r="I132" s="129">
        <v>0</v>
      </c>
      <c r="J132" s="75" t="str">
        <f>IF((I128=I129+I130),"","NO CUADRA")</f>
        <v/>
      </c>
    </row>
    <row r="133" spans="2:10">
      <c r="B133" s="128">
        <v>199557</v>
      </c>
      <c r="E133" s="32" t="s">
        <v>114</v>
      </c>
      <c r="I133" s="129">
        <v>0</v>
      </c>
      <c r="J133" s="75" t="str">
        <f>IF((I131=I132+I133),"","NO CUADRA")</f>
        <v/>
      </c>
    </row>
    <row r="134" spans="2:10">
      <c r="B134" s="128">
        <f>B135+B136</f>
        <v>-5399</v>
      </c>
      <c r="E134" s="32" t="s">
        <v>115</v>
      </c>
      <c r="I134" s="129">
        <f>I135+I136</f>
        <v>0</v>
      </c>
      <c r="J134" s="75" t="str">
        <f>IF((I134=I135+I136),"","NO CUADRA")</f>
        <v/>
      </c>
    </row>
    <row r="135" spans="2:10">
      <c r="B135" s="128">
        <v>0</v>
      </c>
      <c r="E135" s="32" t="s">
        <v>116</v>
      </c>
      <c r="I135" s="129">
        <v>0</v>
      </c>
      <c r="J135" s="75" t="str">
        <f>IF((I137=I138+I141),"","NO CUADRA")</f>
        <v/>
      </c>
    </row>
    <row r="136" spans="2:10">
      <c r="B136" s="128">
        <v>-5399</v>
      </c>
      <c r="E136" s="32" t="s">
        <v>117</v>
      </c>
      <c r="I136" s="129">
        <v>0</v>
      </c>
      <c r="J136" s="75" t="str">
        <f>IF((I144=I145+I146),"","NO CUADRA")</f>
        <v/>
      </c>
    </row>
    <row r="137" spans="2:10">
      <c r="B137" s="128">
        <f>B138+B141</f>
        <v>151385</v>
      </c>
      <c r="E137" s="55" t="s">
        <v>118</v>
      </c>
      <c r="I137" s="129">
        <f>I138+I141</f>
        <v>0</v>
      </c>
      <c r="J137" s="75" t="str">
        <f>IF((I122=B123-I128-I131-I134-I137-I142-I143-I144),"","NO CUADRA")</f>
        <v/>
      </c>
    </row>
    <row r="138" spans="2:10">
      <c r="B138" s="128">
        <f>B139+B140</f>
        <v>-263380</v>
      </c>
      <c r="E138" s="55" t="s">
        <v>119</v>
      </c>
      <c r="I138" s="129">
        <f>I139+I140</f>
        <v>0</v>
      </c>
    </row>
    <row r="139" spans="2:10">
      <c r="B139" s="128">
        <v>-263380</v>
      </c>
      <c r="E139" s="55" t="s">
        <v>120</v>
      </c>
      <c r="I139" s="129">
        <v>0</v>
      </c>
    </row>
    <row r="140" spans="2:10">
      <c r="B140" s="128">
        <v>0</v>
      </c>
      <c r="E140" s="55" t="s">
        <v>121</v>
      </c>
      <c r="I140" s="129">
        <v>0</v>
      </c>
    </row>
    <row r="141" spans="2:10">
      <c r="B141" s="128">
        <v>414765</v>
      </c>
      <c r="E141" s="55" t="s">
        <v>122</v>
      </c>
      <c r="I141" s="129">
        <v>0</v>
      </c>
    </row>
    <row r="142" spans="2:10">
      <c r="B142" s="128">
        <v>-6624</v>
      </c>
      <c r="E142" s="32" t="s">
        <v>123</v>
      </c>
      <c r="I142" s="129">
        <v>314750</v>
      </c>
    </row>
    <row r="143" spans="2:10">
      <c r="B143" s="128">
        <v>-1877</v>
      </c>
      <c r="C143" s="32" t="s">
        <v>124</v>
      </c>
      <c r="E143" s="32" t="s">
        <v>124</v>
      </c>
      <c r="I143" s="129">
        <v>0</v>
      </c>
    </row>
    <row r="144" spans="2:10">
      <c r="B144" s="128">
        <f>B145+B146</f>
        <v>38477</v>
      </c>
      <c r="C144" s="32" t="s">
        <v>125</v>
      </c>
      <c r="E144" s="32" t="s">
        <v>125</v>
      </c>
      <c r="I144" s="129">
        <f>I145+I146</f>
        <v>-85033</v>
      </c>
      <c r="J144" s="75" t="str">
        <f>IF((I122=B113),"","NO CUADRA")</f>
        <v/>
      </c>
    </row>
    <row r="145" spans="2:9">
      <c r="B145" s="128">
        <v>-1373</v>
      </c>
      <c r="C145" s="32" t="s">
        <v>126</v>
      </c>
      <c r="E145" s="32" t="s">
        <v>126</v>
      </c>
      <c r="I145" s="129">
        <v>1309</v>
      </c>
    </row>
    <row r="146" spans="2:9">
      <c r="B146" s="130">
        <v>39850</v>
      </c>
      <c r="C146" s="56" t="s">
        <v>127</v>
      </c>
      <c r="D146" s="57"/>
      <c r="E146" s="56" t="s">
        <v>127</v>
      </c>
      <c r="F146" s="57"/>
      <c r="G146" s="57"/>
      <c r="H146" s="57"/>
      <c r="I146" s="131">
        <v>-86342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13583</v>
      </c>
      <c r="D11" s="24" t="s">
        <v>4</v>
      </c>
      <c r="E11" s="32" t="s">
        <v>42</v>
      </c>
      <c r="F11" s="30"/>
      <c r="G11" s="31" t="s">
        <v>2</v>
      </c>
      <c r="H11" s="33" t="s">
        <v>3</v>
      </c>
      <c r="I11" s="129">
        <f>I12+I13</f>
        <v>59501</v>
      </c>
      <c r="J11" s="75" t="str">
        <f>IF((I11=I12+I13),"","NO CUADRA")</f>
        <v/>
      </c>
    </row>
    <row r="12" spans="2:14">
      <c r="B12" s="128">
        <f>I11-B11</f>
        <v>45918</v>
      </c>
      <c r="D12" s="32" t="s">
        <v>28</v>
      </c>
      <c r="E12" s="34" t="s">
        <v>5</v>
      </c>
      <c r="F12" s="30"/>
      <c r="G12" s="35" t="s">
        <v>43</v>
      </c>
      <c r="H12" s="31"/>
      <c r="I12" s="129">
        <v>58805</v>
      </c>
      <c r="J12" s="75" t="str">
        <f>IF((I11=I16),"","NO CUADRA")</f>
        <v/>
      </c>
    </row>
    <row r="13" spans="2:14">
      <c r="B13" s="128">
        <v>2921</v>
      </c>
      <c r="D13" s="24" t="s">
        <v>44</v>
      </c>
      <c r="E13" s="32" t="s">
        <v>6</v>
      </c>
      <c r="F13" s="30"/>
      <c r="G13" s="35" t="s">
        <v>45</v>
      </c>
      <c r="I13" s="129">
        <v>696</v>
      </c>
      <c r="J13" s="75" t="str">
        <f>IF((B16=B11+B12),"","NO CUADRA")</f>
        <v/>
      </c>
    </row>
    <row r="14" spans="2:14">
      <c r="B14" s="128">
        <f>B12-B13</f>
        <v>42997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59501</v>
      </c>
      <c r="C16" s="26"/>
      <c r="D16" s="36" t="s">
        <v>46</v>
      </c>
      <c r="E16" s="26"/>
      <c r="F16" s="37"/>
      <c r="G16" s="36" t="s">
        <v>46</v>
      </c>
      <c r="H16" s="26"/>
      <c r="I16" s="131">
        <f>I11</f>
        <v>59501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31548</v>
      </c>
      <c r="D26" s="24" t="s">
        <v>9</v>
      </c>
      <c r="E26" s="32" t="s">
        <v>10</v>
      </c>
      <c r="F26" s="30"/>
      <c r="G26" s="35" t="s">
        <v>28</v>
      </c>
      <c r="H26" s="39" t="s">
        <v>5</v>
      </c>
      <c r="I26" s="129">
        <f>+B12</f>
        <v>45918</v>
      </c>
      <c r="J26" s="75" t="str">
        <f>IF((B26=B27+B28),"","NO CUADRA")</f>
        <v/>
      </c>
    </row>
    <row r="27" spans="2:10">
      <c r="B27" s="128">
        <v>26078</v>
      </c>
      <c r="D27" s="32" t="s">
        <v>49</v>
      </c>
      <c r="F27" s="30"/>
      <c r="G27" s="31"/>
      <c r="H27" s="31"/>
      <c r="I27" s="129"/>
      <c r="J27" s="75" t="str">
        <f>IF((B28=B29+B30),"","NO CUADRA")</f>
        <v/>
      </c>
    </row>
    <row r="28" spans="2:10">
      <c r="B28" s="128">
        <f>B29+B30</f>
        <v>5470</v>
      </c>
      <c r="D28" s="32" t="s">
        <v>50</v>
      </c>
      <c r="F28" s="30"/>
      <c r="G28" s="31"/>
      <c r="H28" s="31"/>
      <c r="I28" s="129"/>
      <c r="J28" s="75" t="str">
        <f>IF((I26=I35),"","NO CUADRA")</f>
        <v/>
      </c>
    </row>
    <row r="29" spans="2:10">
      <c r="B29" s="128">
        <v>5470</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366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14004</v>
      </c>
      <c r="D33" s="32" t="s">
        <v>53</v>
      </c>
      <c r="E33" s="34" t="s">
        <v>54</v>
      </c>
      <c r="F33" s="30"/>
      <c r="G33" s="31"/>
      <c r="H33" s="31"/>
      <c r="I33" s="129"/>
    </row>
    <row r="34" spans="2:10">
      <c r="B34" s="128"/>
      <c r="F34" s="30"/>
      <c r="G34" s="31"/>
      <c r="H34" s="31"/>
      <c r="I34" s="129"/>
    </row>
    <row r="35" spans="2:10">
      <c r="B35" s="130">
        <f>B26+B31+B32+B33</f>
        <v>45918</v>
      </c>
      <c r="C35" s="26"/>
      <c r="D35" s="36" t="s">
        <v>46</v>
      </c>
      <c r="E35" s="26"/>
      <c r="F35" s="37"/>
      <c r="G35" s="36" t="s">
        <v>46</v>
      </c>
      <c r="H35" s="26"/>
      <c r="I35" s="131">
        <f>I26</f>
        <v>45918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6550</v>
      </c>
      <c r="D42" s="24" t="s">
        <v>15</v>
      </c>
      <c r="E42" s="35" t="s">
        <v>16</v>
      </c>
      <c r="F42" s="30"/>
      <c r="G42" s="32" t="s">
        <v>53</v>
      </c>
      <c r="H42" s="34" t="s">
        <v>54</v>
      </c>
      <c r="I42" s="129">
        <f>+B33</f>
        <v>14004</v>
      </c>
    </row>
    <row r="43" spans="2:10" ht="15">
      <c r="B43" s="128">
        <v>0</v>
      </c>
      <c r="C43" s="23"/>
      <c r="D43" s="40" t="s">
        <v>56</v>
      </c>
      <c r="F43" s="41"/>
      <c r="G43" s="28" t="s">
        <v>15</v>
      </c>
      <c r="H43" s="42" t="s">
        <v>16</v>
      </c>
      <c r="I43" s="129">
        <f>I44+I45+I47+I48+I49</f>
        <v>15751</v>
      </c>
      <c r="J43" s="75" t="str">
        <f>IF((I43=I44+I45+I47+I48+I49),"","NO CUADRA")</f>
        <v/>
      </c>
    </row>
    <row r="44" spans="2:10">
      <c r="B44" s="128">
        <v>6550</v>
      </c>
      <c r="D44" s="32" t="s">
        <v>57</v>
      </c>
      <c r="F44" s="30"/>
      <c r="G44" s="40" t="s">
        <v>56</v>
      </c>
      <c r="I44" s="129">
        <v>15706</v>
      </c>
      <c r="J44" s="75" t="str">
        <f>IF((I52=I42+I43+I50),"","NO CUADRA")</f>
        <v/>
      </c>
    </row>
    <row r="45" spans="2:10">
      <c r="B45" s="128">
        <v>0</v>
      </c>
      <c r="D45" s="32" t="s">
        <v>58</v>
      </c>
      <c r="E45" s="29"/>
      <c r="F45" s="30"/>
      <c r="G45" s="32" t="s">
        <v>57</v>
      </c>
      <c r="I45" s="129">
        <v>45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23205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29755</v>
      </c>
      <c r="C52" s="26"/>
      <c r="D52" s="26" t="s">
        <v>46</v>
      </c>
      <c r="E52" s="26"/>
      <c r="F52" s="37"/>
      <c r="G52" s="26" t="s">
        <v>46</v>
      </c>
      <c r="H52" s="26"/>
      <c r="I52" s="131">
        <f>I42+I43+I50</f>
        <v>29755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23205</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419</v>
      </c>
      <c r="D64" s="24" t="s">
        <v>19</v>
      </c>
      <c r="E64" s="24" t="s">
        <v>20</v>
      </c>
      <c r="F64" s="30"/>
      <c r="G64" s="32" t="s">
        <v>74</v>
      </c>
      <c r="I64" s="129">
        <v>0</v>
      </c>
      <c r="J64" s="75" t="str">
        <f>IF((B68=I70-B59-B62-B64),"","NO CUADRA")</f>
        <v/>
      </c>
    </row>
    <row r="65" spans="2:10">
      <c r="B65" s="128">
        <v>32</v>
      </c>
      <c r="D65" s="32" t="s">
        <v>74</v>
      </c>
      <c r="F65" s="30"/>
      <c r="G65" s="35" t="s">
        <v>75</v>
      </c>
      <c r="I65" s="129">
        <v>0</v>
      </c>
      <c r="J65" s="75" t="str">
        <f>IF((B70=B59+B62+B64+B68),"","NO CUADRA")</f>
        <v/>
      </c>
    </row>
    <row r="66" spans="2:10">
      <c r="B66" s="128">
        <v>0</v>
      </c>
      <c r="D66" s="32" t="s">
        <v>75</v>
      </c>
      <c r="F66" s="30"/>
      <c r="G66" s="35" t="s">
        <v>76</v>
      </c>
      <c r="I66" s="129">
        <v>0</v>
      </c>
    </row>
    <row r="67" spans="2:10">
      <c r="B67" s="128">
        <v>387</v>
      </c>
      <c r="D67" s="32" t="s">
        <v>76</v>
      </c>
      <c r="F67" s="30"/>
      <c r="G67" s="31"/>
      <c r="H67" s="31"/>
      <c r="I67" s="129"/>
    </row>
    <row r="68" spans="2:10">
      <c r="B68" s="128">
        <f>I70-B59-B62-B64</f>
        <v>22786</v>
      </c>
      <c r="D68" s="32" t="s">
        <v>77</v>
      </c>
      <c r="E68" s="32" t="s">
        <v>78</v>
      </c>
      <c r="F68" s="30"/>
      <c r="G68" s="31"/>
      <c r="H68" s="31"/>
      <c r="I68" s="129"/>
    </row>
    <row r="69" spans="2:10" ht="17.45" customHeight="1">
      <c r="B69" s="128"/>
      <c r="F69" s="30"/>
      <c r="G69" s="31"/>
      <c r="H69" s="31"/>
      <c r="I69" s="129"/>
    </row>
    <row r="70" spans="2:10" ht="17.45" customHeight="1">
      <c r="B70" s="130">
        <f>B59+B62+B64+B68</f>
        <v>23205</v>
      </c>
      <c r="C70" s="26"/>
      <c r="D70" s="26" t="s">
        <v>46</v>
      </c>
      <c r="E70" s="26"/>
      <c r="F70" s="37"/>
      <c r="G70" s="26" t="s">
        <v>46</v>
      </c>
      <c r="H70" s="26"/>
      <c r="I70" s="131">
        <f>I59+I60+I63</f>
        <v>23205</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22786</v>
      </c>
      <c r="J77" s="75" t="str">
        <f>IF((I77=I82),"","NO CUADRA")</f>
        <v/>
      </c>
    </row>
    <row r="78" spans="2:10">
      <c r="B78" s="128"/>
      <c r="E78" s="32" t="s">
        <v>81</v>
      </c>
      <c r="F78" s="30"/>
      <c r="G78" s="35"/>
      <c r="H78" s="32"/>
      <c r="I78" s="129"/>
    </row>
    <row r="79" spans="2:10">
      <c r="B79" s="128">
        <f>I82-B77</f>
        <v>22786</v>
      </c>
      <c r="D79" s="32" t="s">
        <v>82</v>
      </c>
      <c r="E79" s="39" t="s">
        <v>83</v>
      </c>
      <c r="F79" s="30"/>
      <c r="G79" s="31"/>
      <c r="H79" s="31"/>
      <c r="I79" s="129"/>
      <c r="J79" s="75" t="str">
        <f>IF((B79=I82-B77),"","NO CUADRA")</f>
        <v/>
      </c>
    </row>
    <row r="80" spans="2:10">
      <c r="B80" s="128">
        <f>B79-B13</f>
        <v>19865</v>
      </c>
      <c r="D80" s="32" t="s">
        <v>21</v>
      </c>
      <c r="E80" s="34" t="s">
        <v>22</v>
      </c>
      <c r="F80" s="30"/>
      <c r="G80" s="31"/>
      <c r="H80" s="31"/>
      <c r="I80" s="129"/>
    </row>
    <row r="81" spans="2:10">
      <c r="B81" s="128"/>
      <c r="F81" s="30"/>
      <c r="G81" s="31"/>
      <c r="H81" s="31"/>
      <c r="I81" s="129"/>
      <c r="J81" s="75" t="str">
        <f>IF((B82=B77+B79),"","NO CUADRA")</f>
        <v/>
      </c>
    </row>
    <row r="82" spans="2:10">
      <c r="B82" s="130">
        <f>B77+B79</f>
        <v>22786</v>
      </c>
      <c r="C82" s="26"/>
      <c r="D82" s="26" t="s">
        <v>46</v>
      </c>
      <c r="E82" s="26"/>
      <c r="F82" s="37"/>
      <c r="G82" s="26" t="s">
        <v>46</v>
      </c>
      <c r="H82" s="26"/>
      <c r="I82" s="131">
        <f>I77</f>
        <v>22786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54906</v>
      </c>
      <c r="D92" s="32" t="s">
        <v>87</v>
      </c>
      <c r="E92" s="34" t="s">
        <v>88</v>
      </c>
      <c r="F92" s="30"/>
      <c r="G92" s="32" t="s">
        <v>82</v>
      </c>
      <c r="H92" s="34" t="s">
        <v>22</v>
      </c>
      <c r="I92" s="129">
        <f>+B80</f>
        <v>19865</v>
      </c>
      <c r="J92" s="75" t="str">
        <f>IF((I93=I94+I95),"","NO CUADRA")</f>
        <v/>
      </c>
    </row>
    <row r="93" spans="2:10">
      <c r="B93" s="128"/>
      <c r="E93" s="39" t="s">
        <v>89</v>
      </c>
      <c r="F93" s="30"/>
      <c r="G93" s="35" t="s">
        <v>32</v>
      </c>
      <c r="H93" s="24" t="s">
        <v>24</v>
      </c>
      <c r="I93" s="129">
        <f>I94+I95</f>
        <v>35782</v>
      </c>
      <c r="J93" s="75" t="str">
        <f>IF((I96=I97),"","NO CUADRA")</f>
        <v/>
      </c>
    </row>
    <row r="94" spans="2:10">
      <c r="B94" s="128"/>
      <c r="E94" s="32"/>
      <c r="F94" s="30"/>
      <c r="G94" s="35" t="s">
        <v>90</v>
      </c>
      <c r="I94" s="129">
        <v>0</v>
      </c>
      <c r="J94" s="75" t="str">
        <f>IF((I99=I92+I93+I96),"","NO CUADRA")</f>
        <v/>
      </c>
    </row>
    <row r="95" spans="2:10">
      <c r="B95" s="128"/>
      <c r="E95" s="32"/>
      <c r="F95" s="30"/>
      <c r="G95" s="35" t="s">
        <v>91</v>
      </c>
      <c r="I95" s="129">
        <v>35782</v>
      </c>
    </row>
    <row r="96" spans="2:10">
      <c r="B96" s="128"/>
      <c r="D96" s="32"/>
      <c r="F96" s="30"/>
      <c r="G96" s="35" t="s">
        <v>33</v>
      </c>
      <c r="H96" s="24" t="s">
        <v>25</v>
      </c>
      <c r="I96" s="129">
        <f>I97</f>
        <v>-741</v>
      </c>
    </row>
    <row r="97" spans="2:10">
      <c r="B97" s="132"/>
      <c r="C97" s="46"/>
      <c r="D97" s="46"/>
      <c r="E97" s="32"/>
      <c r="F97" s="47"/>
      <c r="G97" s="35" t="s">
        <v>92</v>
      </c>
      <c r="H97" s="48"/>
      <c r="I97" s="129">
        <v>-741</v>
      </c>
    </row>
    <row r="98" spans="2:10">
      <c r="B98" s="128"/>
      <c r="F98" s="30"/>
      <c r="G98" s="31"/>
      <c r="H98" s="31"/>
      <c r="I98" s="129"/>
    </row>
    <row r="99" spans="2:10">
      <c r="B99" s="130">
        <f>B92</f>
        <v>54906</v>
      </c>
      <c r="C99" s="26"/>
      <c r="D99" s="26" t="s">
        <v>46</v>
      </c>
      <c r="E99" s="26"/>
      <c r="F99" s="37"/>
      <c r="G99" s="26" t="s">
        <v>46</v>
      </c>
      <c r="H99" s="26"/>
      <c r="I99" s="131">
        <f>I92+I93+I96</f>
        <v>54906</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3869</v>
      </c>
      <c r="D106" s="32" t="s">
        <v>34</v>
      </c>
      <c r="E106" s="50" t="s">
        <v>35</v>
      </c>
      <c r="F106" s="30"/>
      <c r="G106" s="31"/>
      <c r="H106" s="31"/>
      <c r="I106" s="30"/>
    </row>
    <row r="107" spans="2:10">
      <c r="B107" s="128">
        <v>3869</v>
      </c>
      <c r="D107" s="32" t="s">
        <v>94</v>
      </c>
      <c r="E107" s="32"/>
      <c r="F107" s="30"/>
      <c r="G107" s="32" t="s">
        <v>87</v>
      </c>
      <c r="H107" s="39" t="s">
        <v>88</v>
      </c>
      <c r="I107" s="129"/>
    </row>
    <row r="108" spans="2:10">
      <c r="B108" s="128">
        <f>-B13</f>
        <v>-2921</v>
      </c>
      <c r="D108" s="32" t="s">
        <v>95</v>
      </c>
      <c r="E108" s="33" t="s">
        <v>6</v>
      </c>
      <c r="F108" s="30"/>
      <c r="G108" s="32"/>
      <c r="H108" s="51" t="s">
        <v>89</v>
      </c>
      <c r="I108" s="129">
        <f>B92</f>
        <v>54906</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25</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53933</v>
      </c>
      <c r="C113" s="46"/>
      <c r="D113" s="46" t="s">
        <v>26</v>
      </c>
      <c r="E113" s="34" t="s">
        <v>102</v>
      </c>
      <c r="F113" s="47"/>
      <c r="G113" s="72"/>
      <c r="H113" s="48"/>
      <c r="I113" s="129"/>
    </row>
    <row r="114" spans="2:10">
      <c r="B114" s="128"/>
      <c r="E114" s="32"/>
      <c r="F114" s="30"/>
      <c r="G114" s="72"/>
      <c r="H114" s="31"/>
      <c r="I114" s="129"/>
    </row>
    <row r="115" spans="2:10">
      <c r="B115" s="130">
        <f>B106+B108+B111+B113</f>
        <v>54906</v>
      </c>
      <c r="C115" s="26"/>
      <c r="D115" s="26" t="s">
        <v>46</v>
      </c>
      <c r="E115" s="52"/>
      <c r="F115" s="37"/>
      <c r="G115" s="26" t="s">
        <v>46</v>
      </c>
      <c r="H115" s="26"/>
      <c r="I115" s="131">
        <f>I108</f>
        <v>54906</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53933</v>
      </c>
      <c r="J122" s="75" t="str">
        <f>IF((B125=B126+B127),"","NO CUADRA")</f>
        <v/>
      </c>
    </row>
    <row r="123" spans="2:10" ht="15">
      <c r="B123" s="128">
        <f>B125+B128+B131+B134+B137+B142+B143+B144</f>
        <v>51448</v>
      </c>
      <c r="C123" s="28"/>
      <c r="D123" s="23"/>
      <c r="E123" s="32" t="s">
        <v>105</v>
      </c>
      <c r="F123" s="23"/>
      <c r="G123" s="23"/>
      <c r="H123" s="23"/>
      <c r="I123" s="129">
        <f>I128+I131+I134+I137+I142+I143+I144</f>
        <v>-2485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-4835</v>
      </c>
      <c r="E128" s="32" t="s">
        <v>109</v>
      </c>
      <c r="I128" s="129">
        <f>I129+I130</f>
        <v>0</v>
      </c>
      <c r="J128" s="75" t="str">
        <f>IF((B138=B139+B140),"","NO CUADRA")</f>
        <v/>
      </c>
    </row>
    <row r="129" spans="2:10">
      <c r="B129" s="128">
        <v>16855</v>
      </c>
      <c r="E129" s="32" t="s">
        <v>110</v>
      </c>
      <c r="I129" s="129">
        <v>0</v>
      </c>
      <c r="J129" s="75" t="str">
        <f>IF((B144=B145+B146),"","NO CUADRA")</f>
        <v/>
      </c>
    </row>
    <row r="130" spans="2:10">
      <c r="B130" s="128">
        <v>-21690</v>
      </c>
      <c r="E130" s="32" t="s">
        <v>111</v>
      </c>
      <c r="I130" s="129">
        <v>0</v>
      </c>
    </row>
    <row r="131" spans="2:10">
      <c r="B131" s="128">
        <f>B132+B133</f>
        <v>38932</v>
      </c>
      <c r="E131" s="32" t="s">
        <v>112</v>
      </c>
      <c r="I131" s="129">
        <f>I132+I133</f>
        <v>0</v>
      </c>
    </row>
    <row r="132" spans="2:10">
      <c r="B132" s="128">
        <v>-81091</v>
      </c>
      <c r="E132" s="32" t="s">
        <v>113</v>
      </c>
      <c r="I132" s="129">
        <v>0</v>
      </c>
      <c r="J132" s="75" t="str">
        <f>IF((I128=I129+I130),"","NO CUADRA")</f>
        <v/>
      </c>
    </row>
    <row r="133" spans="2:10">
      <c r="B133" s="128">
        <v>120023</v>
      </c>
      <c r="E133" s="32" t="s">
        <v>114</v>
      </c>
      <c r="I133" s="129">
        <v>0</v>
      </c>
      <c r="J133" s="75" t="str">
        <f>IF((I131=I132+I133),"","NO CUADRA")</f>
        <v/>
      </c>
    </row>
    <row r="134" spans="2:10">
      <c r="B134" s="128">
        <f>B135+B136</f>
        <v>8717</v>
      </c>
      <c r="E134" s="32" t="s">
        <v>115</v>
      </c>
      <c r="I134" s="129">
        <f>I135+I136</f>
        <v>0</v>
      </c>
      <c r="J134" s="75" t="str">
        <f>IF((I134=I135+I136),"","NO CUADRA")</f>
        <v/>
      </c>
    </row>
    <row r="135" spans="2:10">
      <c r="B135" s="128">
        <v>8816</v>
      </c>
      <c r="E135" s="32" t="s">
        <v>116</v>
      </c>
      <c r="I135" s="129">
        <v>0</v>
      </c>
      <c r="J135" s="75" t="str">
        <f>IF((I137=I138+I141),"","NO CUADRA")</f>
        <v/>
      </c>
    </row>
    <row r="136" spans="2:10">
      <c r="B136" s="128">
        <v>-99</v>
      </c>
      <c r="E136" s="32" t="s">
        <v>117</v>
      </c>
      <c r="I136" s="129">
        <v>0</v>
      </c>
      <c r="J136" s="75" t="str">
        <f>IF((I144=I145+I146),"","NO CUADRA")</f>
        <v/>
      </c>
    </row>
    <row r="137" spans="2:10">
      <c r="B137" s="128">
        <f>B138+B141</f>
        <v>-3168</v>
      </c>
      <c r="E137" s="55" t="s">
        <v>118</v>
      </c>
      <c r="I137" s="129">
        <f>I138+I141</f>
        <v>0</v>
      </c>
      <c r="J137" s="75" t="str">
        <f>IF((I122=B123-I128-I131-I134-I137-I142-I143-I144),"","NO CUADRA")</f>
        <v/>
      </c>
    </row>
    <row r="138" spans="2:10">
      <c r="B138" s="128">
        <f>B139+B140</f>
        <v>-3168</v>
      </c>
      <c r="E138" s="55" t="s">
        <v>119</v>
      </c>
      <c r="I138" s="129">
        <f>I139+I140</f>
        <v>0</v>
      </c>
    </row>
    <row r="139" spans="2:10">
      <c r="B139" s="128">
        <v>-3168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-180</v>
      </c>
    </row>
    <row r="144" spans="2:10">
      <c r="B144" s="128">
        <f>B145+B146</f>
        <v>11802</v>
      </c>
      <c r="C144" s="32" t="s">
        <v>125</v>
      </c>
      <c r="E144" s="32" t="s">
        <v>125</v>
      </c>
      <c r="I144" s="129">
        <f>I145+I146</f>
        <v>-2305</v>
      </c>
      <c r="J144" s="75" t="str">
        <f>IF((I122=B113),"","NO CUADRA")</f>
        <v/>
      </c>
    </row>
    <row r="145" spans="2:9">
      <c r="B145" s="128">
        <v>33916</v>
      </c>
      <c r="C145" s="32" t="s">
        <v>126</v>
      </c>
      <c r="E145" s="32" t="s">
        <v>126</v>
      </c>
      <c r="I145" s="129">
        <v>-5257</v>
      </c>
    </row>
    <row r="146" spans="2:9">
      <c r="B146" s="130">
        <v>-22114</v>
      </c>
      <c r="C146" s="56" t="s">
        <v>127</v>
      </c>
      <c r="D146" s="57"/>
      <c r="E146" s="56" t="s">
        <v>127</v>
      </c>
      <c r="F146" s="57"/>
      <c r="G146" s="57"/>
      <c r="H146" s="57"/>
      <c r="I146" s="131">
        <v>2952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403</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121495</v>
      </c>
      <c r="D11" s="24" t="s">
        <v>4</v>
      </c>
      <c r="E11" s="32" t="s">
        <v>42</v>
      </c>
      <c r="F11" s="30"/>
      <c r="G11" s="31" t="s">
        <v>2</v>
      </c>
      <c r="H11" s="33" t="s">
        <v>3</v>
      </c>
      <c r="I11" s="129">
        <f>I12+I13</f>
        <v>318452</v>
      </c>
      <c r="J11" s="75" t="str">
        <f>IF((I11=I12+I13),"","NO CUADRA")</f>
        <v/>
      </c>
    </row>
    <row r="12" spans="2:14">
      <c r="B12" s="128">
        <f>I11-B11</f>
        <v>196957</v>
      </c>
      <c r="D12" s="32" t="s">
        <v>28</v>
      </c>
      <c r="E12" s="34" t="s">
        <v>5</v>
      </c>
      <c r="F12" s="30"/>
      <c r="G12" s="35" t="s">
        <v>43</v>
      </c>
      <c r="H12" s="31"/>
      <c r="I12" s="129">
        <v>318120</v>
      </c>
      <c r="J12" s="75" t="str">
        <f>IF((I11=I16),"","NO CUADRA")</f>
        <v/>
      </c>
    </row>
    <row r="13" spans="2:14">
      <c r="B13" s="128">
        <v>66362</v>
      </c>
      <c r="D13" s="24" t="s">
        <v>44</v>
      </c>
      <c r="E13" s="32" t="s">
        <v>6</v>
      </c>
      <c r="F13" s="30"/>
      <c r="G13" s="35" t="s">
        <v>45</v>
      </c>
      <c r="I13" s="129">
        <v>332</v>
      </c>
      <c r="J13" s="75" t="str">
        <f>IF((B16=B11+B12),"","NO CUADRA")</f>
        <v/>
      </c>
    </row>
    <row r="14" spans="2:14">
      <c r="B14" s="128">
        <f>B12-B13</f>
        <v>130595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318452</v>
      </c>
      <c r="C16" s="26"/>
      <c r="D16" s="36" t="s">
        <v>46</v>
      </c>
      <c r="E16" s="26"/>
      <c r="F16" s="37"/>
      <c r="G16" s="36" t="s">
        <v>46</v>
      </c>
      <c r="H16" s="26"/>
      <c r="I16" s="131">
        <f>I11</f>
        <v>318452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68111</v>
      </c>
      <c r="D26" s="24" t="s">
        <v>9</v>
      </c>
      <c r="E26" s="32" t="s">
        <v>10</v>
      </c>
      <c r="F26" s="30"/>
      <c r="G26" s="35" t="s">
        <v>28</v>
      </c>
      <c r="H26" s="39" t="s">
        <v>5</v>
      </c>
      <c r="I26" s="129">
        <f>+B12</f>
        <v>196957</v>
      </c>
      <c r="J26" s="75" t="str">
        <f>IF((B26=B27+B28),"","NO CUADRA")</f>
        <v/>
      </c>
    </row>
    <row r="27" spans="2:10">
      <c r="B27" s="128">
        <v>54267</v>
      </c>
      <c r="D27" s="32" t="s">
        <v>49</v>
      </c>
      <c r="F27" s="30"/>
      <c r="G27" s="31"/>
      <c r="H27" s="31"/>
      <c r="I27" s="129"/>
      <c r="J27" s="75" t="str">
        <f>IF((B28=B29+B30),"","NO CUADRA")</f>
        <v/>
      </c>
    </row>
    <row r="28" spans="2:10">
      <c r="B28" s="128">
        <f>B29+B30</f>
        <v>13844</v>
      </c>
      <c r="D28" s="32" t="s">
        <v>50</v>
      </c>
      <c r="F28" s="30"/>
      <c r="G28" s="31"/>
      <c r="H28" s="31"/>
      <c r="I28" s="129"/>
      <c r="J28" s="75" t="str">
        <f>IF((I26=I35),"","NO CUADRA")</f>
        <v/>
      </c>
    </row>
    <row r="29" spans="2:10">
      <c r="B29" s="128">
        <v>12796</v>
      </c>
      <c r="D29" s="32" t="s">
        <v>51</v>
      </c>
      <c r="F29" s="30"/>
      <c r="G29" s="31"/>
      <c r="H29" s="31"/>
      <c r="I29" s="129"/>
      <c r="J29" s="75" t="str">
        <f>IF((B33=I35-B26-B31-B32),"","NO CUADRA")</f>
        <v/>
      </c>
    </row>
    <row r="30" spans="2:10">
      <c r="B30" s="128">
        <v>1048</v>
      </c>
      <c r="D30" s="32" t="s">
        <v>52</v>
      </c>
      <c r="F30" s="30"/>
      <c r="G30" s="31"/>
      <c r="H30" s="31"/>
      <c r="I30" s="129"/>
      <c r="J30" s="75" t="str">
        <f>IF((B35=B26+B31+B32+B33),"","NO CUADRA")</f>
        <v/>
      </c>
    </row>
    <row r="31" spans="2:10" ht="12.75" customHeight="1">
      <c r="B31" s="128">
        <v>18682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110164</v>
      </c>
      <c r="D33" s="32" t="s">
        <v>53</v>
      </c>
      <c r="E33" s="34" t="s">
        <v>54</v>
      </c>
      <c r="F33" s="30"/>
      <c r="G33" s="31"/>
      <c r="H33" s="31"/>
      <c r="I33" s="129"/>
    </row>
    <row r="34" spans="2:10">
      <c r="B34" s="128"/>
      <c r="F34" s="30"/>
      <c r="G34" s="31"/>
      <c r="H34" s="31"/>
      <c r="I34" s="129"/>
    </row>
    <row r="35" spans="2:10">
      <c r="B35" s="130">
        <f>B26+B31+B32+B33</f>
        <v>196957</v>
      </c>
      <c r="C35" s="26"/>
      <c r="D35" s="36" t="s">
        <v>46</v>
      </c>
      <c r="E35" s="26"/>
      <c r="F35" s="37"/>
      <c r="G35" s="36" t="s">
        <v>46</v>
      </c>
      <c r="H35" s="26"/>
      <c r="I35" s="131">
        <f>I26</f>
        <v>196957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33524</v>
      </c>
      <c r="D42" s="24" t="s">
        <v>15</v>
      </c>
      <c r="E42" s="35" t="s">
        <v>16</v>
      </c>
      <c r="F42" s="30"/>
      <c r="G42" s="32" t="s">
        <v>53</v>
      </c>
      <c r="H42" s="34" t="s">
        <v>54</v>
      </c>
      <c r="I42" s="129">
        <f>+B33</f>
        <v>110164</v>
      </c>
    </row>
    <row r="43" spans="2:10" ht="15">
      <c r="B43" s="128">
        <v>24135</v>
      </c>
      <c r="C43" s="23"/>
      <c r="D43" s="40" t="s">
        <v>56</v>
      </c>
      <c r="F43" s="41"/>
      <c r="G43" s="28" t="s">
        <v>15</v>
      </c>
      <c r="H43" s="42" t="s">
        <v>16</v>
      </c>
      <c r="I43" s="129">
        <f>I44+I45+I47+I48+I49</f>
        <v>6661</v>
      </c>
      <c r="J43" s="75" t="str">
        <f>IF((I43=I44+I45+I47+I48+I49),"","NO CUADRA")</f>
        <v/>
      </c>
    </row>
    <row r="44" spans="2:10">
      <c r="B44" s="128">
        <v>9389</v>
      </c>
      <c r="D44" s="32" t="s">
        <v>57</v>
      </c>
      <c r="F44" s="30"/>
      <c r="G44" s="40" t="s">
        <v>56</v>
      </c>
      <c r="I44" s="129">
        <v>6548</v>
      </c>
      <c r="J44" s="75" t="str">
        <f>IF((I52=I42+I43+I50),"","NO CUADRA")</f>
        <v/>
      </c>
    </row>
    <row r="45" spans="2:10">
      <c r="B45" s="128">
        <v>0</v>
      </c>
      <c r="D45" s="32" t="s">
        <v>58</v>
      </c>
      <c r="E45" s="29"/>
      <c r="F45" s="30"/>
      <c r="G45" s="32" t="s">
        <v>57</v>
      </c>
      <c r="I45" s="129">
        <v>113</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83301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116825</v>
      </c>
      <c r="C52" s="26"/>
      <c r="D52" s="26" t="s">
        <v>46</v>
      </c>
      <c r="E52" s="26"/>
      <c r="F52" s="37"/>
      <c r="G52" s="26" t="s">
        <v>46</v>
      </c>
      <c r="H52" s="26"/>
      <c r="I52" s="131">
        <f>I42+I43+I50</f>
        <v>116825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5489</v>
      </c>
      <c r="D59" s="24" t="s">
        <v>17</v>
      </c>
      <c r="E59" s="33" t="s">
        <v>66</v>
      </c>
      <c r="F59" s="30"/>
      <c r="G59" s="35" t="s">
        <v>62</v>
      </c>
      <c r="H59" s="34" t="s">
        <v>63</v>
      </c>
      <c r="I59" s="129">
        <f>+B49</f>
        <v>83301</v>
      </c>
      <c r="J59" s="75" t="str">
        <f>IF((B59=B60+B61),"","NO CUADRA")</f>
        <v/>
      </c>
    </row>
    <row r="60" spans="2:10">
      <c r="B60" s="128">
        <v>5489</v>
      </c>
      <c r="D60" s="32" t="s">
        <v>67</v>
      </c>
      <c r="F60" s="30"/>
      <c r="G60" s="35" t="s">
        <v>68</v>
      </c>
      <c r="H60" s="32"/>
      <c r="I60" s="129">
        <f>I61+I62</f>
        <v>1048</v>
      </c>
      <c r="J60" s="75" t="str">
        <f>IF((B64=B65+B66+B67),"","NO CUADRA")</f>
        <v/>
      </c>
    </row>
    <row r="61" spans="2:10">
      <c r="B61" s="128">
        <v>0</v>
      </c>
      <c r="D61" s="32" t="s">
        <v>69</v>
      </c>
      <c r="F61" s="30"/>
      <c r="G61" s="35" t="s">
        <v>70</v>
      </c>
      <c r="I61" s="129">
        <v>0</v>
      </c>
      <c r="J61" s="75" t="str">
        <f>IF((I60=I61+I62),"","NO CUADRA")</f>
        <v/>
      </c>
    </row>
    <row r="62" spans="2:10">
      <c r="B62" s="128">
        <v>1048</v>
      </c>
      <c r="D62" s="24" t="s">
        <v>18</v>
      </c>
      <c r="E62" s="32" t="s">
        <v>71</v>
      </c>
      <c r="F62" s="30"/>
      <c r="G62" s="35" t="s">
        <v>72</v>
      </c>
      <c r="I62" s="129">
        <v>1048</v>
      </c>
      <c r="J62" s="75" t="str">
        <f>IF((I63=I64+I65+I66),"","NO CUADRA")</f>
        <v/>
      </c>
    </row>
    <row r="63" spans="2:10">
      <c r="B63" s="128"/>
      <c r="E63" s="32" t="s">
        <v>73</v>
      </c>
      <c r="F63" s="30"/>
      <c r="G63" s="31" t="s">
        <v>19</v>
      </c>
      <c r="H63" s="24" t="s">
        <v>20</v>
      </c>
      <c r="I63" s="129">
        <f>I64+I65+I66</f>
        <v>1303</v>
      </c>
      <c r="J63" s="75" t="str">
        <f>IF((I70=I59+I60+I63),"","NO CUADRA")</f>
        <v/>
      </c>
    </row>
    <row r="64" spans="2:10">
      <c r="B64" s="128">
        <f>B65+B66+B67</f>
        <v>744</v>
      </c>
      <c r="D64" s="24" t="s">
        <v>19</v>
      </c>
      <c r="E64" s="24" t="s">
        <v>20</v>
      </c>
      <c r="F64" s="30"/>
      <c r="G64" s="32" t="s">
        <v>74</v>
      </c>
      <c r="I64" s="129">
        <v>0</v>
      </c>
      <c r="J64" s="75" t="str">
        <f>IF((B68=I70-B59-B62-B64),"","NO CUADRA")</f>
        <v/>
      </c>
    </row>
    <row r="65" spans="2:10">
      <c r="B65" s="128">
        <v>649</v>
      </c>
      <c r="D65" s="32" t="s">
        <v>74</v>
      </c>
      <c r="F65" s="30"/>
      <c r="G65" s="35" t="s">
        <v>75</v>
      </c>
      <c r="I65" s="129">
        <v>145</v>
      </c>
      <c r="J65" s="75" t="str">
        <f>IF((B70=B59+B62+B64+B68),"","NO CUADRA")</f>
        <v/>
      </c>
    </row>
    <row r="66" spans="2:10">
      <c r="B66" s="128">
        <v>0</v>
      </c>
      <c r="D66" s="32" t="s">
        <v>75</v>
      </c>
      <c r="F66" s="30"/>
      <c r="G66" s="35" t="s">
        <v>76</v>
      </c>
      <c r="I66" s="129">
        <v>1158</v>
      </c>
    </row>
    <row r="67" spans="2:10">
      <c r="B67" s="128">
        <v>95</v>
      </c>
      <c r="D67" s="32" t="s">
        <v>76</v>
      </c>
      <c r="F67" s="30"/>
      <c r="G67" s="31"/>
      <c r="H67" s="31"/>
      <c r="I67" s="129"/>
    </row>
    <row r="68" spans="2:10">
      <c r="B68" s="128">
        <f>I70-B59-B62-B64</f>
        <v>78371</v>
      </c>
      <c r="D68" s="32" t="s">
        <v>77</v>
      </c>
      <c r="E68" s="32" t="s">
        <v>78</v>
      </c>
      <c r="F68" s="30"/>
      <c r="G68" s="31"/>
      <c r="H68" s="31"/>
      <c r="I68" s="129"/>
    </row>
    <row r="69" spans="2:10" ht="17.45" customHeight="1">
      <c r="B69" s="128"/>
      <c r="F69" s="30"/>
      <c r="G69" s="31"/>
      <c r="H69" s="31"/>
      <c r="I69" s="129"/>
    </row>
    <row r="70" spans="2:10" ht="17.45" customHeight="1">
      <c r="B70" s="130">
        <f>B59+B62+B64+B68</f>
        <v>85652</v>
      </c>
      <c r="C70" s="26"/>
      <c r="D70" s="26" t="s">
        <v>46</v>
      </c>
      <c r="E70" s="26"/>
      <c r="F70" s="37"/>
      <c r="G70" s="26" t="s">
        <v>46</v>
      </c>
      <c r="H70" s="26"/>
      <c r="I70" s="131">
        <f>I59+I60+I63</f>
        <v>85652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78371</v>
      </c>
      <c r="J77" s="75" t="str">
        <f>IF((I77=I82),"","NO CUADRA")</f>
        <v/>
      </c>
    </row>
    <row r="78" spans="2:10">
      <c r="B78" s="128"/>
      <c r="E78" s="32" t="s">
        <v>81</v>
      </c>
      <c r="F78" s="30"/>
      <c r="G78" s="35"/>
      <c r="H78" s="32"/>
      <c r="I78" s="129"/>
    </row>
    <row r="79" spans="2:10">
      <c r="B79" s="128">
        <f>I82-B77</f>
        <v>78371</v>
      </c>
      <c r="D79" s="32" t="s">
        <v>82</v>
      </c>
      <c r="E79" s="39" t="s">
        <v>83</v>
      </c>
      <c r="F79" s="30"/>
      <c r="G79" s="31"/>
      <c r="H79" s="31"/>
      <c r="I79" s="129"/>
      <c r="J79" s="75" t="str">
        <f>IF((B79=I82-B77),"","NO CUADRA")</f>
        <v/>
      </c>
    </row>
    <row r="80" spans="2:10">
      <c r="B80" s="128">
        <f>B79-B13</f>
        <v>12009</v>
      </c>
      <c r="D80" s="32" t="s">
        <v>21</v>
      </c>
      <c r="E80" s="34" t="s">
        <v>22</v>
      </c>
      <c r="F80" s="30"/>
      <c r="G80" s="31"/>
      <c r="H80" s="31"/>
      <c r="I80" s="129"/>
    </row>
    <row r="81" spans="2:10">
      <c r="B81" s="128"/>
      <c r="F81" s="30"/>
      <c r="G81" s="31"/>
      <c r="H81" s="31"/>
      <c r="I81" s="129"/>
      <c r="J81" s="75" t="str">
        <f>IF((B82=B77+B79),"","NO CUADRA")</f>
        <v/>
      </c>
    </row>
    <row r="82" spans="2:10">
      <c r="B82" s="130">
        <f>B77+B79</f>
        <v>78371</v>
      </c>
      <c r="C82" s="26"/>
      <c r="D82" s="26" t="s">
        <v>46</v>
      </c>
      <c r="E82" s="26"/>
      <c r="F82" s="37"/>
      <c r="G82" s="26" t="s">
        <v>46</v>
      </c>
      <c r="H82" s="26"/>
      <c r="I82" s="131">
        <f>I77</f>
        <v>78371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25017</v>
      </c>
      <c r="D92" s="32" t="s">
        <v>87</v>
      </c>
      <c r="E92" s="34" t="s">
        <v>88</v>
      </c>
      <c r="F92" s="30"/>
      <c r="G92" s="32" t="s">
        <v>82</v>
      </c>
      <c r="H92" s="34" t="s">
        <v>22</v>
      </c>
      <c r="I92" s="129">
        <f>+B80</f>
        <v>12009</v>
      </c>
      <c r="J92" s="75" t="str">
        <f>IF((I93=I94+I95),"","NO CUADRA")</f>
        <v/>
      </c>
    </row>
    <row r="93" spans="2:10">
      <c r="B93" s="128"/>
      <c r="E93" s="39" t="s">
        <v>89</v>
      </c>
      <c r="F93" s="30"/>
      <c r="G93" s="35" t="s">
        <v>32</v>
      </c>
      <c r="H93" s="24" t="s">
        <v>24</v>
      </c>
      <c r="I93" s="129">
        <f>I94+I95</f>
        <v>14197</v>
      </c>
      <c r="J93" s="75" t="str">
        <f>IF((I96=I97),"","NO CUADRA")</f>
        <v/>
      </c>
    </row>
    <row r="94" spans="2:10">
      <c r="B94" s="128"/>
      <c r="E94" s="32"/>
      <c r="F94" s="30"/>
      <c r="G94" s="35" t="s">
        <v>90</v>
      </c>
      <c r="I94" s="129">
        <v>11692</v>
      </c>
      <c r="J94" s="75" t="str">
        <f>IF((I99=I92+I93+I96),"","NO CUADRA")</f>
        <v/>
      </c>
    </row>
    <row r="95" spans="2:10">
      <c r="B95" s="128"/>
      <c r="E95" s="32"/>
      <c r="F95" s="30"/>
      <c r="G95" s="35" t="s">
        <v>91</v>
      </c>
      <c r="I95" s="129">
        <v>2505</v>
      </c>
    </row>
    <row r="96" spans="2:10">
      <c r="B96" s="128"/>
      <c r="D96" s="32"/>
      <c r="F96" s="30"/>
      <c r="G96" s="35" t="s">
        <v>33</v>
      </c>
      <c r="H96" s="24" t="s">
        <v>25</v>
      </c>
      <c r="I96" s="129">
        <f>I97</f>
        <v>-1189</v>
      </c>
    </row>
    <row r="97" spans="2:10">
      <c r="B97" s="132"/>
      <c r="C97" s="46"/>
      <c r="D97" s="46"/>
      <c r="E97" s="32"/>
      <c r="F97" s="47"/>
      <c r="G97" s="35" t="s">
        <v>92</v>
      </c>
      <c r="H97" s="48"/>
      <c r="I97" s="129">
        <v>-1189</v>
      </c>
    </row>
    <row r="98" spans="2:10">
      <c r="B98" s="128"/>
      <c r="F98" s="30"/>
      <c r="G98" s="31"/>
      <c r="H98" s="31"/>
      <c r="I98" s="129"/>
    </row>
    <row r="99" spans="2:10">
      <c r="B99" s="130">
        <f>B92</f>
        <v>25017</v>
      </c>
      <c r="C99" s="26"/>
      <c r="D99" s="26" t="s">
        <v>46</v>
      </c>
      <c r="E99" s="26"/>
      <c r="F99" s="37"/>
      <c r="G99" s="26" t="s">
        <v>46</v>
      </c>
      <c r="H99" s="26"/>
      <c r="I99" s="131">
        <f>I92+I93+I96</f>
        <v>25017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15532</v>
      </c>
      <c r="D106" s="32" t="s">
        <v>34</v>
      </c>
      <c r="E106" s="50" t="s">
        <v>35</v>
      </c>
      <c r="F106" s="30"/>
      <c r="G106" s="31"/>
      <c r="H106" s="31"/>
      <c r="I106" s="30"/>
    </row>
    <row r="107" spans="2:10">
      <c r="B107" s="128">
        <v>4592</v>
      </c>
      <c r="D107" s="32" t="s">
        <v>94</v>
      </c>
      <c r="E107" s="32"/>
      <c r="F107" s="30"/>
      <c r="G107" s="32" t="s">
        <v>87</v>
      </c>
      <c r="H107" s="39" t="s">
        <v>88</v>
      </c>
      <c r="I107" s="129"/>
    </row>
    <row r="108" spans="2:10">
      <c r="B108" s="128">
        <f>-B13</f>
        <v>-66362</v>
      </c>
      <c r="D108" s="32" t="s">
        <v>95</v>
      </c>
      <c r="E108" s="33" t="s">
        <v>6</v>
      </c>
      <c r="F108" s="30"/>
      <c r="G108" s="32"/>
      <c r="H108" s="51" t="s">
        <v>89</v>
      </c>
      <c r="I108" s="129">
        <f>B92</f>
        <v>25017</v>
      </c>
    </row>
    <row r="109" spans="2:10">
      <c r="B109" s="128">
        <v>10940</v>
      </c>
      <c r="D109" s="40" t="s">
        <v>96</v>
      </c>
      <c r="E109" s="32" t="s">
        <v>97</v>
      </c>
      <c r="F109" s="30"/>
      <c r="H109" s="74"/>
      <c r="I109" s="133"/>
    </row>
    <row r="110" spans="2:10">
      <c r="B110" s="128">
        <v>0</v>
      </c>
      <c r="D110" s="32" t="s">
        <v>98</v>
      </c>
      <c r="E110" s="32" t="s">
        <v>99</v>
      </c>
      <c r="F110" s="30"/>
      <c r="G110" s="72"/>
      <c r="I110" s="129"/>
    </row>
    <row r="111" spans="2:10">
      <c r="B111" s="128">
        <v>31566</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44281</v>
      </c>
      <c r="C113" s="46"/>
      <c r="D113" s="46" t="s">
        <v>26</v>
      </c>
      <c r="E113" s="34" t="s">
        <v>102</v>
      </c>
      <c r="F113" s="47"/>
      <c r="G113" s="72"/>
      <c r="H113" s="48"/>
      <c r="I113" s="129"/>
    </row>
    <row r="114" spans="2:10">
      <c r="B114" s="128"/>
      <c r="E114" s="32"/>
      <c r="F114" s="30"/>
      <c r="G114" s="72"/>
      <c r="H114" s="31"/>
      <c r="I114" s="129"/>
    </row>
    <row r="115" spans="2:10">
      <c r="B115" s="130">
        <f>B106+B108+B111+B113</f>
        <v>25017</v>
      </c>
      <c r="C115" s="26"/>
      <c r="D115" s="26" t="s">
        <v>46</v>
      </c>
      <c r="E115" s="52"/>
      <c r="F115" s="37"/>
      <c r="G115" s="26" t="s">
        <v>46</v>
      </c>
      <c r="H115" s="26"/>
      <c r="I115" s="131">
        <f>I108</f>
        <v>25017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44281</v>
      </c>
      <c r="J122" s="75" t="str">
        <f>IF((B125=B126+B127),"","NO CUADRA")</f>
        <v/>
      </c>
    </row>
    <row r="123" spans="2:10" ht="15">
      <c r="B123" s="128">
        <f>B125+B128+B131+B134+B137+B142+B143+B144</f>
        <v>23609</v>
      </c>
      <c r="C123" s="28"/>
      <c r="D123" s="23"/>
      <c r="E123" s="32" t="s">
        <v>105</v>
      </c>
      <c r="F123" s="23"/>
      <c r="G123" s="23"/>
      <c r="H123" s="23"/>
      <c r="I123" s="129">
        <f>I128+I131+I134+I137+I142+I143+I144</f>
        <v>-20672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-170</v>
      </c>
      <c r="E128" s="32" t="s">
        <v>109</v>
      </c>
      <c r="I128" s="129">
        <f>I129+I130</f>
        <v>-5996</v>
      </c>
      <c r="J128" s="75" t="str">
        <f>IF((B138=B139+B140),"","NO CUADRA")</f>
        <v/>
      </c>
    </row>
    <row r="129" spans="2:10">
      <c r="B129" s="128">
        <v>-1092</v>
      </c>
      <c r="E129" s="32" t="s">
        <v>110</v>
      </c>
      <c r="I129" s="129">
        <v>0</v>
      </c>
      <c r="J129" s="75" t="str">
        <f>IF((B144=B145+B146),"","NO CUADRA")</f>
        <v/>
      </c>
    </row>
    <row r="130" spans="2:10">
      <c r="B130" s="128">
        <v>922</v>
      </c>
      <c r="E130" s="32" t="s">
        <v>111</v>
      </c>
      <c r="I130" s="129">
        <v>-5996</v>
      </c>
    </row>
    <row r="131" spans="2:10">
      <c r="B131" s="128">
        <f>B132+B133</f>
        <v>23145</v>
      </c>
      <c r="E131" s="32" t="s">
        <v>112</v>
      </c>
      <c r="I131" s="129">
        <f>I132+I133</f>
        <v>-20</v>
      </c>
    </row>
    <row r="132" spans="2:10">
      <c r="B132" s="128">
        <v>-11442</v>
      </c>
      <c r="E132" s="32" t="s">
        <v>113</v>
      </c>
      <c r="I132" s="129">
        <v>-20</v>
      </c>
      <c r="J132" s="75" t="str">
        <f>IF((I128=I129+I130),"","NO CUADRA")</f>
        <v/>
      </c>
    </row>
    <row r="133" spans="2:10">
      <c r="B133" s="128">
        <v>34587</v>
      </c>
      <c r="E133" s="32" t="s">
        <v>114</v>
      </c>
      <c r="I133" s="129">
        <v>0</v>
      </c>
      <c r="J133" s="75" t="str">
        <f>IF((I131=I132+I133),"","NO CUADRA")</f>
        <v/>
      </c>
    </row>
    <row r="134" spans="2:10">
      <c r="B134" s="128">
        <f>B135+B136</f>
        <v>11300</v>
      </c>
      <c r="E134" s="32" t="s">
        <v>115</v>
      </c>
      <c r="I134" s="129">
        <f>I135+I136</f>
        <v>-7851</v>
      </c>
      <c r="J134" s="75" t="str">
        <f>IF((I134=I135+I136),"","NO CUADRA")</f>
        <v/>
      </c>
    </row>
    <row r="135" spans="2:10">
      <c r="B135" s="128">
        <v>11467</v>
      </c>
      <c r="E135" s="32" t="s">
        <v>116</v>
      </c>
      <c r="I135" s="129">
        <v>-13420</v>
      </c>
      <c r="J135" s="75" t="str">
        <f>IF((I137=I138+I141),"","NO CUADRA")</f>
        <v/>
      </c>
    </row>
    <row r="136" spans="2:10">
      <c r="B136" s="128">
        <v>-167</v>
      </c>
      <c r="E136" s="32" t="s">
        <v>117</v>
      </c>
      <c r="I136" s="129">
        <v>5569</v>
      </c>
      <c r="J136" s="75" t="str">
        <f>IF((I144=I145+I146),"","NO CUADRA")</f>
        <v/>
      </c>
    </row>
    <row r="137" spans="2:10">
      <c r="B137" s="128">
        <f>B138+B141</f>
        <v>708</v>
      </c>
      <c r="E137" s="55" t="s">
        <v>118</v>
      </c>
      <c r="I137" s="129">
        <f>I138+I141</f>
        <v>4503</v>
      </c>
      <c r="J137" s="75" t="str">
        <f>IF((I122=B123-I128-I131-I134-I137-I142-I143-I144),"","NO CUADRA")</f>
        <v/>
      </c>
    </row>
    <row r="138" spans="2:10">
      <c r="B138" s="128">
        <f>B139+B140</f>
        <v>708</v>
      </c>
      <c r="E138" s="55" t="s">
        <v>119</v>
      </c>
      <c r="I138" s="129">
        <f>I139+I140</f>
        <v>4503</v>
      </c>
    </row>
    <row r="139" spans="2:10">
      <c r="B139" s="128">
        <v>708</v>
      </c>
      <c r="E139" s="55" t="s">
        <v>120</v>
      </c>
      <c r="I139" s="129">
        <v>4503</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-3</v>
      </c>
    </row>
    <row r="144" spans="2:10">
      <c r="B144" s="128">
        <f>B145+B146</f>
        <v>-11374</v>
      </c>
      <c r="C144" s="32" t="s">
        <v>125</v>
      </c>
      <c r="E144" s="32" t="s">
        <v>125</v>
      </c>
      <c r="I144" s="129">
        <f>I145+I146</f>
        <v>-11305</v>
      </c>
      <c r="J144" s="75" t="str">
        <f>IF((I122=B113),"","NO CUADRA")</f>
        <v/>
      </c>
    </row>
    <row r="145" spans="2:9">
      <c r="B145" s="128">
        <v>26505</v>
      </c>
      <c r="C145" s="32" t="s">
        <v>126</v>
      </c>
      <c r="E145" s="32" t="s">
        <v>126</v>
      </c>
      <c r="I145" s="129">
        <v>4218</v>
      </c>
    </row>
    <row r="146" spans="2:9">
      <c r="B146" s="130">
        <v>-37879</v>
      </c>
      <c r="C146" s="56" t="s">
        <v>127</v>
      </c>
      <c r="D146" s="57"/>
      <c r="E146" s="56" t="s">
        <v>127</v>
      </c>
      <c r="F146" s="57"/>
      <c r="G146" s="57"/>
      <c r="H146" s="57"/>
      <c r="I146" s="131">
        <v>-15523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433</v>
      </c>
      <c r="D3" s="20"/>
      <c r="E3" s="77"/>
      <c r="F3" s="20"/>
      <c r="G3" s="20"/>
      <c r="H3" s="20"/>
      <c r="I3" s="20"/>
      <c r="J3" s="20"/>
      <c r="K3" s="20"/>
      <c r="L3" s="20"/>
      <c r="M3" s="20"/>
      <c r="N3" s="120"/>
    </row>
    <row r="4" spans="2:14" s="21" customFormat="1" ht="15" customHeight="1">
      <c r="B4" s="127" t="s">
        <v>434</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20948</v>
      </c>
      <c r="D11" s="24" t="s">
        <v>4</v>
      </c>
      <c r="E11" s="32" t="s">
        <v>42</v>
      </c>
      <c r="F11" s="30"/>
      <c r="G11" s="31" t="s">
        <v>2</v>
      </c>
      <c r="H11" s="33" t="s">
        <v>3</v>
      </c>
      <c r="I11" s="129">
        <f>I12+I13</f>
        <v>27769</v>
      </c>
      <c r="J11" s="75" t="str">
        <f>IF((I11=I12+I13),"","NO CUADRA")</f>
        <v/>
      </c>
    </row>
    <row r="12" spans="2:14">
      <c r="B12" s="128">
        <f>I11-B11</f>
        <v>6821</v>
      </c>
      <c r="D12" s="32" t="s">
        <v>28</v>
      </c>
      <c r="E12" s="34" t="s">
        <v>5</v>
      </c>
      <c r="F12" s="30"/>
      <c r="G12" s="35" t="s">
        <v>43</v>
      </c>
      <c r="H12" s="31"/>
      <c r="I12" s="129">
        <v>27361</v>
      </c>
      <c r="J12" s="75" t="str">
        <f>IF((I11=I16),"","NO CUADRA")</f>
        <v/>
      </c>
    </row>
    <row r="13" spans="2:14">
      <c r="B13" s="128">
        <v>4520</v>
      </c>
      <c r="D13" s="24" t="s">
        <v>44</v>
      </c>
      <c r="E13" s="32" t="s">
        <v>6</v>
      </c>
      <c r="F13" s="30"/>
      <c r="G13" s="35" t="s">
        <v>45</v>
      </c>
      <c r="I13" s="129">
        <v>408</v>
      </c>
      <c r="J13" s="75" t="str">
        <f>IF((B16=B11+B12),"","NO CUADRA")</f>
        <v/>
      </c>
    </row>
    <row r="14" spans="2:14">
      <c r="B14" s="128">
        <f>B12-B13</f>
        <v>2301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27769</v>
      </c>
      <c r="C16" s="26"/>
      <c r="D16" s="36" t="s">
        <v>46</v>
      </c>
      <c r="E16" s="26"/>
      <c r="F16" s="37"/>
      <c r="G16" s="36" t="s">
        <v>46</v>
      </c>
      <c r="H16" s="26"/>
      <c r="I16" s="131">
        <f>I11</f>
        <v>27769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33679</v>
      </c>
      <c r="D26" s="24" t="s">
        <v>9</v>
      </c>
      <c r="E26" s="32" t="s">
        <v>10</v>
      </c>
      <c r="F26" s="30"/>
      <c r="G26" s="35" t="s">
        <v>28</v>
      </c>
      <c r="H26" s="39" t="s">
        <v>5</v>
      </c>
      <c r="I26" s="129">
        <f>+B12</f>
        <v>6821</v>
      </c>
      <c r="J26" s="75" t="str">
        <f>IF((B26=B27+B28),"","NO CUADRA")</f>
        <v/>
      </c>
    </row>
    <row r="27" spans="2:10">
      <c r="B27" s="128">
        <v>28260</v>
      </c>
      <c r="D27" s="32" t="s">
        <v>49</v>
      </c>
      <c r="F27" s="30"/>
      <c r="G27" s="31"/>
      <c r="H27" s="31"/>
      <c r="I27" s="129"/>
      <c r="J27" s="75" t="str">
        <f>IF((B28=B29+B30),"","NO CUADRA")</f>
        <v/>
      </c>
    </row>
    <row r="28" spans="2:10">
      <c r="B28" s="128">
        <f>B29+B30</f>
        <v>5419</v>
      </c>
      <c r="D28" s="32" t="s">
        <v>50</v>
      </c>
      <c r="F28" s="30"/>
      <c r="G28" s="31"/>
      <c r="H28" s="31"/>
      <c r="I28" s="129"/>
      <c r="J28" s="75" t="str">
        <f>IF((I26=I35),"","NO CUADRA")</f>
        <v/>
      </c>
    </row>
    <row r="29" spans="2:10">
      <c r="B29" s="128">
        <v>4121</v>
      </c>
      <c r="D29" s="32" t="s">
        <v>51</v>
      </c>
      <c r="F29" s="30"/>
      <c r="G29" s="31"/>
      <c r="H29" s="31"/>
      <c r="I29" s="129"/>
      <c r="J29" s="75" t="str">
        <f>IF((B33=I35-B26-B31-B32),"","NO CUADRA")</f>
        <v/>
      </c>
    </row>
    <row r="30" spans="2:10">
      <c r="B30" s="128">
        <v>1298</v>
      </c>
      <c r="D30" s="32" t="s">
        <v>52</v>
      </c>
      <c r="F30" s="30"/>
      <c r="G30" s="31"/>
      <c r="H30" s="31"/>
      <c r="I30" s="129"/>
      <c r="J30" s="75" t="str">
        <f>IF((B35=B26+B31+B32+B33),"","NO CUADRA")</f>
        <v/>
      </c>
    </row>
    <row r="31" spans="2:10" ht="12.75" customHeight="1">
      <c r="B31" s="128">
        <v>1676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-28534</v>
      </c>
      <c r="D33" s="32" t="s">
        <v>53</v>
      </c>
      <c r="E33" s="34" t="s">
        <v>54</v>
      </c>
      <c r="F33" s="30"/>
      <c r="G33" s="31"/>
      <c r="H33" s="31"/>
      <c r="I33" s="129"/>
    </row>
    <row r="34" spans="2:10">
      <c r="B34" s="128"/>
      <c r="F34" s="30"/>
      <c r="G34" s="31"/>
      <c r="H34" s="31"/>
      <c r="I34" s="129"/>
    </row>
    <row r="35" spans="2:10">
      <c r="B35" s="130">
        <f>B26+B31+B32+B33</f>
        <v>6821</v>
      </c>
      <c r="C35" s="26"/>
      <c r="D35" s="36" t="s">
        <v>46</v>
      </c>
      <c r="E35" s="26"/>
      <c r="F35" s="37"/>
      <c r="G35" s="36" t="s">
        <v>46</v>
      </c>
      <c r="H35" s="26"/>
      <c r="I35" s="131">
        <f>I26</f>
        <v>6821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20764</v>
      </c>
      <c r="D42" s="24" t="s">
        <v>15</v>
      </c>
      <c r="E42" s="35" t="s">
        <v>16</v>
      </c>
      <c r="F42" s="30"/>
      <c r="G42" s="32" t="s">
        <v>53</v>
      </c>
      <c r="H42" s="34" t="s">
        <v>54</v>
      </c>
      <c r="I42" s="129">
        <f>+B33</f>
        <v>-28534</v>
      </c>
    </row>
    <row r="43" spans="2:10" ht="15">
      <c r="B43" s="128">
        <v>18984</v>
      </c>
      <c r="C43" s="23"/>
      <c r="D43" s="40" t="s">
        <v>56</v>
      </c>
      <c r="F43" s="41"/>
      <c r="G43" s="28" t="s">
        <v>15</v>
      </c>
      <c r="H43" s="42" t="s">
        <v>16</v>
      </c>
      <c r="I43" s="129">
        <f>I44+I45+I47+I48+I49</f>
        <v>170724</v>
      </c>
      <c r="J43" s="75" t="str">
        <f>IF((I43=I44+I45+I47+I48+I49),"","NO CUADRA")</f>
        <v/>
      </c>
    </row>
    <row r="44" spans="2:10">
      <c r="B44" s="128">
        <v>1780</v>
      </c>
      <c r="D44" s="32" t="s">
        <v>57</v>
      </c>
      <c r="F44" s="30"/>
      <c r="G44" s="40" t="s">
        <v>56</v>
      </c>
      <c r="I44" s="129">
        <v>47506</v>
      </c>
      <c r="J44" s="75" t="str">
        <f>IF((I52=I42+I43+I50),"","NO CUADRA")</f>
        <v/>
      </c>
    </row>
    <row r="45" spans="2:10">
      <c r="B45" s="128">
        <v>0</v>
      </c>
      <c r="D45" s="32" t="s">
        <v>58</v>
      </c>
      <c r="E45" s="29"/>
      <c r="F45" s="30"/>
      <c r="G45" s="32" t="s">
        <v>57</v>
      </c>
      <c r="I45" s="129">
        <v>123218</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121426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142190</v>
      </c>
      <c r="C52" s="26"/>
      <c r="D52" s="26" t="s">
        <v>46</v>
      </c>
      <c r="E52" s="26"/>
      <c r="F52" s="37"/>
      <c r="G52" s="26" t="s">
        <v>46</v>
      </c>
      <c r="H52" s="26"/>
      <c r="I52" s="131">
        <f>I42+I43+I50</f>
        <v>142190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66742</v>
      </c>
      <c r="D59" s="24" t="s">
        <v>17</v>
      </c>
      <c r="E59" s="33" t="s">
        <v>66</v>
      </c>
      <c r="F59" s="30"/>
      <c r="G59" s="35" t="s">
        <v>62</v>
      </c>
      <c r="H59" s="34" t="s">
        <v>63</v>
      </c>
      <c r="I59" s="129">
        <f>+B49</f>
        <v>121426</v>
      </c>
      <c r="J59" s="75" t="str">
        <f>IF((B59=B60+B61),"","NO CUADRA")</f>
        <v/>
      </c>
    </row>
    <row r="60" spans="2:10">
      <c r="B60" s="128">
        <v>66742</v>
      </c>
      <c r="D60" s="32" t="s">
        <v>67</v>
      </c>
      <c r="F60" s="30"/>
      <c r="G60" s="35" t="s">
        <v>68</v>
      </c>
      <c r="H60" s="32"/>
      <c r="I60" s="129">
        <f>I61+I62</f>
        <v>1298</v>
      </c>
      <c r="J60" s="75" t="str">
        <f>IF((B64=B65+B66+B67),"","NO CUADRA")</f>
        <v/>
      </c>
    </row>
    <row r="61" spans="2:10">
      <c r="B61" s="128">
        <v>0</v>
      </c>
      <c r="D61" s="32" t="s">
        <v>69</v>
      </c>
      <c r="F61" s="30"/>
      <c r="G61" s="35" t="s">
        <v>70</v>
      </c>
      <c r="I61" s="129">
        <v>0</v>
      </c>
      <c r="J61" s="75" t="str">
        <f>IF((I60=I61+I62),"","NO CUADRA")</f>
        <v/>
      </c>
    </row>
    <row r="62" spans="2:10">
      <c r="B62" s="128">
        <v>1298</v>
      </c>
      <c r="D62" s="24" t="s">
        <v>18</v>
      </c>
      <c r="E62" s="32" t="s">
        <v>71</v>
      </c>
      <c r="F62" s="30"/>
      <c r="G62" s="35" t="s">
        <v>72</v>
      </c>
      <c r="I62" s="129">
        <v>1298</v>
      </c>
      <c r="J62" s="75" t="str">
        <f>IF((I63=I64+I65+I66),"","NO CUADRA")</f>
        <v/>
      </c>
    </row>
    <row r="63" spans="2:10">
      <c r="B63" s="128"/>
      <c r="E63" s="32" t="s">
        <v>73</v>
      </c>
      <c r="F63" s="30"/>
      <c r="G63" s="31" t="s">
        <v>19</v>
      </c>
      <c r="H63" s="24" t="s">
        <v>20</v>
      </c>
      <c r="I63" s="129">
        <f>I64+I65+I66</f>
        <v>12843</v>
      </c>
      <c r="J63" s="75" t="str">
        <f>IF((I70=I59+I60+I63),"","NO CUADRA")</f>
        <v/>
      </c>
    </row>
    <row r="64" spans="2:10">
      <c r="B64" s="128">
        <f>B65+B66+B67</f>
        <v>228</v>
      </c>
      <c r="D64" s="24" t="s">
        <v>19</v>
      </c>
      <c r="E64" s="24" t="s">
        <v>20</v>
      </c>
      <c r="F64" s="30"/>
      <c r="G64" s="32" t="s">
        <v>74</v>
      </c>
      <c r="I64" s="129">
        <v>0</v>
      </c>
      <c r="J64" s="75" t="str">
        <f>IF((B68=I70-B59-B62-B64),"","NO CUADRA")</f>
        <v/>
      </c>
    </row>
    <row r="65" spans="2:10">
      <c r="B65" s="128">
        <v>161</v>
      </c>
      <c r="D65" s="32" t="s">
        <v>74</v>
      </c>
      <c r="F65" s="30"/>
      <c r="G65" s="35" t="s">
        <v>75</v>
      </c>
      <c r="I65" s="129">
        <v>0</v>
      </c>
      <c r="J65" s="75" t="str">
        <f>IF((B70=B59+B62+B64+B68),"","NO CUADRA")</f>
        <v/>
      </c>
    </row>
    <row r="66" spans="2:10">
      <c r="B66" s="128">
        <v>0</v>
      </c>
      <c r="D66" s="32" t="s">
        <v>75</v>
      </c>
      <c r="F66" s="30"/>
      <c r="G66" s="35" t="s">
        <v>76</v>
      </c>
      <c r="I66" s="129">
        <v>12843</v>
      </c>
    </row>
    <row r="67" spans="2:10">
      <c r="B67" s="128">
        <v>67</v>
      </c>
      <c r="D67" s="32" t="s">
        <v>76</v>
      </c>
      <c r="F67" s="30"/>
      <c r="G67" s="31"/>
      <c r="H67" s="31"/>
      <c r="I67" s="129"/>
    </row>
    <row r="68" spans="2:10">
      <c r="B68" s="128">
        <f>I70-B59-B62-B64</f>
        <v>67299</v>
      </c>
      <c r="D68" s="32" t="s">
        <v>77</v>
      </c>
      <c r="E68" s="32" t="s">
        <v>78</v>
      </c>
      <c r="F68" s="30"/>
      <c r="G68" s="31"/>
      <c r="H68" s="31"/>
      <c r="I68" s="129"/>
    </row>
    <row r="69" spans="2:10" ht="17.45" customHeight="1">
      <c r="B69" s="128"/>
      <c r="F69" s="30"/>
      <c r="G69" s="31"/>
      <c r="H69" s="31"/>
      <c r="I69" s="129"/>
    </row>
    <row r="70" spans="2:10" ht="17.45" customHeight="1">
      <c r="B70" s="130">
        <f>B59+B62+B64+B68</f>
        <v>135567</v>
      </c>
      <c r="C70" s="26"/>
      <c r="D70" s="26" t="s">
        <v>46</v>
      </c>
      <c r="E70" s="26"/>
      <c r="F70" s="37"/>
      <c r="G70" s="26" t="s">
        <v>46</v>
      </c>
      <c r="H70" s="26"/>
      <c r="I70" s="131">
        <f>I59+I60+I63</f>
        <v>135567</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67299</v>
      </c>
      <c r="J77" s="75" t="str">
        <f>IF((I77=I82),"","NO CUADRA")</f>
        <v/>
      </c>
    </row>
    <row r="78" spans="2:10">
      <c r="B78" s="128"/>
      <c r="E78" s="32" t="s">
        <v>81</v>
      </c>
      <c r="F78" s="30"/>
      <c r="G78" s="35"/>
      <c r="H78" s="32"/>
      <c r="I78" s="129"/>
    </row>
    <row r="79" spans="2:10">
      <c r="B79" s="128">
        <f>I82-B77</f>
        <v>67299</v>
      </c>
      <c r="D79" s="32" t="s">
        <v>82</v>
      </c>
      <c r="E79" s="39" t="s">
        <v>83</v>
      </c>
      <c r="F79" s="30"/>
      <c r="G79" s="31"/>
      <c r="H79" s="31"/>
      <c r="I79" s="129"/>
      <c r="J79" s="75" t="str">
        <f>IF((B79=I82-B77),"","NO CUADRA")</f>
        <v/>
      </c>
    </row>
    <row r="80" spans="2:10">
      <c r="B80" s="128">
        <f>B79-B13</f>
        <v>62779</v>
      </c>
      <c r="D80" s="32" t="s">
        <v>21</v>
      </c>
      <c r="E80" s="34" t="s">
        <v>22</v>
      </c>
      <c r="F80" s="30"/>
      <c r="G80" s="31"/>
      <c r="H80" s="31"/>
      <c r="I80" s="129"/>
    </row>
    <row r="81" spans="2:10">
      <c r="B81" s="128"/>
      <c r="F81" s="30"/>
      <c r="G81" s="31"/>
      <c r="H81" s="31"/>
      <c r="I81" s="129"/>
      <c r="J81" s="75" t="str">
        <f>IF((B82=B77+B79),"","NO CUADRA")</f>
        <v/>
      </c>
    </row>
    <row r="82" spans="2:10">
      <c r="B82" s="130">
        <f>B77+B79</f>
        <v>67299</v>
      </c>
      <c r="C82" s="26"/>
      <c r="D82" s="26" t="s">
        <v>46</v>
      </c>
      <c r="E82" s="26"/>
      <c r="F82" s="37"/>
      <c r="G82" s="26" t="s">
        <v>46</v>
      </c>
      <c r="H82" s="26"/>
      <c r="I82" s="131">
        <f>I77</f>
        <v>67299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-72654</v>
      </c>
      <c r="D92" s="32" t="s">
        <v>87</v>
      </c>
      <c r="E92" s="34" t="s">
        <v>88</v>
      </c>
      <c r="F92" s="30"/>
      <c r="G92" s="32" t="s">
        <v>82</v>
      </c>
      <c r="H92" s="34" t="s">
        <v>22</v>
      </c>
      <c r="I92" s="129">
        <f>+B80</f>
        <v>62779</v>
      </c>
      <c r="J92" s="75" t="str">
        <f>IF((I93=I94+I95),"","NO CUADRA")</f>
        <v/>
      </c>
    </row>
    <row r="93" spans="2:10">
      <c r="B93" s="128"/>
      <c r="E93" s="39" t="s">
        <v>89</v>
      </c>
      <c r="F93" s="30"/>
      <c r="G93" s="35" t="s">
        <v>32</v>
      </c>
      <c r="H93" s="24" t="s">
        <v>24</v>
      </c>
      <c r="I93" s="129">
        <f>I94+I95</f>
        <v>12840</v>
      </c>
      <c r="J93" s="75" t="str">
        <f>IF((I96=I97),"","NO CUADRA")</f>
        <v/>
      </c>
    </row>
    <row r="94" spans="2:10">
      <c r="B94" s="128"/>
      <c r="E94" s="32"/>
      <c r="F94" s="30"/>
      <c r="G94" s="35" t="s">
        <v>90</v>
      </c>
      <c r="I94" s="129">
        <v>20</v>
      </c>
      <c r="J94" s="75" t="str">
        <f>IF((I99=I92+I93+I96),"","NO CUADRA")</f>
        <v/>
      </c>
    </row>
    <row r="95" spans="2:10">
      <c r="B95" s="128"/>
      <c r="E95" s="32"/>
      <c r="F95" s="30"/>
      <c r="G95" s="35" t="s">
        <v>91</v>
      </c>
      <c r="I95" s="129">
        <v>12820</v>
      </c>
    </row>
    <row r="96" spans="2:10">
      <c r="B96" s="128"/>
      <c r="D96" s="32"/>
      <c r="F96" s="30"/>
      <c r="G96" s="35" t="s">
        <v>33</v>
      </c>
      <c r="H96" s="24" t="s">
        <v>25</v>
      </c>
      <c r="I96" s="129">
        <f>I97</f>
        <v>-148273</v>
      </c>
    </row>
    <row r="97" spans="2:10">
      <c r="B97" s="132"/>
      <c r="C97" s="46"/>
      <c r="D97" s="46"/>
      <c r="E97" s="32"/>
      <c r="F97" s="47"/>
      <c r="G97" s="35" t="s">
        <v>92</v>
      </c>
      <c r="H97" s="48"/>
      <c r="I97" s="129">
        <v>-148273</v>
      </c>
    </row>
    <row r="98" spans="2:10">
      <c r="B98" s="128"/>
      <c r="F98" s="30"/>
      <c r="G98" s="31"/>
      <c r="H98" s="31"/>
      <c r="I98" s="129"/>
    </row>
    <row r="99" spans="2:10">
      <c r="B99" s="130">
        <f>B92</f>
        <v>-72654</v>
      </c>
      <c r="C99" s="26"/>
      <c r="D99" s="26" t="s">
        <v>46</v>
      </c>
      <c r="E99" s="26"/>
      <c r="F99" s="37"/>
      <c r="G99" s="26" t="s">
        <v>46</v>
      </c>
      <c r="H99" s="26"/>
      <c r="I99" s="131">
        <f>I92+I93+I96</f>
        <v>-72654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10156</v>
      </c>
      <c r="D106" s="32" t="s">
        <v>34</v>
      </c>
      <c r="E106" s="50" t="s">
        <v>35</v>
      </c>
      <c r="F106" s="30"/>
      <c r="G106" s="31"/>
      <c r="H106" s="31"/>
      <c r="I106" s="30"/>
    </row>
    <row r="107" spans="2:10">
      <c r="B107" s="128">
        <v>10067</v>
      </c>
      <c r="D107" s="32" t="s">
        <v>94</v>
      </c>
      <c r="E107" s="32"/>
      <c r="F107" s="30"/>
      <c r="G107" s="32" t="s">
        <v>87</v>
      </c>
      <c r="H107" s="39" t="s">
        <v>88</v>
      </c>
      <c r="I107" s="129"/>
    </row>
    <row r="108" spans="2:10">
      <c r="B108" s="128">
        <f>-B13</f>
        <v>-4520</v>
      </c>
      <c r="D108" s="32" t="s">
        <v>95</v>
      </c>
      <c r="E108" s="33" t="s">
        <v>6</v>
      </c>
      <c r="F108" s="30"/>
      <c r="G108" s="32"/>
      <c r="H108" s="51" t="s">
        <v>89</v>
      </c>
      <c r="I108" s="129">
        <f>B92</f>
        <v>-72654</v>
      </c>
    </row>
    <row r="109" spans="2:10">
      <c r="B109" s="128">
        <v>89</v>
      </c>
      <c r="D109" s="40" t="s">
        <v>96</v>
      </c>
      <c r="E109" s="32" t="s">
        <v>97</v>
      </c>
      <c r="F109" s="30"/>
      <c r="H109" s="74"/>
      <c r="I109" s="133"/>
    </row>
    <row r="110" spans="2:10">
      <c r="B110" s="128">
        <v>0</v>
      </c>
      <c r="D110" s="32" t="s">
        <v>98</v>
      </c>
      <c r="E110" s="32" t="s">
        <v>99</v>
      </c>
      <c r="F110" s="30"/>
      <c r="G110" s="72"/>
      <c r="I110" s="129"/>
    </row>
    <row r="111" spans="2:10">
      <c r="B111" s="128">
        <v>-994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-77296</v>
      </c>
      <c r="C113" s="46"/>
      <c r="D113" s="46" t="s">
        <v>26</v>
      </c>
      <c r="E113" s="34" t="s">
        <v>102</v>
      </c>
      <c r="F113" s="47"/>
      <c r="G113" s="72"/>
      <c r="H113" s="48"/>
      <c r="I113" s="129"/>
    </row>
    <row r="114" spans="2:10">
      <c r="B114" s="128"/>
      <c r="E114" s="32"/>
      <c r="F114" s="30"/>
      <c r="G114" s="72"/>
      <c r="H114" s="31"/>
      <c r="I114" s="129"/>
    </row>
    <row r="115" spans="2:10">
      <c r="B115" s="130">
        <f>B106+B108+B111+B113</f>
        <v>-72654</v>
      </c>
      <c r="C115" s="26"/>
      <c r="D115" s="26" t="s">
        <v>46</v>
      </c>
      <c r="E115" s="52"/>
      <c r="F115" s="37"/>
      <c r="G115" s="26" t="s">
        <v>46</v>
      </c>
      <c r="H115" s="26"/>
      <c r="I115" s="131">
        <f>I108</f>
        <v>-72654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-77296</v>
      </c>
      <c r="J122" s="75" t="str">
        <f>IF((B125=B126+B127),"","NO CUADRA")</f>
        <v/>
      </c>
    </row>
    <row r="123" spans="2:10" ht="15">
      <c r="B123" s="128">
        <f>B125+B128+B131+B134+B137+B142+B143+B144</f>
        <v>-275325</v>
      </c>
      <c r="C123" s="28"/>
      <c r="D123" s="23"/>
      <c r="E123" s="32" t="s">
        <v>105</v>
      </c>
      <c r="F123" s="23"/>
      <c r="G123" s="23"/>
      <c r="H123" s="23"/>
      <c r="I123" s="129">
        <f>I128+I131+I134+I137+I142+I143+I144</f>
        <v>-198029</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7096</v>
      </c>
      <c r="E128" s="32" t="s">
        <v>109</v>
      </c>
      <c r="I128" s="129">
        <f>I129+I130</f>
        <v>343</v>
      </c>
      <c r="J128" s="75" t="str">
        <f>IF((B138=B139+B140),"","NO CUADRA")</f>
        <v/>
      </c>
    </row>
    <row r="129" spans="2:10">
      <c r="B129" s="128">
        <v>299301</v>
      </c>
      <c r="E129" s="32" t="s">
        <v>110</v>
      </c>
      <c r="I129" s="129">
        <v>0</v>
      </c>
      <c r="J129" s="75" t="str">
        <f>IF((B144=B145+B146),"","NO CUADRA")</f>
        <v/>
      </c>
    </row>
    <row r="130" spans="2:10">
      <c r="B130" s="128">
        <v>-292205</v>
      </c>
      <c r="E130" s="32" t="s">
        <v>111</v>
      </c>
      <c r="I130" s="129">
        <v>343</v>
      </c>
    </row>
    <row r="131" spans="2:10">
      <c r="B131" s="128">
        <f>B132+B133</f>
        <v>-3639</v>
      </c>
      <c r="E131" s="32" t="s">
        <v>112</v>
      </c>
      <c r="I131" s="129">
        <f>I132+I133</f>
        <v>148</v>
      </c>
    </row>
    <row r="132" spans="2:10">
      <c r="B132" s="128">
        <v>-3639</v>
      </c>
      <c r="E132" s="32" t="s">
        <v>113</v>
      </c>
      <c r="I132" s="129">
        <v>132</v>
      </c>
      <c r="J132" s="75" t="str">
        <f>IF((I128=I129+I130),"","NO CUADRA")</f>
        <v/>
      </c>
    </row>
    <row r="133" spans="2:10">
      <c r="B133" s="128">
        <v>0</v>
      </c>
      <c r="E133" s="32" t="s">
        <v>114</v>
      </c>
      <c r="I133" s="129">
        <v>16</v>
      </c>
      <c r="J133" s="75" t="str">
        <f>IF((I131=I132+I133),"","NO CUADRA")</f>
        <v/>
      </c>
    </row>
    <row r="134" spans="2:10">
      <c r="B134" s="128">
        <f>B135+B136</f>
        <v>-68918</v>
      </c>
      <c r="E134" s="32" t="s">
        <v>115</v>
      </c>
      <c r="I134" s="129">
        <f>I135+I136</f>
        <v>50213</v>
      </c>
      <c r="J134" s="75" t="str">
        <f>IF((I134=I135+I136),"","NO CUADRA")</f>
        <v/>
      </c>
    </row>
    <row r="135" spans="2:10">
      <c r="B135" s="128">
        <v>-39482</v>
      </c>
      <c r="E135" s="32" t="s">
        <v>116</v>
      </c>
      <c r="I135" s="129">
        <v>82698</v>
      </c>
      <c r="J135" s="75" t="str">
        <f>IF((I137=I138+I141),"","NO CUADRA")</f>
        <v/>
      </c>
    </row>
    <row r="136" spans="2:10">
      <c r="B136" s="128">
        <v>-29436</v>
      </c>
      <c r="E136" s="32" t="s">
        <v>117</v>
      </c>
      <c r="I136" s="129">
        <v>-32485</v>
      </c>
      <c r="J136" s="75" t="str">
        <f>IF((I144=I145+I146),"","NO CUADRA")</f>
        <v/>
      </c>
    </row>
    <row r="137" spans="2:10">
      <c r="B137" s="128">
        <f>B138+B141</f>
        <v>-203181</v>
      </c>
      <c r="E137" s="55" t="s">
        <v>118</v>
      </c>
      <c r="I137" s="129">
        <f>I138+I141</f>
        <v>-253889</v>
      </c>
      <c r="J137" s="75" t="str">
        <f>IF((I122=B123-I128-I131-I134-I137-I142-I143-I144),"","NO CUADRA")</f>
        <v/>
      </c>
    </row>
    <row r="138" spans="2:10">
      <c r="B138" s="128">
        <f>B139+B140</f>
        <v>-183178</v>
      </c>
      <c r="E138" s="55" t="s">
        <v>119</v>
      </c>
      <c r="I138" s="129">
        <f>I139+I140</f>
        <v>-253889</v>
      </c>
    </row>
    <row r="139" spans="2:10">
      <c r="B139" s="128">
        <v>-183178</v>
      </c>
      <c r="E139" s="55" t="s">
        <v>120</v>
      </c>
      <c r="I139" s="129">
        <v>-253889</v>
      </c>
    </row>
    <row r="140" spans="2:10">
      <c r="B140" s="128">
        <v>0</v>
      </c>
      <c r="E140" s="55" t="s">
        <v>121</v>
      </c>
      <c r="I140" s="129">
        <v>0</v>
      </c>
    </row>
    <row r="141" spans="2:10">
      <c r="B141" s="128">
        <v>-20003</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-6683</v>
      </c>
      <c r="C144" s="32" t="s">
        <v>125</v>
      </c>
      <c r="E144" s="32" t="s">
        <v>125</v>
      </c>
      <c r="I144" s="129">
        <f>I145+I146</f>
        <v>5156</v>
      </c>
      <c r="J144" s="75" t="str">
        <f>IF((I122=B113),"","NO CUADRA")</f>
        <v/>
      </c>
    </row>
    <row r="145" spans="2:9">
      <c r="B145" s="128">
        <v>140</v>
      </c>
      <c r="C145" s="32" t="s">
        <v>126</v>
      </c>
      <c r="E145" s="32" t="s">
        <v>126</v>
      </c>
      <c r="I145" s="129">
        <v>-970</v>
      </c>
    </row>
    <row r="146" spans="2:9">
      <c r="B146" s="130">
        <v>-6823</v>
      </c>
      <c r="C146" s="56" t="s">
        <v>127</v>
      </c>
      <c r="D146" s="57"/>
      <c r="E146" s="56" t="s">
        <v>127</v>
      </c>
      <c r="F146" s="57"/>
      <c r="G146" s="57"/>
      <c r="H146" s="57"/>
      <c r="I146" s="131">
        <v>6126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404</v>
      </c>
      <c r="D3" s="20"/>
      <c r="E3" s="77"/>
      <c r="F3" s="20"/>
      <c r="G3" s="20"/>
      <c r="H3" s="20"/>
      <c r="I3" s="20"/>
      <c r="J3" s="20"/>
      <c r="K3" s="20"/>
      <c r="L3" s="20"/>
      <c r="M3" s="20"/>
      <c r="N3" s="120"/>
    </row>
    <row r="4" spans="2:14" s="21" customFormat="1" ht="15" customHeight="1">
      <c r="B4" s="127" t="s">
        <v>405</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196933</v>
      </c>
      <c r="D11" s="24" t="s">
        <v>4</v>
      </c>
      <c r="E11" s="32" t="s">
        <v>42</v>
      </c>
      <c r="F11" s="30"/>
      <c r="G11" s="31" t="s">
        <v>2</v>
      </c>
      <c r="H11" s="33" t="s">
        <v>3</v>
      </c>
      <c r="I11" s="129">
        <f>I12+I13</f>
        <v>649911</v>
      </c>
      <c r="J11" s="75" t="str">
        <f>IF((I11=I12+I13),"","NO CUADRA")</f>
        <v/>
      </c>
    </row>
    <row r="12" spans="2:14">
      <c r="B12" s="128">
        <f>I11-B11</f>
        <v>452978</v>
      </c>
      <c r="D12" s="32" t="s">
        <v>28</v>
      </c>
      <c r="E12" s="34" t="s">
        <v>5</v>
      </c>
      <c r="F12" s="30"/>
      <c r="G12" s="35" t="s">
        <v>43</v>
      </c>
      <c r="H12" s="31"/>
      <c r="I12" s="129">
        <v>643519</v>
      </c>
      <c r="J12" s="75" t="str">
        <f>IF((I11=I16),"","NO CUADRA")</f>
        <v/>
      </c>
    </row>
    <row r="13" spans="2:14">
      <c r="B13" s="128">
        <v>93918</v>
      </c>
      <c r="D13" s="24" t="s">
        <v>44</v>
      </c>
      <c r="E13" s="32" t="s">
        <v>6</v>
      </c>
      <c r="F13" s="30"/>
      <c r="G13" s="35" t="s">
        <v>45</v>
      </c>
      <c r="I13" s="129">
        <v>6392</v>
      </c>
      <c r="J13" s="75" t="str">
        <f>IF((B16=B11+B12),"","NO CUADRA")</f>
        <v/>
      </c>
    </row>
    <row r="14" spans="2:14">
      <c r="B14" s="128">
        <f>B12-B13</f>
        <v>359060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649911</v>
      </c>
      <c r="C16" s="26"/>
      <c r="D16" s="36" t="s">
        <v>46</v>
      </c>
      <c r="E16" s="26"/>
      <c r="F16" s="37"/>
      <c r="G16" s="36" t="s">
        <v>46</v>
      </c>
      <c r="H16" s="26"/>
      <c r="I16" s="131">
        <f>I11</f>
        <v>649911</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351266</v>
      </c>
      <c r="D26" s="24" t="s">
        <v>9</v>
      </c>
      <c r="E26" s="32" t="s">
        <v>10</v>
      </c>
      <c r="F26" s="30"/>
      <c r="G26" s="35" t="s">
        <v>28</v>
      </c>
      <c r="H26" s="39" t="s">
        <v>5</v>
      </c>
      <c r="I26" s="129">
        <f>+B12</f>
        <v>452978</v>
      </c>
      <c r="J26" s="75" t="str">
        <f>IF((B26=B27+B28),"","NO CUADRA")</f>
        <v/>
      </c>
    </row>
    <row r="27" spans="2:10">
      <c r="B27" s="128">
        <v>275620</v>
      </c>
      <c r="D27" s="32" t="s">
        <v>49</v>
      </c>
      <c r="F27" s="30"/>
      <c r="G27" s="31"/>
      <c r="H27" s="31"/>
      <c r="I27" s="129"/>
      <c r="J27" s="75" t="str">
        <f>IF((B28=B29+B30),"","NO CUADRA")</f>
        <v/>
      </c>
    </row>
    <row r="28" spans="2:10">
      <c r="B28" s="128">
        <f>B29+B30</f>
        <v>75646</v>
      </c>
      <c r="D28" s="32" t="s">
        <v>50</v>
      </c>
      <c r="F28" s="30"/>
      <c r="G28" s="31"/>
      <c r="H28" s="31"/>
      <c r="I28" s="129"/>
      <c r="J28" s="75" t="str">
        <f>IF((I26=I35),"","NO CUADRA")</f>
        <v/>
      </c>
    </row>
    <row r="29" spans="2:10">
      <c r="B29" s="128">
        <v>67201</v>
      </c>
      <c r="D29" s="32" t="s">
        <v>51</v>
      </c>
      <c r="F29" s="30"/>
      <c r="G29" s="31"/>
      <c r="H29" s="31"/>
      <c r="I29" s="129"/>
      <c r="J29" s="75" t="str">
        <f>IF((B33=I35-B26-B31-B32),"","NO CUADRA")</f>
        <v/>
      </c>
    </row>
    <row r="30" spans="2:10">
      <c r="B30" s="128">
        <v>8445</v>
      </c>
      <c r="D30" s="32" t="s">
        <v>52</v>
      </c>
      <c r="F30" s="30"/>
      <c r="G30" s="31"/>
      <c r="H30" s="31"/>
      <c r="I30" s="129"/>
      <c r="J30" s="75" t="str">
        <f>IF((B35=B26+B31+B32+B33),"","NO CUADRA")</f>
        <v/>
      </c>
    </row>
    <row r="31" spans="2:10" ht="12.75" customHeight="1">
      <c r="B31" s="128">
        <v>4153</v>
      </c>
      <c r="D31" s="24" t="s">
        <v>11</v>
      </c>
      <c r="E31" s="24" t="s">
        <v>12</v>
      </c>
      <c r="F31" s="30"/>
      <c r="G31" s="31"/>
      <c r="H31" s="31"/>
      <c r="I31" s="129"/>
    </row>
    <row r="32" spans="2:10" ht="12.75" customHeight="1">
      <c r="B32" s="128">
        <v>-5</v>
      </c>
      <c r="D32" s="24" t="s">
        <v>13</v>
      </c>
      <c r="E32" s="24" t="s">
        <v>14</v>
      </c>
      <c r="F32" s="30"/>
      <c r="G32" s="31"/>
      <c r="H32" s="31"/>
      <c r="I32" s="129"/>
    </row>
    <row r="33" spans="2:10">
      <c r="B33" s="128">
        <f>I35-B26-B31-B32</f>
        <v>97564</v>
      </c>
      <c r="D33" s="32" t="s">
        <v>53</v>
      </c>
      <c r="E33" s="34" t="s">
        <v>54</v>
      </c>
      <c r="F33" s="30"/>
      <c r="G33" s="31"/>
      <c r="H33" s="31"/>
      <c r="I33" s="129"/>
    </row>
    <row r="34" spans="2:10">
      <c r="B34" s="128"/>
      <c r="F34" s="30"/>
      <c r="G34" s="31"/>
      <c r="H34" s="31"/>
      <c r="I34" s="129"/>
    </row>
    <row r="35" spans="2:10">
      <c r="B35" s="130">
        <f>B26+B31+B32+B33</f>
        <v>452978</v>
      </c>
      <c r="C35" s="26"/>
      <c r="D35" s="36" t="s">
        <v>46</v>
      </c>
      <c r="E35" s="26"/>
      <c r="F35" s="37"/>
      <c r="G35" s="36" t="s">
        <v>46</v>
      </c>
      <c r="H35" s="26"/>
      <c r="I35" s="131">
        <f>I26</f>
        <v>452978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39154</v>
      </c>
      <c r="D42" s="24" t="s">
        <v>15</v>
      </c>
      <c r="E42" s="35" t="s">
        <v>16</v>
      </c>
      <c r="F42" s="30"/>
      <c r="G42" s="32" t="s">
        <v>53</v>
      </c>
      <c r="H42" s="34" t="s">
        <v>54</v>
      </c>
      <c r="I42" s="129">
        <f>+B33</f>
        <v>97564</v>
      </c>
    </row>
    <row r="43" spans="2:10" ht="15">
      <c r="B43" s="128">
        <v>23203</v>
      </c>
      <c r="C43" s="23"/>
      <c r="D43" s="40" t="s">
        <v>56</v>
      </c>
      <c r="F43" s="41"/>
      <c r="G43" s="28" t="s">
        <v>15</v>
      </c>
      <c r="H43" s="42" t="s">
        <v>16</v>
      </c>
      <c r="I43" s="129">
        <f>I44+I45+I47+I48+I49</f>
        <v>12396</v>
      </c>
      <c r="J43" s="75" t="str">
        <f>IF((I43=I44+I45+I47+I48+I49),"","NO CUADRA")</f>
        <v/>
      </c>
    </row>
    <row r="44" spans="2:10">
      <c r="B44" s="128">
        <v>15951</v>
      </c>
      <c r="D44" s="32" t="s">
        <v>57</v>
      </c>
      <c r="F44" s="30"/>
      <c r="G44" s="40" t="s">
        <v>56</v>
      </c>
      <c r="I44" s="129">
        <v>10948</v>
      </c>
      <c r="J44" s="75" t="str">
        <f>IF((I52=I42+I43+I50),"","NO CUADRA")</f>
        <v/>
      </c>
    </row>
    <row r="45" spans="2:10">
      <c r="B45" s="128">
        <v>0</v>
      </c>
      <c r="D45" s="32" t="s">
        <v>58</v>
      </c>
      <c r="E45" s="29"/>
      <c r="F45" s="30"/>
      <c r="G45" s="32" t="s">
        <v>57</v>
      </c>
      <c r="I45" s="129">
        <v>1448</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70806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109960</v>
      </c>
      <c r="C52" s="26"/>
      <c r="D52" s="26" t="s">
        <v>46</v>
      </c>
      <c r="E52" s="26"/>
      <c r="F52" s="37"/>
      <c r="G52" s="26" t="s">
        <v>46</v>
      </c>
      <c r="H52" s="26"/>
      <c r="I52" s="131">
        <f>I42+I43+I50</f>
        <v>109960</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20201</v>
      </c>
      <c r="D59" s="24" t="s">
        <v>17</v>
      </c>
      <c r="E59" s="33" t="s">
        <v>66</v>
      </c>
      <c r="F59" s="30"/>
      <c r="G59" s="35" t="s">
        <v>62</v>
      </c>
      <c r="H59" s="34" t="s">
        <v>63</v>
      </c>
      <c r="I59" s="129">
        <f>+B49</f>
        <v>70806</v>
      </c>
      <c r="J59" s="75" t="str">
        <f>IF((B59=B60+B61),"","NO CUADRA")</f>
        <v/>
      </c>
    </row>
    <row r="60" spans="2:10">
      <c r="B60" s="128">
        <v>20201</v>
      </c>
      <c r="D60" s="32" t="s">
        <v>67</v>
      </c>
      <c r="F60" s="30"/>
      <c r="G60" s="35" t="s">
        <v>68</v>
      </c>
      <c r="H60" s="32"/>
      <c r="I60" s="129">
        <f>I61+I62</f>
        <v>8445</v>
      </c>
      <c r="J60" s="75" t="str">
        <f>IF((B64=B65+B66+B67),"","NO CUADRA")</f>
        <v/>
      </c>
    </row>
    <row r="61" spans="2:10">
      <c r="B61" s="128">
        <v>0</v>
      </c>
      <c r="D61" s="32" t="s">
        <v>69</v>
      </c>
      <c r="F61" s="30"/>
      <c r="G61" s="35" t="s">
        <v>70</v>
      </c>
      <c r="I61" s="129">
        <v>0</v>
      </c>
      <c r="J61" s="75" t="str">
        <f>IF((I60=I61+I62),"","NO CUADRA")</f>
        <v/>
      </c>
    </row>
    <row r="62" spans="2:10">
      <c r="B62" s="128">
        <v>8445</v>
      </c>
      <c r="D62" s="24" t="s">
        <v>18</v>
      </c>
      <c r="E62" s="32" t="s">
        <v>71</v>
      </c>
      <c r="F62" s="30"/>
      <c r="G62" s="35" t="s">
        <v>72</v>
      </c>
      <c r="I62" s="129">
        <v>8445</v>
      </c>
      <c r="J62" s="75" t="str">
        <f>IF((I63=I64+I65+I66),"","NO CUADRA")</f>
        <v/>
      </c>
    </row>
    <row r="63" spans="2:10">
      <c r="B63" s="128"/>
      <c r="E63" s="32" t="s">
        <v>73</v>
      </c>
      <c r="F63" s="30"/>
      <c r="G63" s="31" t="s">
        <v>19</v>
      </c>
      <c r="H63" s="24" t="s">
        <v>20</v>
      </c>
      <c r="I63" s="129">
        <f>I64+I65+I66</f>
        <v>330</v>
      </c>
      <c r="J63" s="75" t="str">
        <f>IF((I70=I59+I60+I63),"","NO CUADRA")</f>
        <v/>
      </c>
    </row>
    <row r="64" spans="2:10">
      <c r="B64" s="128">
        <f>B65+B66+B67</f>
        <v>2392</v>
      </c>
      <c r="D64" s="24" t="s">
        <v>19</v>
      </c>
      <c r="E64" s="24" t="s">
        <v>20</v>
      </c>
      <c r="F64" s="30"/>
      <c r="G64" s="32" t="s">
        <v>74</v>
      </c>
      <c r="I64" s="129">
        <v>0</v>
      </c>
      <c r="J64" s="75" t="str">
        <f>IF((B68=I70-B59-B62-B64),"","NO CUADRA")</f>
        <v/>
      </c>
    </row>
    <row r="65" spans="2:10">
      <c r="B65" s="128">
        <v>1494</v>
      </c>
      <c r="D65" s="32" t="s">
        <v>74</v>
      </c>
      <c r="F65" s="30"/>
      <c r="G65" s="35" t="s">
        <v>75</v>
      </c>
      <c r="I65" s="129">
        <v>22</v>
      </c>
      <c r="J65" s="75" t="str">
        <f>IF((B70=B59+B62+B64+B68),"","NO CUADRA")</f>
        <v/>
      </c>
    </row>
    <row r="66" spans="2:10">
      <c r="B66" s="128">
        <v>0</v>
      </c>
      <c r="D66" s="32" t="s">
        <v>75</v>
      </c>
      <c r="F66" s="30"/>
      <c r="G66" s="35" t="s">
        <v>76</v>
      </c>
      <c r="I66" s="129">
        <v>308</v>
      </c>
    </row>
    <row r="67" spans="2:10">
      <c r="B67" s="128">
        <v>898</v>
      </c>
      <c r="D67" s="32" t="s">
        <v>76</v>
      </c>
      <c r="F67" s="30"/>
      <c r="G67" s="31"/>
      <c r="H67" s="31"/>
      <c r="I67" s="129"/>
    </row>
    <row r="68" spans="2:10">
      <c r="B68" s="128">
        <f>I70-B59-B62-B64</f>
        <v>48543</v>
      </c>
      <c r="D68" s="32" t="s">
        <v>77</v>
      </c>
      <c r="E68" s="32" t="s">
        <v>78</v>
      </c>
      <c r="F68" s="30"/>
      <c r="G68" s="31"/>
      <c r="H68" s="31"/>
      <c r="I68" s="129"/>
    </row>
    <row r="69" spans="2:10" ht="17.45" customHeight="1">
      <c r="B69" s="128"/>
      <c r="F69" s="30"/>
      <c r="G69" s="31"/>
      <c r="H69" s="31"/>
      <c r="I69" s="129"/>
    </row>
    <row r="70" spans="2:10" ht="17.45" customHeight="1">
      <c r="B70" s="130">
        <f>B59+B62+B64+B68</f>
        <v>79581</v>
      </c>
      <c r="C70" s="26"/>
      <c r="D70" s="26" t="s">
        <v>46</v>
      </c>
      <c r="E70" s="26"/>
      <c r="F70" s="37"/>
      <c r="G70" s="26" t="s">
        <v>46</v>
      </c>
      <c r="H70" s="26"/>
      <c r="I70" s="131">
        <f>I59+I60+I63</f>
        <v>79581</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48543</v>
      </c>
      <c r="J77" s="75" t="str">
        <f>IF((I77=I82),"","NO CUADRA")</f>
        <v/>
      </c>
    </row>
    <row r="78" spans="2:10">
      <c r="B78" s="128"/>
      <c r="E78" s="32" t="s">
        <v>81</v>
      </c>
      <c r="F78" s="30"/>
      <c r="G78" s="35"/>
      <c r="H78" s="32"/>
      <c r="I78" s="129"/>
    </row>
    <row r="79" spans="2:10">
      <c r="B79" s="128">
        <f>I82-B77</f>
        <v>48543</v>
      </c>
      <c r="D79" s="32" t="s">
        <v>82</v>
      </c>
      <c r="E79" s="39" t="s">
        <v>83</v>
      </c>
      <c r="F79" s="30"/>
      <c r="G79" s="31"/>
      <c r="H79" s="31"/>
      <c r="I79" s="129"/>
      <c r="J79" s="75" t="str">
        <f>IF((B79=I82-B77),"","NO CUADRA")</f>
        <v/>
      </c>
    </row>
    <row r="80" spans="2:10">
      <c r="B80" s="128">
        <f>B79-B13</f>
        <v>-45375</v>
      </c>
      <c r="D80" s="32" t="s">
        <v>21</v>
      </c>
      <c r="E80" s="34" t="s">
        <v>22</v>
      </c>
      <c r="F80" s="30"/>
      <c r="G80" s="31"/>
      <c r="H80" s="31"/>
      <c r="I80" s="129"/>
    </row>
    <row r="81" spans="2:10">
      <c r="B81" s="128"/>
      <c r="F81" s="30"/>
      <c r="G81" s="31"/>
      <c r="H81" s="31"/>
      <c r="I81" s="129"/>
      <c r="J81" s="75" t="str">
        <f>IF((B82=B77+B79),"","NO CUADRA")</f>
        <v/>
      </c>
    </row>
    <row r="82" spans="2:10">
      <c r="B82" s="130">
        <f>B77+B79</f>
        <v>48543</v>
      </c>
      <c r="C82" s="26"/>
      <c r="D82" s="26" t="s">
        <v>46</v>
      </c>
      <c r="E82" s="26"/>
      <c r="F82" s="37"/>
      <c r="G82" s="26" t="s">
        <v>46</v>
      </c>
      <c r="H82" s="26"/>
      <c r="I82" s="131">
        <f>I77</f>
        <v>48543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94621</v>
      </c>
      <c r="D92" s="32" t="s">
        <v>87</v>
      </c>
      <c r="E92" s="34" t="s">
        <v>88</v>
      </c>
      <c r="F92" s="30"/>
      <c r="G92" s="32" t="s">
        <v>82</v>
      </c>
      <c r="H92" s="34" t="s">
        <v>22</v>
      </c>
      <c r="I92" s="129">
        <f>+B80</f>
        <v>-45375</v>
      </c>
      <c r="J92" s="75" t="str">
        <f>IF((I93=I94+I95),"","NO CUADRA")</f>
        <v/>
      </c>
    </row>
    <row r="93" spans="2:10">
      <c r="B93" s="128"/>
      <c r="E93" s="39" t="s">
        <v>89</v>
      </c>
      <c r="F93" s="30"/>
      <c r="G93" s="35" t="s">
        <v>32</v>
      </c>
      <c r="H93" s="24" t="s">
        <v>24</v>
      </c>
      <c r="I93" s="129">
        <f>I94+I95</f>
        <v>140865</v>
      </c>
      <c r="J93" s="75" t="str">
        <f>IF((I96=I97),"","NO CUADRA")</f>
        <v/>
      </c>
    </row>
    <row r="94" spans="2:10">
      <c r="B94" s="128"/>
      <c r="E94" s="32"/>
      <c r="F94" s="30"/>
      <c r="G94" s="35" t="s">
        <v>90</v>
      </c>
      <c r="I94" s="129">
        <v>134661</v>
      </c>
      <c r="J94" s="75" t="str">
        <f>IF((I99=I92+I93+I96),"","NO CUADRA")</f>
        <v/>
      </c>
    </row>
    <row r="95" spans="2:10">
      <c r="B95" s="128"/>
      <c r="E95" s="32"/>
      <c r="F95" s="30"/>
      <c r="G95" s="35" t="s">
        <v>91</v>
      </c>
      <c r="I95" s="129">
        <v>6204</v>
      </c>
    </row>
    <row r="96" spans="2:10">
      <c r="B96" s="128"/>
      <c r="D96" s="32"/>
      <c r="F96" s="30"/>
      <c r="G96" s="35" t="s">
        <v>33</v>
      </c>
      <c r="H96" s="24" t="s">
        <v>25</v>
      </c>
      <c r="I96" s="129">
        <f>I97</f>
        <v>-869</v>
      </c>
    </row>
    <row r="97" spans="2:10">
      <c r="B97" s="132"/>
      <c r="C97" s="46"/>
      <c r="D97" s="46"/>
      <c r="E97" s="32"/>
      <c r="F97" s="47"/>
      <c r="G97" s="35" t="s">
        <v>92</v>
      </c>
      <c r="H97" s="48"/>
      <c r="I97" s="129">
        <v>-869</v>
      </c>
    </row>
    <row r="98" spans="2:10">
      <c r="B98" s="128"/>
      <c r="F98" s="30"/>
      <c r="G98" s="31"/>
      <c r="H98" s="31"/>
      <c r="I98" s="129"/>
    </row>
    <row r="99" spans="2:10">
      <c r="B99" s="130">
        <f>B92</f>
        <v>94621</v>
      </c>
      <c r="C99" s="26"/>
      <c r="D99" s="26" t="s">
        <v>46</v>
      </c>
      <c r="E99" s="26"/>
      <c r="F99" s="37"/>
      <c r="G99" s="26" t="s">
        <v>46</v>
      </c>
      <c r="H99" s="26"/>
      <c r="I99" s="131">
        <f>I92+I93+I96</f>
        <v>94621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224485</v>
      </c>
      <c r="D106" s="32" t="s">
        <v>34</v>
      </c>
      <c r="E106" s="50" t="s">
        <v>35</v>
      </c>
      <c r="F106" s="30"/>
      <c r="G106" s="31"/>
      <c r="H106" s="31"/>
      <c r="I106" s="30"/>
    </row>
    <row r="107" spans="2:10">
      <c r="B107" s="128">
        <v>203693</v>
      </c>
      <c r="D107" s="32" t="s">
        <v>94</v>
      </c>
      <c r="E107" s="32"/>
      <c r="F107" s="30"/>
      <c r="G107" s="32" t="s">
        <v>87</v>
      </c>
      <c r="H107" s="39" t="s">
        <v>88</v>
      </c>
      <c r="I107" s="129"/>
    </row>
    <row r="108" spans="2:10">
      <c r="B108" s="128">
        <f>-B13</f>
        <v>-93918</v>
      </c>
      <c r="D108" s="32" t="s">
        <v>95</v>
      </c>
      <c r="E108" s="33" t="s">
        <v>6</v>
      </c>
      <c r="F108" s="30"/>
      <c r="G108" s="32"/>
      <c r="H108" s="51" t="s">
        <v>89</v>
      </c>
      <c r="I108" s="129">
        <f>B92</f>
        <v>94621</v>
      </c>
    </row>
    <row r="109" spans="2:10">
      <c r="B109" s="128">
        <v>20792</v>
      </c>
      <c r="D109" s="40" t="s">
        <v>96</v>
      </c>
      <c r="E109" s="32" t="s">
        <v>97</v>
      </c>
      <c r="F109" s="30"/>
      <c r="H109" s="74"/>
      <c r="I109" s="133"/>
    </row>
    <row r="110" spans="2:10">
      <c r="B110" s="128">
        <v>0</v>
      </c>
      <c r="D110" s="32" t="s">
        <v>98</v>
      </c>
      <c r="E110" s="32" t="s">
        <v>99</v>
      </c>
      <c r="F110" s="30"/>
      <c r="G110" s="72"/>
      <c r="I110" s="129"/>
    </row>
    <row r="111" spans="2:10">
      <c r="B111" s="128">
        <v>-133</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-35813</v>
      </c>
      <c r="C113" s="46"/>
      <c r="D113" s="46" t="s">
        <v>26</v>
      </c>
      <c r="E113" s="34" t="s">
        <v>102</v>
      </c>
      <c r="F113" s="47"/>
      <c r="G113" s="72"/>
      <c r="H113" s="48"/>
      <c r="I113" s="129"/>
    </row>
    <row r="114" spans="2:10">
      <c r="B114" s="128"/>
      <c r="E114" s="32"/>
      <c r="F114" s="30"/>
      <c r="G114" s="72"/>
      <c r="H114" s="31"/>
      <c r="I114" s="129"/>
    </row>
    <row r="115" spans="2:10">
      <c r="B115" s="130">
        <f>B106+B108+B111+B113</f>
        <v>94621</v>
      </c>
      <c r="C115" s="26"/>
      <c r="D115" s="26" t="s">
        <v>46</v>
      </c>
      <c r="E115" s="52"/>
      <c r="F115" s="37"/>
      <c r="G115" s="26" t="s">
        <v>46</v>
      </c>
      <c r="H115" s="26"/>
      <c r="I115" s="131">
        <f>I108</f>
        <v>94621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-35813</v>
      </c>
      <c r="J122" s="75" t="str">
        <f>IF((B125=B126+B127),"","NO CUADRA")</f>
        <v/>
      </c>
    </row>
    <row r="123" spans="2:10" ht="15">
      <c r="B123" s="128">
        <f>B125+B128+B131+B134+B137+B142+B143+B144</f>
        <v>-76865</v>
      </c>
      <c r="C123" s="28"/>
      <c r="D123" s="23"/>
      <c r="E123" s="32" t="s">
        <v>105</v>
      </c>
      <c r="F123" s="23"/>
      <c r="G123" s="23"/>
      <c r="H123" s="23"/>
      <c r="I123" s="129">
        <f>I128+I131+I134+I137+I142+I143+I144</f>
        <v>-41052</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58444</v>
      </c>
      <c r="E128" s="32" t="s">
        <v>109</v>
      </c>
      <c r="I128" s="129">
        <f>I129+I130</f>
        <v>31180</v>
      </c>
      <c r="J128" s="75" t="str">
        <f>IF((B138=B139+B140),"","NO CUADRA")</f>
        <v/>
      </c>
    </row>
    <row r="129" spans="2:10">
      <c r="B129" s="128">
        <v>71295</v>
      </c>
      <c r="E129" s="32" t="s">
        <v>110</v>
      </c>
      <c r="I129" s="129">
        <v>0</v>
      </c>
      <c r="J129" s="75" t="str">
        <f>IF((B144=B145+B146),"","NO CUADRA")</f>
        <v/>
      </c>
    </row>
    <row r="130" spans="2:10">
      <c r="B130" s="128">
        <v>-12851</v>
      </c>
      <c r="E130" s="32" t="s">
        <v>111</v>
      </c>
      <c r="I130" s="129">
        <v>31180</v>
      </c>
    </row>
    <row r="131" spans="2:10">
      <c r="B131" s="128">
        <f>B132+B133</f>
        <v>33203</v>
      </c>
      <c r="E131" s="32" t="s">
        <v>112</v>
      </c>
      <c r="I131" s="129">
        <f>I132+I133</f>
        <v>0</v>
      </c>
    </row>
    <row r="132" spans="2:10">
      <c r="B132" s="128">
        <v>33203</v>
      </c>
      <c r="E132" s="32" t="s">
        <v>113</v>
      </c>
      <c r="I132" s="129">
        <v>0</v>
      </c>
      <c r="J132" s="75" t="str">
        <f>IF((I128=I129+I130),"","NO CUADRA")</f>
        <v/>
      </c>
    </row>
    <row r="133" spans="2:10">
      <c r="B133" s="128">
        <v>0</v>
      </c>
      <c r="E133" s="32" t="s">
        <v>114</v>
      </c>
      <c r="I133" s="129">
        <v>0</v>
      </c>
      <c r="J133" s="75" t="str">
        <f>IF((I131=I132+I133),"","NO CUADRA")</f>
        <v/>
      </c>
    </row>
    <row r="134" spans="2:10">
      <c r="B134" s="128">
        <f>B135+B136</f>
        <v>-5923</v>
      </c>
      <c r="E134" s="32" t="s">
        <v>115</v>
      </c>
      <c r="I134" s="129">
        <f>I135+I136</f>
        <v>-72885</v>
      </c>
      <c r="J134" s="75" t="str">
        <f>IF((I134=I135+I136),"","NO CUADRA")</f>
        <v/>
      </c>
    </row>
    <row r="135" spans="2:10">
      <c r="B135" s="128">
        <v>-6294</v>
      </c>
      <c r="E135" s="32" t="s">
        <v>116</v>
      </c>
      <c r="I135" s="129">
        <v>-5764</v>
      </c>
      <c r="J135" s="75" t="str">
        <f>IF((I137=I138+I141),"","NO CUADRA")</f>
        <v/>
      </c>
    </row>
    <row r="136" spans="2:10">
      <c r="B136" s="128">
        <v>371</v>
      </c>
      <c r="E136" s="32" t="s">
        <v>117</v>
      </c>
      <c r="I136" s="129">
        <v>-67121</v>
      </c>
      <c r="J136" s="75" t="str">
        <f>IF((I144=I145+I146),"","NO CUADRA")</f>
        <v/>
      </c>
    </row>
    <row r="137" spans="2:10">
      <c r="B137" s="128">
        <f>B138+B141</f>
        <v>403</v>
      </c>
      <c r="E137" s="55" t="s">
        <v>118</v>
      </c>
      <c r="I137" s="129">
        <f>I138+I141</f>
        <v>-5463</v>
      </c>
      <c r="J137" s="75" t="str">
        <f>IF((I122=B123-I128-I131-I134-I137-I142-I143-I144),"","NO CUADRA")</f>
        <v/>
      </c>
    </row>
    <row r="138" spans="2:10">
      <c r="B138" s="128">
        <f>B139+B140</f>
        <v>403</v>
      </c>
      <c r="E138" s="55" t="s">
        <v>119</v>
      </c>
      <c r="I138" s="129">
        <f>I139+I140</f>
        <v>-5463</v>
      </c>
    </row>
    <row r="139" spans="2:10">
      <c r="B139" s="128">
        <v>403</v>
      </c>
      <c r="E139" s="55" t="s">
        <v>120</v>
      </c>
      <c r="I139" s="129">
        <v>-5463</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812</v>
      </c>
    </row>
    <row r="144" spans="2:10">
      <c r="B144" s="128">
        <f>B145+B146</f>
        <v>-162992</v>
      </c>
      <c r="C144" s="32" t="s">
        <v>125</v>
      </c>
      <c r="E144" s="32" t="s">
        <v>125</v>
      </c>
      <c r="I144" s="129">
        <f>I145+I146</f>
        <v>5304</v>
      </c>
      <c r="J144" s="75" t="str">
        <f>IF((I122=B113),"","NO CUADRA")</f>
        <v/>
      </c>
    </row>
    <row r="145" spans="2:9">
      <c r="B145" s="128">
        <v>-85244</v>
      </c>
      <c r="C145" s="32" t="s">
        <v>126</v>
      </c>
      <c r="E145" s="32" t="s">
        <v>126</v>
      </c>
      <c r="I145" s="129">
        <v>2902</v>
      </c>
    </row>
    <row r="146" spans="2:9">
      <c r="B146" s="130">
        <v>-77748</v>
      </c>
      <c r="C146" s="56" t="s">
        <v>127</v>
      </c>
      <c r="D146" s="57"/>
      <c r="E146" s="56" t="s">
        <v>127</v>
      </c>
      <c r="F146" s="57"/>
      <c r="G146" s="57"/>
      <c r="H146" s="57"/>
      <c r="I146" s="131">
        <v>2402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11676</v>
      </c>
      <c r="D11" s="24" t="s">
        <v>4</v>
      </c>
      <c r="E11" s="32" t="s">
        <v>42</v>
      </c>
      <c r="F11" s="30"/>
      <c r="G11" s="31" t="s">
        <v>2</v>
      </c>
      <c r="H11" s="33" t="s">
        <v>3</v>
      </c>
      <c r="I11" s="129">
        <f>I12+I13</f>
        <v>24149</v>
      </c>
      <c r="J11" s="75" t="str">
        <f>IF((I11=I12+I13),"","NO CUADRA")</f>
        <v/>
      </c>
    </row>
    <row r="12" spans="2:14">
      <c r="B12" s="128">
        <f>I11-B11</f>
        <v>12473</v>
      </c>
      <c r="D12" s="32" t="s">
        <v>28</v>
      </c>
      <c r="E12" s="34" t="s">
        <v>5</v>
      </c>
      <c r="F12" s="30"/>
      <c r="G12" s="35" t="s">
        <v>43</v>
      </c>
      <c r="H12" s="31"/>
      <c r="I12" s="129">
        <v>24149</v>
      </c>
      <c r="J12" s="75" t="str">
        <f>IF((I11=I16),"","NO CUADRA")</f>
        <v/>
      </c>
    </row>
    <row r="13" spans="2:14">
      <c r="B13" s="128">
        <v>1139</v>
      </c>
      <c r="D13" s="24" t="s">
        <v>44</v>
      </c>
      <c r="E13" s="32" t="s">
        <v>6</v>
      </c>
      <c r="F13" s="30"/>
      <c r="G13" s="35" t="s">
        <v>45</v>
      </c>
      <c r="I13" s="129">
        <v>0</v>
      </c>
      <c r="J13" s="75" t="str">
        <f>IF((B16=B11+B12),"","NO CUADRA")</f>
        <v/>
      </c>
    </row>
    <row r="14" spans="2:14">
      <c r="B14" s="128">
        <f>B12-B13</f>
        <v>11334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24149</v>
      </c>
      <c r="C16" s="26"/>
      <c r="D16" s="36" t="s">
        <v>46</v>
      </c>
      <c r="E16" s="26"/>
      <c r="F16" s="37"/>
      <c r="G16" s="36" t="s">
        <v>46</v>
      </c>
      <c r="H16" s="26"/>
      <c r="I16" s="131">
        <f>I11</f>
        <v>24149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13130</v>
      </c>
      <c r="D26" s="24" t="s">
        <v>9</v>
      </c>
      <c r="E26" s="32" t="s">
        <v>10</v>
      </c>
      <c r="F26" s="30"/>
      <c r="G26" s="35" t="s">
        <v>28</v>
      </c>
      <c r="H26" s="39" t="s">
        <v>5</v>
      </c>
      <c r="I26" s="129">
        <f>+B12</f>
        <v>12473</v>
      </c>
      <c r="J26" s="75" t="str">
        <f>IF((B26=B27+B28),"","NO CUADRA")</f>
        <v/>
      </c>
    </row>
    <row r="27" spans="2:10">
      <c r="B27" s="128">
        <v>10263</v>
      </c>
      <c r="D27" s="32" t="s">
        <v>49</v>
      </c>
      <c r="F27" s="30"/>
      <c r="G27" s="31"/>
      <c r="H27" s="31"/>
      <c r="I27" s="129"/>
      <c r="J27" s="75" t="str">
        <f>IF((B28=B29+B30),"","NO CUADRA")</f>
        <v/>
      </c>
    </row>
    <row r="28" spans="2:10">
      <c r="B28" s="128">
        <f>B29+B30</f>
        <v>2867</v>
      </c>
      <c r="D28" s="32" t="s">
        <v>50</v>
      </c>
      <c r="F28" s="30"/>
      <c r="G28" s="31"/>
      <c r="H28" s="31"/>
      <c r="I28" s="129"/>
      <c r="J28" s="75" t="str">
        <f>IF((I26=I35),"","NO CUADRA")</f>
        <v/>
      </c>
    </row>
    <row r="29" spans="2:10">
      <c r="B29" s="128">
        <v>2705</v>
      </c>
      <c r="D29" s="32" t="s">
        <v>51</v>
      </c>
      <c r="F29" s="30"/>
      <c r="G29" s="31"/>
      <c r="H29" s="31"/>
      <c r="I29" s="129"/>
      <c r="J29" s="75" t="str">
        <f>IF((B33=I35-B26-B31-B32),"","NO CUADRA")</f>
        <v/>
      </c>
    </row>
    <row r="30" spans="2:10">
      <c r="B30" s="128">
        <v>162</v>
      </c>
      <c r="D30" s="32" t="s">
        <v>52</v>
      </c>
      <c r="F30" s="30"/>
      <c r="G30" s="31"/>
      <c r="H30" s="31"/>
      <c r="I30" s="129"/>
      <c r="J30" s="75" t="str">
        <f>IF((B35=B26+B31+B32+B33),"","NO CUADRA")</f>
        <v/>
      </c>
    </row>
    <row r="31" spans="2:10" ht="12.75" customHeight="1">
      <c r="B31" s="128">
        <v>13</v>
      </c>
      <c r="D31" s="24" t="s">
        <v>11</v>
      </c>
      <c r="E31" s="24" t="s">
        <v>12</v>
      </c>
      <c r="F31" s="30"/>
      <c r="G31" s="31"/>
      <c r="H31" s="31"/>
      <c r="I31" s="129"/>
    </row>
    <row r="32" spans="2:10" ht="12.75" customHeight="1">
      <c r="B32" s="128">
        <v>-459</v>
      </c>
      <c r="D32" s="24" t="s">
        <v>13</v>
      </c>
      <c r="E32" s="24" t="s">
        <v>14</v>
      </c>
      <c r="F32" s="30"/>
      <c r="G32" s="31"/>
      <c r="H32" s="31"/>
      <c r="I32" s="129"/>
    </row>
    <row r="33" spans="2:10">
      <c r="B33" s="128">
        <f>I35-B26-B31-B32</f>
        <v>-211</v>
      </c>
      <c r="D33" s="32" t="s">
        <v>53</v>
      </c>
      <c r="E33" s="34" t="s">
        <v>54</v>
      </c>
      <c r="F33" s="30"/>
      <c r="G33" s="31"/>
      <c r="H33" s="31"/>
      <c r="I33" s="129"/>
    </row>
    <row r="34" spans="2:10">
      <c r="B34" s="128"/>
      <c r="F34" s="30"/>
      <c r="G34" s="31"/>
      <c r="H34" s="31"/>
      <c r="I34" s="129"/>
    </row>
    <row r="35" spans="2:10">
      <c r="B35" s="130">
        <f>B26+B31+B32+B33</f>
        <v>12473</v>
      </c>
      <c r="C35" s="26"/>
      <c r="D35" s="36" t="s">
        <v>46</v>
      </c>
      <c r="E35" s="26"/>
      <c r="F35" s="37"/>
      <c r="G35" s="36" t="s">
        <v>46</v>
      </c>
      <c r="H35" s="26"/>
      <c r="I35" s="131">
        <f>I26</f>
        <v>12473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1825</v>
      </c>
      <c r="D42" s="24" t="s">
        <v>15</v>
      </c>
      <c r="E42" s="35" t="s">
        <v>16</v>
      </c>
      <c r="F42" s="30"/>
      <c r="G42" s="32" t="s">
        <v>53</v>
      </c>
      <c r="H42" s="34" t="s">
        <v>54</v>
      </c>
      <c r="I42" s="129">
        <f>+B33</f>
        <v>-211</v>
      </c>
    </row>
    <row r="43" spans="2:10" ht="15">
      <c r="B43" s="128">
        <v>99</v>
      </c>
      <c r="C43" s="23"/>
      <c r="D43" s="40" t="s">
        <v>56</v>
      </c>
      <c r="F43" s="41"/>
      <c r="G43" s="28" t="s">
        <v>15</v>
      </c>
      <c r="H43" s="42" t="s">
        <v>16</v>
      </c>
      <c r="I43" s="129">
        <f>I44+I45+I47+I48+I49</f>
        <v>210</v>
      </c>
      <c r="J43" s="75" t="str">
        <f>IF((I43=I44+I45+I47+I48+I49),"","NO CUADRA")</f>
        <v/>
      </c>
    </row>
    <row r="44" spans="2:10">
      <c r="B44" s="128">
        <v>1726</v>
      </c>
      <c r="D44" s="32" t="s">
        <v>57</v>
      </c>
      <c r="F44" s="30"/>
      <c r="G44" s="40" t="s">
        <v>56</v>
      </c>
      <c r="I44" s="129">
        <v>210</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-1826</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v>
      </c>
      <c r="C52" s="26"/>
      <c r="D52" s="26" t="s">
        <v>46</v>
      </c>
      <c r="E52" s="26"/>
      <c r="F52" s="37"/>
      <c r="G52" s="26" t="s">
        <v>46</v>
      </c>
      <c r="H52" s="26"/>
      <c r="I52" s="131">
        <f>I42+I43+I50</f>
        <v>-1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750</v>
      </c>
      <c r="D59" s="24" t="s">
        <v>17</v>
      </c>
      <c r="E59" s="33" t="s">
        <v>66</v>
      </c>
      <c r="F59" s="30"/>
      <c r="G59" s="35" t="s">
        <v>62</v>
      </c>
      <c r="H59" s="34" t="s">
        <v>63</v>
      </c>
      <c r="I59" s="129">
        <f>+B49</f>
        <v>-1826</v>
      </c>
      <c r="J59" s="75" t="str">
        <f>IF((B59=B60+B61),"","NO CUADRA")</f>
        <v/>
      </c>
    </row>
    <row r="60" spans="2:10">
      <c r="B60" s="128">
        <v>750</v>
      </c>
      <c r="D60" s="32" t="s">
        <v>67</v>
      </c>
      <c r="F60" s="30"/>
      <c r="G60" s="35" t="s">
        <v>68</v>
      </c>
      <c r="H60" s="32"/>
      <c r="I60" s="129">
        <f>I61+I62</f>
        <v>162</v>
      </c>
      <c r="J60" s="75" t="str">
        <f>IF((B64=B65+B66+B67),"","NO CUADRA")</f>
        <v/>
      </c>
    </row>
    <row r="61" spans="2:10">
      <c r="B61" s="128">
        <v>0</v>
      </c>
      <c r="D61" s="32" t="s">
        <v>69</v>
      </c>
      <c r="F61" s="30"/>
      <c r="G61" s="35" t="s">
        <v>70</v>
      </c>
      <c r="I61" s="129">
        <v>0</v>
      </c>
      <c r="J61" s="75" t="str">
        <f>IF((I60=I61+I62),"","NO CUADRA")</f>
        <v/>
      </c>
    </row>
    <row r="62" spans="2:10">
      <c r="B62" s="128">
        <v>162</v>
      </c>
      <c r="D62" s="24" t="s">
        <v>18</v>
      </c>
      <c r="E62" s="32" t="s">
        <v>71</v>
      </c>
      <c r="F62" s="30"/>
      <c r="G62" s="35" t="s">
        <v>72</v>
      </c>
      <c r="I62" s="129">
        <v>162</v>
      </c>
      <c r="J62" s="75" t="str">
        <f>IF((I63=I64+I65+I66),"","NO CUADRA")</f>
        <v/>
      </c>
    </row>
    <row r="63" spans="2:10">
      <c r="B63" s="128"/>
      <c r="E63" s="32" t="s">
        <v>73</v>
      </c>
      <c r="F63" s="30"/>
      <c r="G63" s="31" t="s">
        <v>19</v>
      </c>
      <c r="H63" s="24" t="s">
        <v>20</v>
      </c>
      <c r="I63" s="129">
        <f>I64+I65+I66</f>
        <v>2293</v>
      </c>
      <c r="J63" s="75" t="str">
        <f>IF((I70=I59+I60+I63),"","NO CUADRA")</f>
        <v/>
      </c>
    </row>
    <row r="64" spans="2:10">
      <c r="B64" s="128">
        <f>B65+B66+B67</f>
        <v>53</v>
      </c>
      <c r="D64" s="24" t="s">
        <v>19</v>
      </c>
      <c r="E64" s="24" t="s">
        <v>20</v>
      </c>
      <c r="F64" s="30"/>
      <c r="G64" s="32" t="s">
        <v>74</v>
      </c>
      <c r="I64" s="129">
        <v>0</v>
      </c>
      <c r="J64" s="75" t="str">
        <f>IF((B68=I70-B59-B62-B64),"","NO CUADRA")</f>
        <v/>
      </c>
    </row>
    <row r="65" spans="2:10">
      <c r="B65" s="128">
        <v>53</v>
      </c>
      <c r="D65" s="32" t="s">
        <v>74</v>
      </c>
      <c r="F65" s="30"/>
      <c r="G65" s="35" t="s">
        <v>75</v>
      </c>
      <c r="I65" s="129">
        <v>0</v>
      </c>
      <c r="J65" s="75" t="str">
        <f>IF((B70=B59+B62+B64+B68),"","NO CUADRA")</f>
        <v/>
      </c>
    </row>
    <row r="66" spans="2:10">
      <c r="B66" s="128">
        <v>0</v>
      </c>
      <c r="D66" s="32" t="s">
        <v>75</v>
      </c>
      <c r="F66" s="30"/>
      <c r="G66" s="35" t="s">
        <v>76</v>
      </c>
      <c r="I66" s="129">
        <v>2293</v>
      </c>
    </row>
    <row r="67" spans="2:10">
      <c r="B67" s="128">
        <v>0</v>
      </c>
      <c r="D67" s="32" t="s">
        <v>76</v>
      </c>
      <c r="F67" s="30"/>
      <c r="G67" s="31"/>
      <c r="H67" s="31"/>
      <c r="I67" s="129"/>
    </row>
    <row r="68" spans="2:10">
      <c r="B68" s="128">
        <f>I70-B59-B62-B64</f>
        <v>-336</v>
      </c>
      <c r="D68" s="32" t="s">
        <v>77</v>
      </c>
      <c r="E68" s="32" t="s">
        <v>78</v>
      </c>
      <c r="F68" s="30"/>
      <c r="G68" s="31"/>
      <c r="H68" s="31"/>
      <c r="I68" s="129"/>
    </row>
    <row r="69" spans="2:10" ht="17.45" customHeight="1">
      <c r="B69" s="128"/>
      <c r="F69" s="30"/>
      <c r="G69" s="31"/>
      <c r="H69" s="31"/>
      <c r="I69" s="129"/>
    </row>
    <row r="70" spans="2:10" ht="17.45" customHeight="1">
      <c r="B70" s="130">
        <f>B59+B62+B64+B68</f>
        <v>629</v>
      </c>
      <c r="C70" s="26"/>
      <c r="D70" s="26" t="s">
        <v>46</v>
      </c>
      <c r="E70" s="26"/>
      <c r="F70" s="37"/>
      <c r="G70" s="26" t="s">
        <v>46</v>
      </c>
      <c r="H70" s="26"/>
      <c r="I70" s="131">
        <f>I59+I60+I63</f>
        <v>629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-336</v>
      </c>
      <c r="J77" s="75" t="str">
        <f>IF((I77=I82),"","NO CUADRA")</f>
        <v/>
      </c>
    </row>
    <row r="78" spans="2:10">
      <c r="B78" s="128"/>
      <c r="E78" s="32" t="s">
        <v>81</v>
      </c>
      <c r="F78" s="30"/>
      <c r="G78" s="35"/>
      <c r="H78" s="32"/>
      <c r="I78" s="129"/>
    </row>
    <row r="79" spans="2:10">
      <c r="B79" s="128">
        <f>I82-B77</f>
        <v>-336</v>
      </c>
      <c r="D79" s="32" t="s">
        <v>82</v>
      </c>
      <c r="E79" s="39" t="s">
        <v>83</v>
      </c>
      <c r="F79" s="30"/>
      <c r="G79" s="31"/>
      <c r="H79" s="31"/>
      <c r="I79" s="129"/>
      <c r="J79" s="75" t="str">
        <f>IF((B79=I82-B77),"","NO CUADRA")</f>
        <v/>
      </c>
    </row>
    <row r="80" spans="2:10">
      <c r="B80" s="128">
        <f>B79-B13</f>
        <v>-1475</v>
      </c>
      <c r="D80" s="32" t="s">
        <v>21</v>
      </c>
      <c r="E80" s="34" t="s">
        <v>22</v>
      </c>
      <c r="F80" s="30"/>
      <c r="G80" s="31"/>
      <c r="H80" s="31"/>
      <c r="I80" s="129"/>
    </row>
    <row r="81" spans="2:10">
      <c r="B81" s="128"/>
      <c r="F81" s="30"/>
      <c r="G81" s="31"/>
      <c r="H81" s="31"/>
      <c r="I81" s="129"/>
      <c r="J81" s="75" t="str">
        <f>IF((B82=B77+B79),"","NO CUADRA")</f>
        <v/>
      </c>
    </row>
    <row r="82" spans="2:10">
      <c r="B82" s="130">
        <f>B77+B79</f>
        <v>-336</v>
      </c>
      <c r="C82" s="26"/>
      <c r="D82" s="26" t="s">
        <v>46</v>
      </c>
      <c r="E82" s="26"/>
      <c r="F82" s="37"/>
      <c r="G82" s="26" t="s">
        <v>46</v>
      </c>
      <c r="H82" s="26"/>
      <c r="I82" s="131">
        <f>I77</f>
        <v>-336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6719</v>
      </c>
      <c r="D92" s="32" t="s">
        <v>87</v>
      </c>
      <c r="E92" s="34" t="s">
        <v>88</v>
      </c>
      <c r="F92" s="30"/>
      <c r="G92" s="32" t="s">
        <v>82</v>
      </c>
      <c r="H92" s="34" t="s">
        <v>22</v>
      </c>
      <c r="I92" s="129">
        <f>+B80</f>
        <v>-1475</v>
      </c>
      <c r="J92" s="75" t="str">
        <f>IF((I93=I94+I95),"","NO CUADRA")</f>
        <v/>
      </c>
    </row>
    <row r="93" spans="2:10">
      <c r="B93" s="128"/>
      <c r="E93" s="39" t="s">
        <v>89</v>
      </c>
      <c r="F93" s="30"/>
      <c r="G93" s="35" t="s">
        <v>32</v>
      </c>
      <c r="H93" s="24" t="s">
        <v>24</v>
      </c>
      <c r="I93" s="129">
        <f>I94+I95</f>
        <v>8194</v>
      </c>
      <c r="J93" s="75" t="str">
        <f>IF((I96=I97),"","NO CUADRA")</f>
        <v/>
      </c>
    </row>
    <row r="94" spans="2:10">
      <c r="B94" s="128"/>
      <c r="E94" s="32"/>
      <c r="F94" s="30"/>
      <c r="G94" s="35" t="s">
        <v>90</v>
      </c>
      <c r="I94" s="129">
        <v>7935</v>
      </c>
      <c r="J94" s="75" t="str">
        <f>IF((I99=I92+I93+I96),"","NO CUADRA")</f>
        <v/>
      </c>
    </row>
    <row r="95" spans="2:10">
      <c r="B95" s="128"/>
      <c r="E95" s="32"/>
      <c r="F95" s="30"/>
      <c r="G95" s="35" t="s">
        <v>91</v>
      </c>
      <c r="I95" s="129">
        <v>259</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6719</v>
      </c>
      <c r="C99" s="26"/>
      <c r="D99" s="26" t="s">
        <v>46</v>
      </c>
      <c r="E99" s="26"/>
      <c r="F99" s="37"/>
      <c r="G99" s="26" t="s">
        <v>46</v>
      </c>
      <c r="H99" s="26"/>
      <c r="I99" s="131">
        <f>I92+I93+I96</f>
        <v>6719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3135</v>
      </c>
      <c r="D106" s="32" t="s">
        <v>34</v>
      </c>
      <c r="E106" s="50" t="s">
        <v>35</v>
      </c>
      <c r="F106" s="30"/>
      <c r="G106" s="31"/>
      <c r="H106" s="31"/>
      <c r="I106" s="30"/>
    </row>
    <row r="107" spans="2:10">
      <c r="B107" s="128">
        <v>462</v>
      </c>
      <c r="D107" s="32" t="s">
        <v>94</v>
      </c>
      <c r="E107" s="32"/>
      <c r="F107" s="30"/>
      <c r="G107" s="32" t="s">
        <v>87</v>
      </c>
      <c r="H107" s="39" t="s">
        <v>88</v>
      </c>
      <c r="I107" s="129"/>
    </row>
    <row r="108" spans="2:10">
      <c r="B108" s="128">
        <f>-B13</f>
        <v>-1139</v>
      </c>
      <c r="D108" s="32" t="s">
        <v>95</v>
      </c>
      <c r="E108" s="33" t="s">
        <v>6</v>
      </c>
      <c r="F108" s="30"/>
      <c r="G108" s="32"/>
      <c r="H108" s="51" t="s">
        <v>89</v>
      </c>
      <c r="I108" s="129">
        <f>B92</f>
        <v>6719</v>
      </c>
    </row>
    <row r="109" spans="2:10">
      <c r="B109" s="128">
        <v>2673</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4723</v>
      </c>
      <c r="C113" s="46"/>
      <c r="D113" s="46" t="s">
        <v>26</v>
      </c>
      <c r="E113" s="34" t="s">
        <v>102</v>
      </c>
      <c r="F113" s="47"/>
      <c r="G113" s="72"/>
      <c r="H113" s="48"/>
      <c r="I113" s="129"/>
    </row>
    <row r="114" spans="2:10">
      <c r="B114" s="128"/>
      <c r="E114" s="32"/>
      <c r="F114" s="30"/>
      <c r="G114" s="72"/>
      <c r="H114" s="31"/>
      <c r="I114" s="129"/>
    </row>
    <row r="115" spans="2:10">
      <c r="B115" s="130">
        <f>B106+B108+B111+B113</f>
        <v>6719</v>
      </c>
      <c r="C115" s="26"/>
      <c r="D115" s="26" t="s">
        <v>46</v>
      </c>
      <c r="E115" s="52"/>
      <c r="F115" s="37"/>
      <c r="G115" s="26" t="s">
        <v>46</v>
      </c>
      <c r="H115" s="26"/>
      <c r="I115" s="131">
        <f>I108</f>
        <v>6719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4723</v>
      </c>
      <c r="J122" s="75" t="str">
        <f>IF((B125=B126+B127),"","NO CUADRA")</f>
        <v/>
      </c>
    </row>
    <row r="123" spans="2:10" ht="15">
      <c r="B123" s="128">
        <f>B125+B128+B131+B134+B137+B142+B143+B144</f>
        <v>-4683</v>
      </c>
      <c r="C123" s="28"/>
      <c r="D123" s="23"/>
      <c r="E123" s="32" t="s">
        <v>105</v>
      </c>
      <c r="F123" s="23"/>
      <c r="G123" s="23"/>
      <c r="H123" s="23"/>
      <c r="I123" s="129">
        <f>I128+I131+I134+I137+I142+I143+I144</f>
        <v>-9406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3672</v>
      </c>
      <c r="E128" s="32" t="s">
        <v>109</v>
      </c>
      <c r="I128" s="129">
        <f>I129+I130</f>
        <v>69</v>
      </c>
      <c r="J128" s="75" t="str">
        <f>IF((B138=B139+B140),"","NO CUADRA")</f>
        <v/>
      </c>
    </row>
    <row r="129" spans="2:10">
      <c r="B129" s="128">
        <v>2610</v>
      </c>
      <c r="E129" s="32" t="s">
        <v>110</v>
      </c>
      <c r="I129" s="129">
        <v>0</v>
      </c>
      <c r="J129" s="75" t="str">
        <f>IF((B144=B145+B146),"","NO CUADRA")</f>
        <v/>
      </c>
    </row>
    <row r="130" spans="2:10">
      <c r="B130" s="128">
        <v>1062</v>
      </c>
      <c r="E130" s="32" t="s">
        <v>111</v>
      </c>
      <c r="I130" s="129">
        <v>69</v>
      </c>
    </row>
    <row r="131" spans="2:10">
      <c r="B131" s="128">
        <f>B132+B133</f>
        <v>-799</v>
      </c>
      <c r="E131" s="32" t="s">
        <v>112</v>
      </c>
      <c r="I131" s="129">
        <f>I132+I133</f>
        <v>0</v>
      </c>
    </row>
    <row r="132" spans="2:10">
      <c r="B132" s="128">
        <v>-799</v>
      </c>
      <c r="E132" s="32" t="s">
        <v>113</v>
      </c>
      <c r="I132" s="129">
        <v>0</v>
      </c>
      <c r="J132" s="75" t="str">
        <f>IF((I128=I129+I130),"","NO CUADRA")</f>
        <v/>
      </c>
    </row>
    <row r="133" spans="2:10">
      <c r="B133" s="128">
        <v>0</v>
      </c>
      <c r="E133" s="32" t="s">
        <v>114</v>
      </c>
      <c r="I133" s="129">
        <v>0</v>
      </c>
      <c r="J133" s="75" t="str">
        <f>IF((I131=I132+I133),"","NO CUADRA")</f>
        <v/>
      </c>
    </row>
    <row r="134" spans="2:10">
      <c r="B134" s="128">
        <f>B135+B136</f>
        <v>-158</v>
      </c>
      <c r="E134" s="32" t="s">
        <v>115</v>
      </c>
      <c r="I134" s="129">
        <f>I135+I136</f>
        <v>-2706</v>
      </c>
      <c r="J134" s="75" t="str">
        <f>IF((I134=I135+I136),"","NO CUADRA")</f>
        <v/>
      </c>
    </row>
    <row r="135" spans="2:10">
      <c r="B135" s="128">
        <v>21</v>
      </c>
      <c r="E135" s="32" t="s">
        <v>116</v>
      </c>
      <c r="I135" s="129">
        <v>194</v>
      </c>
      <c r="J135" s="75" t="str">
        <f>IF((I137=I138+I141),"","NO CUADRA")</f>
        <v/>
      </c>
    </row>
    <row r="136" spans="2:10">
      <c r="B136" s="128">
        <v>-179</v>
      </c>
      <c r="E136" s="32" t="s">
        <v>117</v>
      </c>
      <c r="I136" s="129">
        <v>-2900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-7398</v>
      </c>
      <c r="C144" s="32" t="s">
        <v>125</v>
      </c>
      <c r="E144" s="32" t="s">
        <v>125</v>
      </c>
      <c r="I144" s="129">
        <f>I145+I146</f>
        <v>-6769</v>
      </c>
      <c r="J144" s="75" t="str">
        <f>IF((I122=B113),"","NO CUADRA")</f>
        <v/>
      </c>
    </row>
    <row r="145" spans="2:9">
      <c r="B145" s="128">
        <v>-10363</v>
      </c>
      <c r="C145" s="32" t="s">
        <v>126</v>
      </c>
      <c r="E145" s="32" t="s">
        <v>126</v>
      </c>
      <c r="I145" s="129">
        <v>1331</v>
      </c>
    </row>
    <row r="146" spans="2:9">
      <c r="B146" s="130">
        <v>2965</v>
      </c>
      <c r="C146" s="56" t="s">
        <v>127</v>
      </c>
      <c r="D146" s="57"/>
      <c r="E146" s="56" t="s">
        <v>127</v>
      </c>
      <c r="F146" s="57"/>
      <c r="G146" s="57"/>
      <c r="H146" s="57"/>
      <c r="I146" s="131">
        <v>-8100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407</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1683</v>
      </c>
      <c r="D11" s="24" t="s">
        <v>4</v>
      </c>
      <c r="E11" s="32" t="s">
        <v>42</v>
      </c>
      <c r="F11" s="30"/>
      <c r="G11" s="31" t="s">
        <v>2</v>
      </c>
      <c r="H11" s="33" t="s">
        <v>3</v>
      </c>
      <c r="I11" s="129">
        <f>I12+I13</f>
        <v>3636</v>
      </c>
      <c r="J11" s="75" t="str">
        <f>IF((I11=I12+I13),"","NO CUADRA")</f>
        <v/>
      </c>
    </row>
    <row r="12" spans="2:14">
      <c r="B12" s="128">
        <f>I11-B11</f>
        <v>1953</v>
      </c>
      <c r="D12" s="32" t="s">
        <v>28</v>
      </c>
      <c r="E12" s="34" t="s">
        <v>5</v>
      </c>
      <c r="F12" s="30"/>
      <c r="G12" s="35" t="s">
        <v>43</v>
      </c>
      <c r="H12" s="31"/>
      <c r="I12" s="129">
        <v>3636</v>
      </c>
      <c r="J12" s="75" t="str">
        <f>IF((I11=I16),"","NO CUADRA")</f>
        <v/>
      </c>
    </row>
    <row r="13" spans="2:14">
      <c r="B13" s="128">
        <v>258</v>
      </c>
      <c r="D13" s="24" t="s">
        <v>44</v>
      </c>
      <c r="E13" s="32" t="s">
        <v>6</v>
      </c>
      <c r="F13" s="30"/>
      <c r="G13" s="35" t="s">
        <v>45</v>
      </c>
      <c r="I13" s="129">
        <v>0</v>
      </c>
      <c r="J13" s="75" t="str">
        <f>IF((B16=B11+B12),"","NO CUADRA")</f>
        <v/>
      </c>
    </row>
    <row r="14" spans="2:14">
      <c r="B14" s="128">
        <f>B12-B13</f>
        <v>1695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3636</v>
      </c>
      <c r="C16" s="26"/>
      <c r="D16" s="36" t="s">
        <v>46</v>
      </c>
      <c r="E16" s="26"/>
      <c r="F16" s="37"/>
      <c r="G16" s="36" t="s">
        <v>46</v>
      </c>
      <c r="H16" s="26"/>
      <c r="I16" s="131">
        <f>I11</f>
        <v>3636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3883</v>
      </c>
      <c r="D26" s="24" t="s">
        <v>9</v>
      </c>
      <c r="E26" s="32" t="s">
        <v>10</v>
      </c>
      <c r="F26" s="30"/>
      <c r="G26" s="35" t="s">
        <v>28</v>
      </c>
      <c r="H26" s="39" t="s">
        <v>5</v>
      </c>
      <c r="I26" s="129">
        <f>+B12</f>
        <v>1953</v>
      </c>
      <c r="J26" s="75" t="str">
        <f>IF((B26=B27+B28),"","NO CUADRA")</f>
        <v/>
      </c>
    </row>
    <row r="27" spans="2:10">
      <c r="B27" s="128">
        <v>3267</v>
      </c>
      <c r="D27" s="32" t="s">
        <v>49</v>
      </c>
      <c r="F27" s="30"/>
      <c r="G27" s="31"/>
      <c r="H27" s="31"/>
      <c r="I27" s="129"/>
      <c r="J27" s="75" t="str">
        <f>IF((B28=B29+B30),"","NO CUADRA")</f>
        <v/>
      </c>
    </row>
    <row r="28" spans="2:10">
      <c r="B28" s="128">
        <f>B29+B30</f>
        <v>616</v>
      </c>
      <c r="D28" s="32" t="s">
        <v>50</v>
      </c>
      <c r="F28" s="30"/>
      <c r="G28" s="31"/>
      <c r="H28" s="31"/>
      <c r="I28" s="129"/>
      <c r="J28" s="75" t="str">
        <f>IF((I26=I35),"","NO CUADRA")</f>
        <v/>
      </c>
    </row>
    <row r="29" spans="2:10">
      <c r="B29" s="128">
        <v>616</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7</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-1937</v>
      </c>
      <c r="D33" s="32" t="s">
        <v>53</v>
      </c>
      <c r="E33" s="34" t="s">
        <v>54</v>
      </c>
      <c r="F33" s="30"/>
      <c r="G33" s="31"/>
      <c r="H33" s="31"/>
      <c r="I33" s="129"/>
    </row>
    <row r="34" spans="2:10">
      <c r="B34" s="128"/>
      <c r="F34" s="30"/>
      <c r="G34" s="31"/>
      <c r="H34" s="31"/>
      <c r="I34" s="129"/>
    </row>
    <row r="35" spans="2:10">
      <c r="B35" s="130">
        <f>B26+B31+B32+B33</f>
        <v>1953</v>
      </c>
      <c r="C35" s="26"/>
      <c r="D35" s="36" t="s">
        <v>46</v>
      </c>
      <c r="E35" s="26"/>
      <c r="F35" s="37"/>
      <c r="G35" s="36" t="s">
        <v>46</v>
      </c>
      <c r="H35" s="26"/>
      <c r="I35" s="131">
        <f>I26</f>
        <v>1953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60</v>
      </c>
      <c r="D42" s="24" t="s">
        <v>15</v>
      </c>
      <c r="E42" s="35" t="s">
        <v>16</v>
      </c>
      <c r="F42" s="30"/>
      <c r="G42" s="32" t="s">
        <v>53</v>
      </c>
      <c r="H42" s="34" t="s">
        <v>54</v>
      </c>
      <c r="I42" s="129">
        <f>+B33</f>
        <v>-1937</v>
      </c>
    </row>
    <row r="43" spans="2:10" ht="15">
      <c r="B43" s="128">
        <v>60</v>
      </c>
      <c r="C43" s="23"/>
      <c r="D43" s="40" t="s">
        <v>56</v>
      </c>
      <c r="F43" s="41"/>
      <c r="G43" s="28" t="s">
        <v>15</v>
      </c>
      <c r="H43" s="42" t="s">
        <v>16</v>
      </c>
      <c r="I43" s="129">
        <f>I44+I45+I47+I48+I49</f>
        <v>289</v>
      </c>
      <c r="J43" s="75" t="str">
        <f>IF((I43=I44+I45+I47+I48+I49),"","NO CUADRA")</f>
        <v/>
      </c>
    </row>
    <row r="44" spans="2:10">
      <c r="B44" s="128">
        <v>0</v>
      </c>
      <c r="D44" s="32" t="s">
        <v>57</v>
      </c>
      <c r="F44" s="30"/>
      <c r="G44" s="40" t="s">
        <v>56</v>
      </c>
      <c r="I44" s="129">
        <v>289</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-1708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-1648</v>
      </c>
      <c r="C52" s="26"/>
      <c r="D52" s="26" t="s">
        <v>46</v>
      </c>
      <c r="E52" s="26"/>
      <c r="F52" s="37"/>
      <c r="G52" s="26" t="s">
        <v>46</v>
      </c>
      <c r="H52" s="26"/>
      <c r="I52" s="131">
        <f>I42+I43+I50</f>
        <v>-1648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-1708</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437</v>
      </c>
      <c r="D64" s="24" t="s">
        <v>19</v>
      </c>
      <c r="E64" s="24" t="s">
        <v>20</v>
      </c>
      <c r="F64" s="30"/>
      <c r="G64" s="32" t="s">
        <v>74</v>
      </c>
      <c r="I64" s="129">
        <v>0</v>
      </c>
      <c r="J64" s="75" t="str">
        <f>IF((B68=I70-B59-B62-B64),"","NO CUADRA")</f>
        <v/>
      </c>
    </row>
    <row r="65" spans="2:10">
      <c r="B65" s="128">
        <v>4</v>
      </c>
      <c r="D65" s="32" t="s">
        <v>74</v>
      </c>
      <c r="F65" s="30"/>
      <c r="G65" s="35" t="s">
        <v>75</v>
      </c>
      <c r="I65" s="129">
        <v>0</v>
      </c>
      <c r="J65" s="75" t="str">
        <f>IF((B70=B59+B62+B64+B68),"","NO CUADRA")</f>
        <v/>
      </c>
    </row>
    <row r="66" spans="2:10">
      <c r="B66" s="128">
        <v>0</v>
      </c>
      <c r="D66" s="32" t="s">
        <v>75</v>
      </c>
      <c r="F66" s="30"/>
      <c r="G66" s="35" t="s">
        <v>76</v>
      </c>
      <c r="I66" s="129">
        <v>0</v>
      </c>
    </row>
    <row r="67" spans="2:10">
      <c r="B67" s="128">
        <v>433</v>
      </c>
      <c r="D67" s="32" t="s">
        <v>76</v>
      </c>
      <c r="F67" s="30"/>
      <c r="G67" s="31"/>
      <c r="H67" s="31"/>
      <c r="I67" s="129"/>
    </row>
    <row r="68" spans="2:10">
      <c r="B68" s="128">
        <f>I70-B59-B62-B64</f>
        <v>-2145</v>
      </c>
      <c r="D68" s="32" t="s">
        <v>77</v>
      </c>
      <c r="E68" s="32" t="s">
        <v>78</v>
      </c>
      <c r="F68" s="30"/>
      <c r="G68" s="31"/>
      <c r="H68" s="31"/>
      <c r="I68" s="129"/>
    </row>
    <row r="69" spans="2:10" ht="17.45" customHeight="1">
      <c r="B69" s="128"/>
      <c r="F69" s="30"/>
      <c r="G69" s="31"/>
      <c r="H69" s="31"/>
      <c r="I69" s="129"/>
    </row>
    <row r="70" spans="2:10" ht="17.45" customHeight="1">
      <c r="B70" s="130">
        <f>B59+B62+B64+B68</f>
        <v>-1708</v>
      </c>
      <c r="C70" s="26"/>
      <c r="D70" s="26" t="s">
        <v>46</v>
      </c>
      <c r="E70" s="26"/>
      <c r="F70" s="37"/>
      <c r="G70" s="26" t="s">
        <v>46</v>
      </c>
      <c r="H70" s="26"/>
      <c r="I70" s="131">
        <f>I59+I60+I63</f>
        <v>-1708</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-2145</v>
      </c>
      <c r="J77" s="75" t="str">
        <f>IF((I77=I82),"","NO CUADRA")</f>
        <v/>
      </c>
    </row>
    <row r="78" spans="2:10">
      <c r="B78" s="128"/>
      <c r="E78" s="32" t="s">
        <v>81</v>
      </c>
      <c r="F78" s="30"/>
      <c r="G78" s="35"/>
      <c r="H78" s="32"/>
      <c r="I78" s="129"/>
    </row>
    <row r="79" spans="2:10">
      <c r="B79" s="128">
        <f>I82-B77</f>
        <v>-2145</v>
      </c>
      <c r="D79" s="32" t="s">
        <v>82</v>
      </c>
      <c r="E79" s="39" t="s">
        <v>83</v>
      </c>
      <c r="F79" s="30"/>
      <c r="G79" s="31"/>
      <c r="H79" s="31"/>
      <c r="I79" s="129"/>
      <c r="J79" s="75" t="str">
        <f>IF((B79=I82-B77),"","NO CUADRA")</f>
        <v/>
      </c>
    </row>
    <row r="80" spans="2:10">
      <c r="B80" s="128">
        <f>B79-B13</f>
        <v>-2403</v>
      </c>
      <c r="D80" s="32" t="s">
        <v>21</v>
      </c>
      <c r="E80" s="34" t="s">
        <v>22</v>
      </c>
      <c r="F80" s="30"/>
      <c r="G80" s="31"/>
      <c r="H80" s="31"/>
      <c r="I80" s="129"/>
    </row>
    <row r="81" spans="2:10">
      <c r="B81" s="128"/>
      <c r="F81" s="30"/>
      <c r="G81" s="31"/>
      <c r="H81" s="31"/>
      <c r="I81" s="129"/>
      <c r="J81" s="75" t="str">
        <f>IF((B82=B77+B79),"","NO CUADRA")</f>
        <v/>
      </c>
    </row>
    <row r="82" spans="2:10">
      <c r="B82" s="130">
        <f>B77+B79</f>
        <v>-2145</v>
      </c>
      <c r="C82" s="26"/>
      <c r="D82" s="26" t="s">
        <v>46</v>
      </c>
      <c r="E82" s="26"/>
      <c r="F82" s="37"/>
      <c r="G82" s="26" t="s">
        <v>46</v>
      </c>
      <c r="H82" s="26"/>
      <c r="I82" s="131">
        <f>I77</f>
        <v>-2145</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-1880</v>
      </c>
      <c r="D92" s="32" t="s">
        <v>87</v>
      </c>
      <c r="E92" s="34" t="s">
        <v>88</v>
      </c>
      <c r="F92" s="30"/>
      <c r="G92" s="32" t="s">
        <v>82</v>
      </c>
      <c r="H92" s="34" t="s">
        <v>22</v>
      </c>
      <c r="I92" s="129">
        <f>+B80</f>
        <v>-2403</v>
      </c>
      <c r="J92" s="75" t="str">
        <f>IF((I93=I94+I95),"","NO CUADRA")</f>
        <v/>
      </c>
    </row>
    <row r="93" spans="2:10">
      <c r="B93" s="128"/>
      <c r="E93" s="39" t="s">
        <v>89</v>
      </c>
      <c r="F93" s="30"/>
      <c r="G93" s="35" t="s">
        <v>32</v>
      </c>
      <c r="H93" s="24" t="s">
        <v>24</v>
      </c>
      <c r="I93" s="129">
        <f>I94+I95</f>
        <v>523</v>
      </c>
      <c r="J93" s="75" t="str">
        <f>IF((I96=I97),"","NO CUADRA")</f>
        <v/>
      </c>
    </row>
    <row r="94" spans="2:10">
      <c r="B94" s="128"/>
      <c r="E94" s="32"/>
      <c r="F94" s="30"/>
      <c r="G94" s="35" t="s">
        <v>90</v>
      </c>
      <c r="I94" s="129">
        <v>0</v>
      </c>
      <c r="J94" s="75" t="str">
        <f>IF((I99=I92+I93+I96),"","NO CUADRA")</f>
        <v/>
      </c>
    </row>
    <row r="95" spans="2:10">
      <c r="B95" s="128"/>
      <c r="E95" s="32"/>
      <c r="F95" s="30"/>
      <c r="G95" s="35" t="s">
        <v>91</v>
      </c>
      <c r="I95" s="129">
        <v>523</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-1880</v>
      </c>
      <c r="C99" s="26"/>
      <c r="D99" s="26" t="s">
        <v>46</v>
      </c>
      <c r="E99" s="26"/>
      <c r="F99" s="37"/>
      <c r="G99" s="26" t="s">
        <v>46</v>
      </c>
      <c r="H99" s="26"/>
      <c r="I99" s="131">
        <f>I92+I93+I96</f>
        <v>-1880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100</v>
      </c>
      <c r="D106" s="32" t="s">
        <v>34</v>
      </c>
      <c r="E106" s="50" t="s">
        <v>35</v>
      </c>
      <c r="F106" s="30"/>
      <c r="G106" s="31"/>
      <c r="H106" s="31"/>
      <c r="I106" s="30"/>
    </row>
    <row r="107" spans="2:10">
      <c r="B107" s="128">
        <v>100</v>
      </c>
      <c r="D107" s="32" t="s">
        <v>94</v>
      </c>
      <c r="E107" s="32"/>
      <c r="F107" s="30"/>
      <c r="G107" s="32" t="s">
        <v>87</v>
      </c>
      <c r="H107" s="39" t="s">
        <v>88</v>
      </c>
      <c r="I107" s="129"/>
    </row>
    <row r="108" spans="2:10">
      <c r="B108" s="128">
        <f>-B13</f>
        <v>-258</v>
      </c>
      <c r="D108" s="32" t="s">
        <v>95</v>
      </c>
      <c r="E108" s="33" t="s">
        <v>6</v>
      </c>
      <c r="F108" s="30"/>
      <c r="G108" s="32"/>
      <c r="H108" s="51" t="s">
        <v>89</v>
      </c>
      <c r="I108" s="129">
        <f>B92</f>
        <v>-1880</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-1722</v>
      </c>
      <c r="C113" s="46"/>
      <c r="D113" s="46" t="s">
        <v>26</v>
      </c>
      <c r="E113" s="34" t="s">
        <v>102</v>
      </c>
      <c r="F113" s="47"/>
      <c r="G113" s="72"/>
      <c r="H113" s="48"/>
      <c r="I113" s="129"/>
    </row>
    <row r="114" spans="2:10">
      <c r="B114" s="128"/>
      <c r="E114" s="32"/>
      <c r="F114" s="30"/>
      <c r="G114" s="72"/>
      <c r="H114" s="31"/>
      <c r="I114" s="129"/>
    </row>
    <row r="115" spans="2:10">
      <c r="B115" s="130">
        <f>B106+B108+B111+B113</f>
        <v>-1880</v>
      </c>
      <c r="C115" s="26"/>
      <c r="D115" s="26" t="s">
        <v>46</v>
      </c>
      <c r="E115" s="52"/>
      <c r="F115" s="37"/>
      <c r="G115" s="26" t="s">
        <v>46</v>
      </c>
      <c r="H115" s="26"/>
      <c r="I115" s="131">
        <f>I108</f>
        <v>-1880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-1722</v>
      </c>
      <c r="J122" s="75" t="str">
        <f>IF((B125=B126+B127),"","NO CUADRA")</f>
        <v/>
      </c>
    </row>
    <row r="123" spans="2:10" ht="15">
      <c r="B123" s="128">
        <f>B125+B128+B131+B134+B137+B142+B143+B144</f>
        <v>-1757</v>
      </c>
      <c r="C123" s="28"/>
      <c r="D123" s="23"/>
      <c r="E123" s="32" t="s">
        <v>105</v>
      </c>
      <c r="F123" s="23"/>
      <c r="G123" s="23"/>
      <c r="H123" s="23"/>
      <c r="I123" s="129">
        <f>I128+I131+I134+I137+I142+I143+I144</f>
        <v>-35</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-49</v>
      </c>
      <c r="E128" s="32" t="s">
        <v>109</v>
      </c>
      <c r="I128" s="129">
        <f>I129+I130</f>
        <v>1</v>
      </c>
      <c r="J128" s="75" t="str">
        <f>IF((B138=B139+B140),"","NO CUADRA")</f>
        <v/>
      </c>
    </row>
    <row r="129" spans="2:10">
      <c r="B129" s="128">
        <v>-49</v>
      </c>
      <c r="E129" s="32" t="s">
        <v>110</v>
      </c>
      <c r="I129" s="129">
        <v>0</v>
      </c>
      <c r="J129" s="75" t="str">
        <f>IF((B144=B145+B146),"","NO CUADRA")</f>
        <v/>
      </c>
    </row>
    <row r="130" spans="2:10">
      <c r="B130" s="128">
        <v>0</v>
      </c>
      <c r="E130" s="32" t="s">
        <v>111</v>
      </c>
      <c r="I130" s="129">
        <v>1</v>
      </c>
    </row>
    <row r="131" spans="2:10">
      <c r="B131" s="128">
        <f>B132+B133</f>
        <v>1584</v>
      </c>
      <c r="E131" s="32" t="s">
        <v>112</v>
      </c>
      <c r="I131" s="129">
        <f>I132+I133</f>
        <v>0</v>
      </c>
    </row>
    <row r="132" spans="2:10">
      <c r="B132" s="128">
        <v>1155</v>
      </c>
      <c r="E132" s="32" t="s">
        <v>113</v>
      </c>
      <c r="I132" s="129">
        <v>0</v>
      </c>
      <c r="J132" s="75" t="str">
        <f>IF((I128=I129+I130),"","NO CUADRA")</f>
        <v/>
      </c>
    </row>
    <row r="133" spans="2:10">
      <c r="B133" s="128">
        <v>429</v>
      </c>
      <c r="E133" s="32" t="s">
        <v>114</v>
      </c>
      <c r="I133" s="129">
        <v>0</v>
      </c>
      <c r="J133" s="75" t="str">
        <f>IF((I131=I132+I133),"","NO CUADRA")</f>
        <v/>
      </c>
    </row>
    <row r="134" spans="2:10">
      <c r="B134" s="128">
        <f>B135+B136</f>
        <v>0</v>
      </c>
      <c r="E134" s="32" t="s">
        <v>115</v>
      </c>
      <c r="I134" s="129">
        <f>I135+I136</f>
        <v>0</v>
      </c>
      <c r="J134" s="75" t="str">
        <f>IF((I134=I135+I136),"","NO CUADRA")</f>
        <v/>
      </c>
    </row>
    <row r="135" spans="2:10">
      <c r="B135" s="128">
        <v>0</v>
      </c>
      <c r="E135" s="32" t="s">
        <v>116</v>
      </c>
      <c r="I135" s="129">
        <v>0</v>
      </c>
      <c r="J135" s="75" t="str">
        <f>IF((I137=I138+I141),"","NO CUADRA")</f>
        <v/>
      </c>
    </row>
    <row r="136" spans="2:10">
      <c r="B136" s="128">
        <v>0</v>
      </c>
      <c r="E136" s="32" t="s">
        <v>117</v>
      </c>
      <c r="I136" s="129">
        <v>0</v>
      </c>
      <c r="J136" s="75" t="str">
        <f>IF((I144=I145+I146),"","NO CUADRA")</f>
        <v/>
      </c>
    </row>
    <row r="137" spans="2:10">
      <c r="B137" s="128">
        <f>B138+B141</f>
        <v>-3023</v>
      </c>
      <c r="E137" s="55" t="s">
        <v>118</v>
      </c>
      <c r="I137" s="129">
        <f>I138+I141</f>
        <v>0</v>
      </c>
      <c r="J137" s="75" t="str">
        <f>IF((I122=B123-I128-I131-I134-I137-I142-I143-I144),"","NO CUADRA")</f>
        <v/>
      </c>
    </row>
    <row r="138" spans="2:10">
      <c r="B138" s="128">
        <f>B139+B140</f>
        <v>-3023</v>
      </c>
      <c r="E138" s="55" t="s">
        <v>119</v>
      </c>
      <c r="I138" s="129">
        <f>I139+I140</f>
        <v>0</v>
      </c>
    </row>
    <row r="139" spans="2:10">
      <c r="B139" s="128">
        <v>-3023</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-86</v>
      </c>
      <c r="C143" s="32" t="s">
        <v>124</v>
      </c>
      <c r="E143" s="32" t="s">
        <v>124</v>
      </c>
      <c r="I143" s="129">
        <v>0</v>
      </c>
    </row>
    <row r="144" spans="2:10">
      <c r="B144" s="128">
        <f>B145+B146</f>
        <v>-183</v>
      </c>
      <c r="C144" s="32" t="s">
        <v>125</v>
      </c>
      <c r="E144" s="32" t="s">
        <v>125</v>
      </c>
      <c r="I144" s="129">
        <f>I145+I146</f>
        <v>-36</v>
      </c>
      <c r="J144" s="75" t="str">
        <f>IF((I122=B113),"","NO CUADRA")</f>
        <v/>
      </c>
    </row>
    <row r="145" spans="2:9">
      <c r="B145" s="128">
        <v>-655</v>
      </c>
      <c r="C145" s="32" t="s">
        <v>126</v>
      </c>
      <c r="E145" s="32" t="s">
        <v>126</v>
      </c>
      <c r="I145" s="129">
        <v>-100</v>
      </c>
    </row>
    <row r="146" spans="2:9">
      <c r="B146" s="130">
        <v>472</v>
      </c>
      <c r="C146" s="56" t="s">
        <v>127</v>
      </c>
      <c r="D146" s="57"/>
      <c r="E146" s="56" t="s">
        <v>127</v>
      </c>
      <c r="F146" s="57"/>
      <c r="G146" s="57"/>
      <c r="H146" s="57"/>
      <c r="I146" s="131">
        <v>64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408</v>
      </c>
      <c r="D3" s="20"/>
      <c r="E3" s="77"/>
      <c r="F3" s="20"/>
      <c r="G3" s="20"/>
      <c r="H3" s="20"/>
      <c r="I3" s="20"/>
      <c r="J3" s="20"/>
      <c r="K3" s="20"/>
      <c r="L3" s="20"/>
      <c r="M3" s="20"/>
      <c r="N3" s="120"/>
    </row>
    <row r="4" spans="2:14" s="21" customFormat="1" ht="15" customHeight="1">
      <c r="B4" s="127" t="s">
        <v>409</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279</v>
      </c>
      <c r="D11" s="24" t="s">
        <v>4</v>
      </c>
      <c r="E11" s="32" t="s">
        <v>42</v>
      </c>
      <c r="F11" s="30"/>
      <c r="G11" s="31" t="s">
        <v>2</v>
      </c>
      <c r="H11" s="33" t="s">
        <v>3</v>
      </c>
      <c r="I11" s="129">
        <f>I12+I13</f>
        <v>353</v>
      </c>
      <c r="J11" s="75" t="str">
        <f>IF((I11=I12+I13),"","NO CUADRA")</f>
        <v/>
      </c>
    </row>
    <row r="12" spans="2:14">
      <c r="B12" s="128">
        <f>I11-B11</f>
        <v>74</v>
      </c>
      <c r="D12" s="32" t="s">
        <v>28</v>
      </c>
      <c r="E12" s="34" t="s">
        <v>5</v>
      </c>
      <c r="F12" s="30"/>
      <c r="G12" s="35" t="s">
        <v>43</v>
      </c>
      <c r="H12" s="31"/>
      <c r="I12" s="129">
        <v>353</v>
      </c>
      <c r="J12" s="75" t="str">
        <f>IF((I11=I16),"","NO CUADRA")</f>
        <v/>
      </c>
    </row>
    <row r="13" spans="2:14">
      <c r="B13" s="128">
        <v>52</v>
      </c>
      <c r="D13" s="24" t="s">
        <v>44</v>
      </c>
      <c r="E13" s="32" t="s">
        <v>6</v>
      </c>
      <c r="F13" s="30"/>
      <c r="G13" s="35" t="s">
        <v>45</v>
      </c>
      <c r="I13" s="129">
        <v>0</v>
      </c>
      <c r="J13" s="75" t="str">
        <f>IF((B16=B11+B12),"","NO CUADRA")</f>
        <v/>
      </c>
    </row>
    <row r="14" spans="2:14">
      <c r="B14" s="128">
        <f>B12-B13</f>
        <v>22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353</v>
      </c>
      <c r="C16" s="26"/>
      <c r="D16" s="36" t="s">
        <v>46</v>
      </c>
      <c r="E16" s="26"/>
      <c r="F16" s="37"/>
      <c r="G16" s="36" t="s">
        <v>46</v>
      </c>
      <c r="H16" s="26"/>
      <c r="I16" s="131">
        <f>I11</f>
        <v>353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231</v>
      </c>
      <c r="D26" s="24" t="s">
        <v>9</v>
      </c>
      <c r="E26" s="32" t="s">
        <v>10</v>
      </c>
      <c r="F26" s="30"/>
      <c r="G26" s="35" t="s">
        <v>28</v>
      </c>
      <c r="H26" s="39" t="s">
        <v>5</v>
      </c>
      <c r="I26" s="129">
        <f>+B12</f>
        <v>74</v>
      </c>
      <c r="J26" s="75" t="str">
        <f>IF((B26=B27+B28),"","NO CUADRA")</f>
        <v/>
      </c>
    </row>
    <row r="27" spans="2:10">
      <c r="B27" s="128">
        <v>170</v>
      </c>
      <c r="D27" s="32" t="s">
        <v>49</v>
      </c>
      <c r="F27" s="30"/>
      <c r="G27" s="31"/>
      <c r="H27" s="31"/>
      <c r="I27" s="129"/>
      <c r="J27" s="75" t="str">
        <f>IF((B28=B29+B30),"","NO CUADRA")</f>
        <v/>
      </c>
    </row>
    <row r="28" spans="2:10">
      <c r="B28" s="128">
        <f>B29+B30</f>
        <v>61</v>
      </c>
      <c r="D28" s="32" t="s">
        <v>50</v>
      </c>
      <c r="F28" s="30"/>
      <c r="G28" s="31"/>
      <c r="H28" s="31"/>
      <c r="I28" s="129"/>
      <c r="J28" s="75" t="str">
        <f>IF((I26=I35),"","NO CUADRA")</f>
        <v/>
      </c>
    </row>
    <row r="29" spans="2:10">
      <c r="B29" s="128">
        <v>61</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-157</v>
      </c>
      <c r="D33" s="32" t="s">
        <v>53</v>
      </c>
      <c r="E33" s="34" t="s">
        <v>54</v>
      </c>
      <c r="F33" s="30"/>
      <c r="G33" s="31"/>
      <c r="H33" s="31"/>
      <c r="I33" s="129"/>
    </row>
    <row r="34" spans="2:10">
      <c r="B34" s="128"/>
      <c r="F34" s="30"/>
      <c r="G34" s="31"/>
      <c r="H34" s="31"/>
      <c r="I34" s="129"/>
    </row>
    <row r="35" spans="2:10">
      <c r="B35" s="130">
        <f>B26+B31+B32+B33</f>
        <v>74</v>
      </c>
      <c r="C35" s="26"/>
      <c r="D35" s="36" t="s">
        <v>46</v>
      </c>
      <c r="E35" s="26"/>
      <c r="F35" s="37"/>
      <c r="G35" s="36" t="s">
        <v>46</v>
      </c>
      <c r="H35" s="26"/>
      <c r="I35" s="131">
        <f>I26</f>
        <v>74</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26</v>
      </c>
      <c r="D42" s="24" t="s">
        <v>15</v>
      </c>
      <c r="E42" s="35" t="s">
        <v>16</v>
      </c>
      <c r="F42" s="30"/>
      <c r="G42" s="32" t="s">
        <v>53</v>
      </c>
      <c r="H42" s="34" t="s">
        <v>54</v>
      </c>
      <c r="I42" s="129">
        <f>+B33</f>
        <v>-157</v>
      </c>
    </row>
    <row r="43" spans="2:10" ht="15">
      <c r="B43" s="128">
        <v>26</v>
      </c>
      <c r="C43" s="23"/>
      <c r="D43" s="40" t="s">
        <v>56</v>
      </c>
      <c r="F43" s="41"/>
      <c r="G43" s="28" t="s">
        <v>15</v>
      </c>
      <c r="H43" s="42" t="s">
        <v>16</v>
      </c>
      <c r="I43" s="129">
        <f>I44+I45+I47+I48+I49</f>
        <v>10</v>
      </c>
      <c r="J43" s="75" t="str">
        <f>IF((I43=I44+I45+I47+I48+I49),"","NO CUADRA")</f>
        <v/>
      </c>
    </row>
    <row r="44" spans="2:10">
      <c r="B44" s="128">
        <v>0</v>
      </c>
      <c r="D44" s="32" t="s">
        <v>57</v>
      </c>
      <c r="F44" s="30"/>
      <c r="G44" s="40" t="s">
        <v>56</v>
      </c>
      <c r="I44" s="129">
        <v>10</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-173</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-147</v>
      </c>
      <c r="C52" s="26"/>
      <c r="D52" s="26" t="s">
        <v>46</v>
      </c>
      <c r="E52" s="26"/>
      <c r="F52" s="37"/>
      <c r="G52" s="26" t="s">
        <v>46</v>
      </c>
      <c r="H52" s="26"/>
      <c r="I52" s="131">
        <f>I42+I43+I50</f>
        <v>-147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-173</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-173</v>
      </c>
      <c r="D68" s="32" t="s">
        <v>77</v>
      </c>
      <c r="E68" s="32" t="s">
        <v>78</v>
      </c>
      <c r="F68" s="30"/>
      <c r="G68" s="31"/>
      <c r="H68" s="31"/>
      <c r="I68" s="129"/>
    </row>
    <row r="69" spans="2:10" ht="17.45" customHeight="1">
      <c r="B69" s="128"/>
      <c r="F69" s="30"/>
      <c r="G69" s="31"/>
      <c r="H69" s="31"/>
      <c r="I69" s="129"/>
    </row>
    <row r="70" spans="2:10" ht="17.45" customHeight="1">
      <c r="B70" s="130">
        <f>B59+B62+B64+B68</f>
        <v>-173</v>
      </c>
      <c r="C70" s="26"/>
      <c r="D70" s="26" t="s">
        <v>46</v>
      </c>
      <c r="E70" s="26"/>
      <c r="F70" s="37"/>
      <c r="G70" s="26" t="s">
        <v>46</v>
      </c>
      <c r="H70" s="26"/>
      <c r="I70" s="131">
        <f>I59+I60+I63</f>
        <v>-173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-173</v>
      </c>
      <c r="J77" s="75" t="str">
        <f>IF((I77=I82),"","NO CUADRA")</f>
        <v/>
      </c>
    </row>
    <row r="78" spans="2:10">
      <c r="B78" s="128"/>
      <c r="E78" s="32" t="s">
        <v>81</v>
      </c>
      <c r="F78" s="30"/>
      <c r="G78" s="35"/>
      <c r="H78" s="32"/>
      <c r="I78" s="129"/>
    </row>
    <row r="79" spans="2:10">
      <c r="B79" s="128">
        <f>I82-B77</f>
        <v>-173</v>
      </c>
      <c r="D79" s="32" t="s">
        <v>82</v>
      </c>
      <c r="E79" s="39" t="s">
        <v>83</v>
      </c>
      <c r="F79" s="30"/>
      <c r="G79" s="31"/>
      <c r="H79" s="31"/>
      <c r="I79" s="129"/>
      <c r="J79" s="75" t="str">
        <f>IF((B79=I82-B77),"","NO CUADRA")</f>
        <v/>
      </c>
    </row>
    <row r="80" spans="2:10">
      <c r="B80" s="128">
        <f>B79-B13</f>
        <v>-225</v>
      </c>
      <c r="D80" s="32" t="s">
        <v>21</v>
      </c>
      <c r="E80" s="34" t="s">
        <v>22</v>
      </c>
      <c r="F80" s="30"/>
      <c r="G80" s="31"/>
      <c r="H80" s="31"/>
      <c r="I80" s="129"/>
    </row>
    <row r="81" spans="2:10">
      <c r="B81" s="128"/>
      <c r="F81" s="30"/>
      <c r="G81" s="31"/>
      <c r="H81" s="31"/>
      <c r="I81" s="129"/>
      <c r="J81" s="75" t="str">
        <f>IF((B82=B77+B79),"","NO CUADRA")</f>
        <v/>
      </c>
    </row>
    <row r="82" spans="2:10">
      <c r="B82" s="130">
        <f>B77+B79</f>
        <v>-173</v>
      </c>
      <c r="C82" s="26"/>
      <c r="D82" s="26" t="s">
        <v>46</v>
      </c>
      <c r="E82" s="26"/>
      <c r="F82" s="37"/>
      <c r="G82" s="26" t="s">
        <v>46</v>
      </c>
      <c r="H82" s="26"/>
      <c r="I82" s="131">
        <f>I77</f>
        <v>-173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-225</v>
      </c>
      <c r="D92" s="32" t="s">
        <v>87</v>
      </c>
      <c r="E92" s="34" t="s">
        <v>88</v>
      </c>
      <c r="F92" s="30"/>
      <c r="G92" s="32" t="s">
        <v>82</v>
      </c>
      <c r="H92" s="34" t="s">
        <v>22</v>
      </c>
      <c r="I92" s="129">
        <f>+B80</f>
        <v>-225</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-225</v>
      </c>
      <c r="C99" s="26"/>
      <c r="D99" s="26" t="s">
        <v>46</v>
      </c>
      <c r="E99" s="26"/>
      <c r="F99" s="37"/>
      <c r="G99" s="26" t="s">
        <v>46</v>
      </c>
      <c r="H99" s="26"/>
      <c r="I99" s="131">
        <f>I92+I93+I96</f>
        <v>-225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86</v>
      </c>
      <c r="D106" s="32" t="s">
        <v>34</v>
      </c>
      <c r="E106" s="50" t="s">
        <v>35</v>
      </c>
      <c r="F106" s="30"/>
      <c r="G106" s="31"/>
      <c r="H106" s="31"/>
      <c r="I106" s="30"/>
    </row>
    <row r="107" spans="2:10">
      <c r="B107" s="128">
        <v>-38</v>
      </c>
      <c r="D107" s="32" t="s">
        <v>94</v>
      </c>
      <c r="E107" s="32"/>
      <c r="F107" s="30"/>
      <c r="G107" s="32" t="s">
        <v>87</v>
      </c>
      <c r="H107" s="39" t="s">
        <v>88</v>
      </c>
      <c r="I107" s="129"/>
    </row>
    <row r="108" spans="2:10">
      <c r="B108" s="128">
        <f>-B13</f>
        <v>-52</v>
      </c>
      <c r="D108" s="32" t="s">
        <v>95</v>
      </c>
      <c r="E108" s="33" t="s">
        <v>6</v>
      </c>
      <c r="F108" s="30"/>
      <c r="G108" s="32"/>
      <c r="H108" s="51" t="s">
        <v>89</v>
      </c>
      <c r="I108" s="129">
        <f>B92</f>
        <v>-225</v>
      </c>
    </row>
    <row r="109" spans="2:10">
      <c r="B109" s="128">
        <v>124</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-259</v>
      </c>
      <c r="C113" s="46"/>
      <c r="D113" s="46" t="s">
        <v>26</v>
      </c>
      <c r="E113" s="34" t="s">
        <v>102</v>
      </c>
      <c r="F113" s="47"/>
      <c r="G113" s="72"/>
      <c r="H113" s="48"/>
      <c r="I113" s="129"/>
    </row>
    <row r="114" spans="2:10">
      <c r="B114" s="128"/>
      <c r="E114" s="32"/>
      <c r="F114" s="30"/>
      <c r="G114" s="72"/>
      <c r="H114" s="31"/>
      <c r="I114" s="129"/>
    </row>
    <row r="115" spans="2:10">
      <c r="B115" s="130">
        <f>B106+B108+B111+B113</f>
        <v>-225</v>
      </c>
      <c r="C115" s="26"/>
      <c r="D115" s="26" t="s">
        <v>46</v>
      </c>
      <c r="E115" s="52"/>
      <c r="F115" s="37"/>
      <c r="G115" s="26" t="s">
        <v>46</v>
      </c>
      <c r="H115" s="26"/>
      <c r="I115" s="131">
        <f>I108</f>
        <v>-225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-259</v>
      </c>
      <c r="J122" s="75" t="str">
        <f>IF((B125=B126+B127),"","NO CUADRA")</f>
        <v/>
      </c>
    </row>
    <row r="123" spans="2:10" ht="15">
      <c r="B123" s="128">
        <f>B125+B128+B131+B134+B137+B142+B143+B144</f>
        <v>-573</v>
      </c>
      <c r="C123" s="28"/>
      <c r="D123" s="23"/>
      <c r="E123" s="32" t="s">
        <v>105</v>
      </c>
      <c r="F123" s="23"/>
      <c r="G123" s="23"/>
      <c r="H123" s="23"/>
      <c r="I123" s="129">
        <f>I128+I131+I134+I137+I142+I143+I144</f>
        <v>-314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-348</v>
      </c>
      <c r="E128" s="32" t="s">
        <v>109</v>
      </c>
      <c r="I128" s="129">
        <f>I129+I130</f>
        <v>0</v>
      </c>
      <c r="J128" s="75" t="str">
        <f>IF((B138=B139+B140),"","NO CUADRA")</f>
        <v/>
      </c>
    </row>
    <row r="129" spans="2:10">
      <c r="B129" s="128">
        <v>-348</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-201</v>
      </c>
      <c r="E134" s="32" t="s">
        <v>115</v>
      </c>
      <c r="I134" s="129">
        <f>I135+I136</f>
        <v>-98</v>
      </c>
      <c r="J134" s="75" t="str">
        <f>IF((I134=I135+I136),"","NO CUADRA")</f>
        <v/>
      </c>
    </row>
    <row r="135" spans="2:10">
      <c r="B135" s="128">
        <v>-201</v>
      </c>
      <c r="E135" s="32" t="s">
        <v>116</v>
      </c>
      <c r="I135" s="129">
        <v>1</v>
      </c>
      <c r="J135" s="75" t="str">
        <f>IF((I137=I138+I141),"","NO CUADRA")</f>
        <v/>
      </c>
    </row>
    <row r="136" spans="2:10">
      <c r="B136" s="128">
        <v>0</v>
      </c>
      <c r="E136" s="32" t="s">
        <v>117</v>
      </c>
      <c r="I136" s="129">
        <v>-99</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-24</v>
      </c>
      <c r="C144" s="32" t="s">
        <v>125</v>
      </c>
      <c r="E144" s="32" t="s">
        <v>125</v>
      </c>
      <c r="I144" s="129">
        <f>I145+I146</f>
        <v>-216</v>
      </c>
      <c r="J144" s="75" t="str">
        <f>IF((I122=B113),"","NO CUADRA")</f>
        <v/>
      </c>
    </row>
    <row r="145" spans="2:9">
      <c r="B145" s="128">
        <v>5</v>
      </c>
      <c r="C145" s="32" t="s">
        <v>126</v>
      </c>
      <c r="E145" s="32" t="s">
        <v>126</v>
      </c>
      <c r="I145" s="129">
        <v>0</v>
      </c>
    </row>
    <row r="146" spans="2:9">
      <c r="B146" s="130">
        <v>-29</v>
      </c>
      <c r="C146" s="56" t="s">
        <v>127</v>
      </c>
      <c r="D146" s="57"/>
      <c r="E146" s="56" t="s">
        <v>127</v>
      </c>
      <c r="F146" s="57"/>
      <c r="G146" s="57"/>
      <c r="H146" s="57"/>
      <c r="I146" s="131">
        <v>-216</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318</v>
      </c>
      <c r="D3" s="20"/>
      <c r="E3" s="77"/>
      <c r="F3" s="20"/>
      <c r="G3" s="20"/>
      <c r="H3" s="20"/>
      <c r="I3" s="20"/>
      <c r="J3" s="20"/>
      <c r="K3" s="20"/>
      <c r="L3" s="20"/>
      <c r="M3" s="20"/>
      <c r="N3" s="120"/>
    </row>
    <row r="4" spans="2:14" s="21" customFormat="1" ht="15" customHeight="1">
      <c r="B4" s="127" t="s">
        <v>319</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1553606</v>
      </c>
      <c r="D11" s="24" t="s">
        <v>4</v>
      </c>
      <c r="E11" s="32" t="s">
        <v>42</v>
      </c>
      <c r="F11" s="30"/>
      <c r="G11" s="31" t="s">
        <v>2</v>
      </c>
      <c r="H11" s="33" t="s">
        <v>3</v>
      </c>
      <c r="I11" s="129">
        <f>I12+I13</f>
        <v>2975095</v>
      </c>
      <c r="J11" s="75" t="str">
        <f>IF((I11=I12+I13),"","NO CUADRA")</f>
        <v/>
      </c>
    </row>
    <row r="12" spans="2:14">
      <c r="B12" s="128">
        <f>I11-B11</f>
        <v>1421489</v>
      </c>
      <c r="D12" s="32" t="s">
        <v>28</v>
      </c>
      <c r="E12" s="34" t="s">
        <v>5</v>
      </c>
      <c r="F12" s="30"/>
      <c r="G12" s="35" t="s">
        <v>43</v>
      </c>
      <c r="H12" s="31"/>
      <c r="I12" s="129">
        <v>2965293</v>
      </c>
      <c r="J12" s="75" t="str">
        <f>IF((I11=I16),"","NO CUADRA")</f>
        <v/>
      </c>
    </row>
    <row r="13" spans="2:14">
      <c r="B13" s="128">
        <v>467792</v>
      </c>
      <c r="D13" s="24" t="s">
        <v>44</v>
      </c>
      <c r="E13" s="32" t="s">
        <v>6</v>
      </c>
      <c r="F13" s="30"/>
      <c r="G13" s="35" t="s">
        <v>45</v>
      </c>
      <c r="I13" s="129">
        <v>9802</v>
      </c>
      <c r="J13" s="75" t="str">
        <f>IF((B16=B11+B12),"","NO CUADRA")</f>
        <v/>
      </c>
    </row>
    <row r="14" spans="2:14">
      <c r="B14" s="128">
        <f>B12-B13</f>
        <v>953697</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2975095</v>
      </c>
      <c r="C16" s="26"/>
      <c r="D16" s="36" t="s">
        <v>46</v>
      </c>
      <c r="E16" s="26"/>
      <c r="F16" s="37"/>
      <c r="G16" s="36" t="s">
        <v>46</v>
      </c>
      <c r="H16" s="26"/>
      <c r="I16" s="131">
        <f>I11</f>
        <v>2975095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908484</v>
      </c>
      <c r="D26" s="24" t="s">
        <v>9</v>
      </c>
      <c r="E26" s="32" t="s">
        <v>10</v>
      </c>
      <c r="F26" s="30"/>
      <c r="G26" s="35" t="s">
        <v>28</v>
      </c>
      <c r="H26" s="39" t="s">
        <v>5</v>
      </c>
      <c r="I26" s="129">
        <f>+B12</f>
        <v>1421489</v>
      </c>
      <c r="J26" s="75" t="str">
        <f>IF((B26=B27+B28),"","NO CUADRA")</f>
        <v/>
      </c>
    </row>
    <row r="27" spans="2:10">
      <c r="B27" s="128">
        <v>690873</v>
      </c>
      <c r="D27" s="32" t="s">
        <v>49</v>
      </c>
      <c r="F27" s="30"/>
      <c r="G27" s="31"/>
      <c r="H27" s="31"/>
      <c r="I27" s="129"/>
      <c r="J27" s="75" t="str">
        <f>IF((B28=B29+B30),"","NO CUADRA")</f>
        <v/>
      </c>
    </row>
    <row r="28" spans="2:10">
      <c r="B28" s="128">
        <f>B29+B30</f>
        <v>217611</v>
      </c>
      <c r="D28" s="32" t="s">
        <v>50</v>
      </c>
      <c r="F28" s="30"/>
      <c r="G28" s="31"/>
      <c r="H28" s="31"/>
      <c r="I28" s="129"/>
      <c r="J28" s="75" t="str">
        <f>IF((I26=I35),"","NO CUADRA")</f>
        <v/>
      </c>
    </row>
    <row r="29" spans="2:10">
      <c r="B29" s="128">
        <v>215991</v>
      </c>
      <c r="D29" s="32" t="s">
        <v>51</v>
      </c>
      <c r="F29" s="30"/>
      <c r="G29" s="31"/>
      <c r="H29" s="31"/>
      <c r="I29" s="129"/>
      <c r="J29" s="75" t="str">
        <f>IF((B33=I35-B26-B31-B32),"","NO CUADRA")</f>
        <v/>
      </c>
    </row>
    <row r="30" spans="2:10">
      <c r="B30" s="128">
        <v>1620</v>
      </c>
      <c r="D30" s="32" t="s">
        <v>52</v>
      </c>
      <c r="F30" s="30"/>
      <c r="G30" s="31"/>
      <c r="H30" s="31"/>
      <c r="I30" s="129"/>
      <c r="J30" s="75" t="str">
        <f>IF((B35=B26+B31+B32+B33),"","NO CUADRA")</f>
        <v/>
      </c>
    </row>
    <row r="31" spans="2:10" ht="12.75" customHeight="1">
      <c r="B31" s="128">
        <v>47061</v>
      </c>
      <c r="D31" s="24" t="s">
        <v>11</v>
      </c>
      <c r="E31" s="24" t="s">
        <v>12</v>
      </c>
      <c r="F31" s="30"/>
      <c r="G31" s="31"/>
      <c r="H31" s="31"/>
      <c r="I31" s="129"/>
    </row>
    <row r="32" spans="2:10" ht="12.75" customHeight="1">
      <c r="B32" s="128">
        <v>-2276</v>
      </c>
      <c r="D32" s="24" t="s">
        <v>13</v>
      </c>
      <c r="E32" s="24" t="s">
        <v>14</v>
      </c>
      <c r="F32" s="30"/>
      <c r="G32" s="31"/>
      <c r="H32" s="31"/>
      <c r="I32" s="129"/>
    </row>
    <row r="33" spans="2:10">
      <c r="B33" s="128">
        <f>I35-B26-B31-B32</f>
        <v>468220</v>
      </c>
      <c r="D33" s="32" t="s">
        <v>53</v>
      </c>
      <c r="E33" s="34" t="s">
        <v>54</v>
      </c>
      <c r="F33" s="30"/>
      <c r="G33" s="31"/>
      <c r="H33" s="31"/>
      <c r="I33" s="129"/>
    </row>
    <row r="34" spans="2:10">
      <c r="B34" s="128"/>
      <c r="F34" s="30"/>
      <c r="G34" s="31"/>
      <c r="H34" s="31"/>
      <c r="I34" s="129"/>
    </row>
    <row r="35" spans="2:10">
      <c r="B35" s="130">
        <f>B26+B31+B32+B33</f>
        <v>1421489</v>
      </c>
      <c r="C35" s="26"/>
      <c r="D35" s="36" t="s">
        <v>46</v>
      </c>
      <c r="E35" s="26"/>
      <c r="F35" s="37"/>
      <c r="G35" s="36" t="s">
        <v>46</v>
      </c>
      <c r="H35" s="26"/>
      <c r="I35" s="131">
        <f>I26</f>
        <v>1421489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499366</v>
      </c>
      <c r="D42" s="24" t="s">
        <v>15</v>
      </c>
      <c r="E42" s="35" t="s">
        <v>16</v>
      </c>
      <c r="F42" s="30"/>
      <c r="G42" s="32" t="s">
        <v>53</v>
      </c>
      <c r="H42" s="34" t="s">
        <v>54</v>
      </c>
      <c r="I42" s="129">
        <f>+B33</f>
        <v>468220</v>
      </c>
    </row>
    <row r="43" spans="2:10" ht="15">
      <c r="B43" s="128">
        <v>128757</v>
      </c>
      <c r="C43" s="23"/>
      <c r="D43" s="40" t="s">
        <v>56</v>
      </c>
      <c r="F43" s="41"/>
      <c r="G43" s="28" t="s">
        <v>15</v>
      </c>
      <c r="H43" s="42" t="s">
        <v>16</v>
      </c>
      <c r="I43" s="129">
        <f>I44+I45+I47+I48+I49</f>
        <v>226835</v>
      </c>
      <c r="J43" s="75" t="str">
        <f>IF((I43=I44+I45+I47+I48+I49),"","NO CUADRA")</f>
        <v/>
      </c>
    </row>
    <row r="44" spans="2:10">
      <c r="B44" s="128">
        <v>370609</v>
      </c>
      <c r="D44" s="32" t="s">
        <v>57</v>
      </c>
      <c r="F44" s="30"/>
      <c r="G44" s="40" t="s">
        <v>56</v>
      </c>
      <c r="I44" s="129">
        <v>57560</v>
      </c>
      <c r="J44" s="75" t="str">
        <f>IF((I52=I42+I43+I50),"","NO CUADRA")</f>
        <v/>
      </c>
    </row>
    <row r="45" spans="2:10">
      <c r="B45" s="128">
        <v>0</v>
      </c>
      <c r="D45" s="32" t="s">
        <v>58</v>
      </c>
      <c r="E45" s="29"/>
      <c r="F45" s="30"/>
      <c r="G45" s="32" t="s">
        <v>57</v>
      </c>
      <c r="I45" s="129">
        <v>169275</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195689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695055</v>
      </c>
      <c r="C52" s="26"/>
      <c r="D52" s="26" t="s">
        <v>46</v>
      </c>
      <c r="E52" s="26"/>
      <c r="F52" s="37"/>
      <c r="G52" s="26" t="s">
        <v>46</v>
      </c>
      <c r="H52" s="26"/>
      <c r="I52" s="131">
        <f>I42+I43+I50</f>
        <v>695055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28123</v>
      </c>
      <c r="D59" s="24" t="s">
        <v>17</v>
      </c>
      <c r="E59" s="33" t="s">
        <v>66</v>
      </c>
      <c r="F59" s="30"/>
      <c r="G59" s="35" t="s">
        <v>62</v>
      </c>
      <c r="H59" s="34" t="s">
        <v>63</v>
      </c>
      <c r="I59" s="129">
        <f>+B49</f>
        <v>195689</v>
      </c>
      <c r="J59" s="75" t="str">
        <f>IF((B59=B60+B61),"","NO CUADRA")</f>
        <v/>
      </c>
    </row>
    <row r="60" spans="2:10">
      <c r="B60" s="128">
        <v>28123</v>
      </c>
      <c r="D60" s="32" t="s">
        <v>67</v>
      </c>
      <c r="F60" s="30"/>
      <c r="G60" s="35" t="s">
        <v>68</v>
      </c>
      <c r="H60" s="32"/>
      <c r="I60" s="129">
        <f>I61+I62</f>
        <v>1620</v>
      </c>
      <c r="J60" s="75" t="str">
        <f>IF((B64=B65+B66+B67),"","NO CUADRA")</f>
        <v/>
      </c>
    </row>
    <row r="61" spans="2:10">
      <c r="B61" s="128">
        <v>0</v>
      </c>
      <c r="D61" s="32" t="s">
        <v>69</v>
      </c>
      <c r="F61" s="30"/>
      <c r="G61" s="35" t="s">
        <v>70</v>
      </c>
      <c r="I61" s="129">
        <v>0</v>
      </c>
      <c r="J61" s="75" t="str">
        <f>IF((I60=I61+I62),"","NO CUADRA")</f>
        <v/>
      </c>
    </row>
    <row r="62" spans="2:10">
      <c r="B62" s="128">
        <v>1620</v>
      </c>
      <c r="D62" s="24" t="s">
        <v>18</v>
      </c>
      <c r="E62" s="32" t="s">
        <v>71</v>
      </c>
      <c r="F62" s="30"/>
      <c r="G62" s="35" t="s">
        <v>72</v>
      </c>
      <c r="I62" s="129">
        <v>1620</v>
      </c>
      <c r="J62" s="75" t="str">
        <f>IF((I63=I64+I65+I66),"","NO CUADRA")</f>
        <v/>
      </c>
    </row>
    <row r="63" spans="2:10">
      <c r="B63" s="128"/>
      <c r="E63" s="32" t="s">
        <v>73</v>
      </c>
      <c r="F63" s="30"/>
      <c r="G63" s="31" t="s">
        <v>19</v>
      </c>
      <c r="H63" s="24" t="s">
        <v>20</v>
      </c>
      <c r="I63" s="129">
        <f>I64+I65+I66</f>
        <v>31490</v>
      </c>
      <c r="J63" s="75" t="str">
        <f>IF((I70=I59+I60+I63),"","NO CUADRA")</f>
        <v/>
      </c>
    </row>
    <row r="64" spans="2:10">
      <c r="B64" s="128">
        <f>B65+B66+B67</f>
        <v>74715</v>
      </c>
      <c r="D64" s="24" t="s">
        <v>19</v>
      </c>
      <c r="E64" s="24" t="s">
        <v>20</v>
      </c>
      <c r="F64" s="30"/>
      <c r="G64" s="32" t="s">
        <v>74</v>
      </c>
      <c r="I64" s="129">
        <v>0</v>
      </c>
      <c r="J64" s="75" t="str">
        <f>IF((B68=I70-B59-B62-B64),"","NO CUADRA")</f>
        <v/>
      </c>
    </row>
    <row r="65" spans="2:10">
      <c r="B65" s="128">
        <v>4400</v>
      </c>
      <c r="D65" s="32" t="s">
        <v>74</v>
      </c>
      <c r="F65" s="30"/>
      <c r="G65" s="35" t="s">
        <v>75</v>
      </c>
      <c r="I65" s="129">
        <v>1135</v>
      </c>
      <c r="J65" s="75" t="str">
        <f>IF((B70=B59+B62+B64+B68),"","NO CUADRA")</f>
        <v/>
      </c>
    </row>
    <row r="66" spans="2:10">
      <c r="B66" s="128">
        <v>0</v>
      </c>
      <c r="D66" s="32" t="s">
        <v>75</v>
      </c>
      <c r="F66" s="30"/>
      <c r="G66" s="35" t="s">
        <v>76</v>
      </c>
      <c r="I66" s="129">
        <v>30355</v>
      </c>
    </row>
    <row r="67" spans="2:10">
      <c r="B67" s="128">
        <v>70315</v>
      </c>
      <c r="D67" s="32" t="s">
        <v>76</v>
      </c>
      <c r="F67" s="30"/>
      <c r="G67" s="31"/>
      <c r="H67" s="31"/>
      <c r="I67" s="129"/>
    </row>
    <row r="68" spans="2:10">
      <c r="B68" s="128">
        <f>I70-B59-B62-B64</f>
        <v>124341</v>
      </c>
      <c r="D68" s="32" t="s">
        <v>77</v>
      </c>
      <c r="E68" s="32" t="s">
        <v>78</v>
      </c>
      <c r="F68" s="30"/>
      <c r="G68" s="31"/>
      <c r="H68" s="31"/>
      <c r="I68" s="129"/>
    </row>
    <row r="69" spans="2:10" ht="17.45" customHeight="1">
      <c r="B69" s="128"/>
      <c r="F69" s="30"/>
      <c r="G69" s="31"/>
      <c r="H69" s="31"/>
      <c r="I69" s="129"/>
    </row>
    <row r="70" spans="2:10" ht="17.45" customHeight="1">
      <c r="B70" s="130">
        <f>B59+B62+B64+B68</f>
        <v>228799</v>
      </c>
      <c r="C70" s="26"/>
      <c r="D70" s="26" t="s">
        <v>46</v>
      </c>
      <c r="E70" s="26"/>
      <c r="F70" s="37"/>
      <c r="G70" s="26" t="s">
        <v>46</v>
      </c>
      <c r="H70" s="26"/>
      <c r="I70" s="131">
        <f>I59+I60+I63</f>
        <v>228799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124341</v>
      </c>
      <c r="J77" s="75" t="str">
        <f>IF((I77=I82),"","NO CUADRA")</f>
        <v/>
      </c>
    </row>
    <row r="78" spans="2:10">
      <c r="B78" s="128"/>
      <c r="E78" s="32" t="s">
        <v>81</v>
      </c>
      <c r="F78" s="30"/>
      <c r="G78" s="35"/>
      <c r="H78" s="32"/>
      <c r="I78" s="129"/>
    </row>
    <row r="79" spans="2:10">
      <c r="B79" s="128">
        <f>I82-B77</f>
        <v>124341</v>
      </c>
      <c r="D79" s="32" t="s">
        <v>82</v>
      </c>
      <c r="E79" s="39" t="s">
        <v>83</v>
      </c>
      <c r="F79" s="30"/>
      <c r="G79" s="31"/>
      <c r="H79" s="31"/>
      <c r="I79" s="129"/>
      <c r="J79" s="75" t="str">
        <f>IF((B79=I82-B77),"","NO CUADRA")</f>
        <v/>
      </c>
    </row>
    <row r="80" spans="2:10">
      <c r="B80" s="128">
        <f>B79-B13</f>
        <v>-343451</v>
      </c>
      <c r="D80" s="32" t="s">
        <v>21</v>
      </c>
      <c r="E80" s="34" t="s">
        <v>22</v>
      </c>
      <c r="F80" s="30"/>
      <c r="G80" s="31"/>
      <c r="H80" s="31"/>
      <c r="I80" s="129"/>
    </row>
    <row r="81" spans="2:10">
      <c r="B81" s="128"/>
      <c r="F81" s="30"/>
      <c r="G81" s="31"/>
      <c r="H81" s="31"/>
      <c r="I81" s="129"/>
      <c r="J81" s="75" t="str">
        <f>IF((B82=B77+B79),"","NO CUADRA")</f>
        <v/>
      </c>
    </row>
    <row r="82" spans="2:10">
      <c r="B82" s="130">
        <f>B77+B79</f>
        <v>124341</v>
      </c>
      <c r="C82" s="26"/>
      <c r="D82" s="26" t="s">
        <v>46</v>
      </c>
      <c r="E82" s="26"/>
      <c r="F82" s="37"/>
      <c r="G82" s="26" t="s">
        <v>46</v>
      </c>
      <c r="H82" s="26"/>
      <c r="I82" s="131">
        <f>I77</f>
        <v>124341</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-105163</v>
      </c>
      <c r="D92" s="32" t="s">
        <v>87</v>
      </c>
      <c r="E92" s="34" t="s">
        <v>88</v>
      </c>
      <c r="F92" s="30"/>
      <c r="G92" s="32" t="s">
        <v>82</v>
      </c>
      <c r="H92" s="34" t="s">
        <v>22</v>
      </c>
      <c r="I92" s="129">
        <f>+B80</f>
        <v>-343451</v>
      </c>
      <c r="J92" s="75" t="str">
        <f>IF((I93=I94+I95),"","NO CUADRA")</f>
        <v/>
      </c>
    </row>
    <row r="93" spans="2:10">
      <c r="B93" s="128"/>
      <c r="E93" s="39" t="s">
        <v>89</v>
      </c>
      <c r="F93" s="30"/>
      <c r="G93" s="35" t="s">
        <v>32</v>
      </c>
      <c r="H93" s="24" t="s">
        <v>24</v>
      </c>
      <c r="I93" s="129">
        <f>I94+I95</f>
        <v>238588</v>
      </c>
      <c r="J93" s="75" t="str">
        <f>IF((I96=I97),"","NO CUADRA")</f>
        <v/>
      </c>
    </row>
    <row r="94" spans="2:10">
      <c r="B94" s="128"/>
      <c r="E94" s="32"/>
      <c r="F94" s="30"/>
      <c r="G94" s="35" t="s">
        <v>90</v>
      </c>
      <c r="I94" s="129">
        <v>185543</v>
      </c>
      <c r="J94" s="75" t="str">
        <f>IF((I99=I92+I93+I96),"","NO CUADRA")</f>
        <v/>
      </c>
    </row>
    <row r="95" spans="2:10">
      <c r="B95" s="128"/>
      <c r="E95" s="32"/>
      <c r="F95" s="30"/>
      <c r="G95" s="35" t="s">
        <v>91</v>
      </c>
      <c r="I95" s="129">
        <v>53045</v>
      </c>
    </row>
    <row r="96" spans="2:10">
      <c r="B96" s="128"/>
      <c r="D96" s="32"/>
      <c r="F96" s="30"/>
      <c r="G96" s="35" t="s">
        <v>33</v>
      </c>
      <c r="H96" s="24" t="s">
        <v>25</v>
      </c>
      <c r="I96" s="129">
        <f>I97</f>
        <v>-300</v>
      </c>
    </row>
    <row r="97" spans="2:10">
      <c r="B97" s="132"/>
      <c r="C97" s="46"/>
      <c r="D97" s="46"/>
      <c r="E97" s="32"/>
      <c r="F97" s="47"/>
      <c r="G97" s="35" t="s">
        <v>92</v>
      </c>
      <c r="H97" s="48"/>
      <c r="I97" s="129">
        <v>-300</v>
      </c>
    </row>
    <row r="98" spans="2:10">
      <c r="B98" s="128"/>
      <c r="F98" s="30"/>
      <c r="G98" s="31"/>
      <c r="H98" s="31"/>
      <c r="I98" s="129"/>
    </row>
    <row r="99" spans="2:10">
      <c r="B99" s="130">
        <f>B92</f>
        <v>-105163</v>
      </c>
      <c r="C99" s="26"/>
      <c r="D99" s="26" t="s">
        <v>46</v>
      </c>
      <c r="E99" s="26"/>
      <c r="F99" s="37"/>
      <c r="G99" s="26" t="s">
        <v>46</v>
      </c>
      <c r="H99" s="26"/>
      <c r="I99" s="131">
        <f>I92+I93+I96</f>
        <v>-105163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310139</v>
      </c>
      <c r="D106" s="32" t="s">
        <v>34</v>
      </c>
      <c r="E106" s="50" t="s">
        <v>35</v>
      </c>
      <c r="F106" s="30"/>
      <c r="G106" s="31"/>
      <c r="H106" s="31"/>
      <c r="I106" s="30"/>
    </row>
    <row r="107" spans="2:10">
      <c r="B107" s="128">
        <v>406713</v>
      </c>
      <c r="D107" s="32" t="s">
        <v>94</v>
      </c>
      <c r="E107" s="32"/>
      <c r="F107" s="30"/>
      <c r="G107" s="32" t="s">
        <v>87</v>
      </c>
      <c r="H107" s="39" t="s">
        <v>88</v>
      </c>
      <c r="I107" s="129"/>
    </row>
    <row r="108" spans="2:10">
      <c r="B108" s="128">
        <f>-B13</f>
        <v>-467792</v>
      </c>
      <c r="D108" s="32" t="s">
        <v>95</v>
      </c>
      <c r="E108" s="33" t="s">
        <v>6</v>
      </c>
      <c r="F108" s="30"/>
      <c r="G108" s="32"/>
      <c r="H108" s="51" t="s">
        <v>89</v>
      </c>
      <c r="I108" s="129">
        <f>B92</f>
        <v>-105163</v>
      </c>
    </row>
    <row r="109" spans="2:10">
      <c r="B109" s="128">
        <v>-96574</v>
      </c>
      <c r="D109" s="40" t="s">
        <v>96</v>
      </c>
      <c r="E109" s="32" t="s">
        <v>97</v>
      </c>
      <c r="F109" s="30"/>
      <c r="H109" s="74"/>
      <c r="I109" s="133"/>
    </row>
    <row r="110" spans="2:10">
      <c r="B110" s="128">
        <v>0</v>
      </c>
      <c r="D110" s="32" t="s">
        <v>98</v>
      </c>
      <c r="E110" s="32" t="s">
        <v>99</v>
      </c>
      <c r="F110" s="30"/>
      <c r="G110" s="72"/>
      <c r="I110" s="129"/>
    </row>
    <row r="111" spans="2:10">
      <c r="B111" s="128">
        <v>15210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37280</v>
      </c>
      <c r="C113" s="46"/>
      <c r="D113" s="46" t="s">
        <v>26</v>
      </c>
      <c r="E113" s="34" t="s">
        <v>102</v>
      </c>
      <c r="F113" s="47"/>
      <c r="G113" s="72"/>
      <c r="H113" s="48"/>
      <c r="I113" s="129"/>
    </row>
    <row r="114" spans="2:10">
      <c r="B114" s="128"/>
      <c r="E114" s="32"/>
      <c r="F114" s="30"/>
      <c r="G114" s="72"/>
      <c r="H114" s="31"/>
      <c r="I114" s="129"/>
    </row>
    <row r="115" spans="2:10">
      <c r="B115" s="130">
        <f>B106+B108+B111+B113</f>
        <v>-105163</v>
      </c>
      <c r="C115" s="26"/>
      <c r="D115" s="26" t="s">
        <v>46</v>
      </c>
      <c r="E115" s="52"/>
      <c r="F115" s="37"/>
      <c r="G115" s="26" t="s">
        <v>46</v>
      </c>
      <c r="H115" s="26"/>
      <c r="I115" s="131">
        <f>I108</f>
        <v>-105163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37280</v>
      </c>
      <c r="J122" s="75" t="str">
        <f>IF((B125=B126+B127),"","NO CUADRA")</f>
        <v/>
      </c>
    </row>
    <row r="123" spans="2:10" ht="15">
      <c r="B123" s="128">
        <f>B125+B128+B131+B134+B137+B142+B143+B144</f>
        <v>-237773</v>
      </c>
      <c r="C123" s="28"/>
      <c r="D123" s="23"/>
      <c r="E123" s="32" t="s">
        <v>105</v>
      </c>
      <c r="F123" s="23"/>
      <c r="G123" s="23"/>
      <c r="H123" s="23"/>
      <c r="I123" s="129">
        <f>I128+I131+I134+I137+I142+I143+I144</f>
        <v>-275053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-85676</v>
      </c>
      <c r="E128" s="32" t="s">
        <v>109</v>
      </c>
      <c r="I128" s="129">
        <f>I129+I130</f>
        <v>4731</v>
      </c>
      <c r="J128" s="75" t="str">
        <f>IF((B138=B139+B140),"","NO CUADRA")</f>
        <v/>
      </c>
    </row>
    <row r="129" spans="2:10">
      <c r="B129" s="128">
        <v>-94491</v>
      </c>
      <c r="E129" s="32" t="s">
        <v>110</v>
      </c>
      <c r="I129" s="129">
        <v>0</v>
      </c>
      <c r="J129" s="75" t="str">
        <f>IF((B144=B145+B146),"","NO CUADRA")</f>
        <v/>
      </c>
    </row>
    <row r="130" spans="2:10">
      <c r="B130" s="128">
        <v>8815</v>
      </c>
      <c r="E130" s="32" t="s">
        <v>111</v>
      </c>
      <c r="I130" s="129">
        <v>4731</v>
      </c>
    </row>
    <row r="131" spans="2:10">
      <c r="B131" s="128">
        <f>B132+B133</f>
        <v>-17273</v>
      </c>
      <c r="E131" s="32" t="s">
        <v>112</v>
      </c>
      <c r="I131" s="129">
        <f>I132+I133</f>
        <v>0</v>
      </c>
    </row>
    <row r="132" spans="2:10">
      <c r="B132" s="128">
        <v>-5657</v>
      </c>
      <c r="E132" s="32" t="s">
        <v>113</v>
      </c>
      <c r="I132" s="129">
        <v>0</v>
      </c>
      <c r="J132" s="75" t="str">
        <f>IF((I128=I129+I130),"","NO CUADRA")</f>
        <v/>
      </c>
    </row>
    <row r="133" spans="2:10">
      <c r="B133" s="128">
        <v>-11616</v>
      </c>
      <c r="E133" s="32" t="s">
        <v>114</v>
      </c>
      <c r="I133" s="129">
        <v>0</v>
      </c>
      <c r="J133" s="75" t="str">
        <f>IF((I131=I132+I133),"","NO CUADRA")</f>
        <v/>
      </c>
    </row>
    <row r="134" spans="2:10">
      <c r="B134" s="128">
        <f>B135+B136</f>
        <v>-139127</v>
      </c>
      <c r="E134" s="32" t="s">
        <v>115</v>
      </c>
      <c r="I134" s="129">
        <f>I135+I136</f>
        <v>-122128</v>
      </c>
      <c r="J134" s="75" t="str">
        <f>IF((I134=I135+I136),"","NO CUADRA")</f>
        <v/>
      </c>
    </row>
    <row r="135" spans="2:10">
      <c r="B135" s="128">
        <v>-9885</v>
      </c>
      <c r="E135" s="32" t="s">
        <v>116</v>
      </c>
      <c r="I135" s="129">
        <v>74921</v>
      </c>
      <c r="J135" s="75" t="str">
        <f>IF((I137=I138+I141),"","NO CUADRA")</f>
        <v/>
      </c>
    </row>
    <row r="136" spans="2:10">
      <c r="B136" s="128">
        <v>-129242</v>
      </c>
      <c r="E136" s="32" t="s">
        <v>117</v>
      </c>
      <c r="I136" s="129">
        <v>-197049</v>
      </c>
      <c r="J136" s="75" t="str">
        <f>IF((I144=I145+I146),"","NO CUADRA")</f>
        <v/>
      </c>
    </row>
    <row r="137" spans="2:10">
      <c r="B137" s="128">
        <f>B138+B141</f>
        <v>13977</v>
      </c>
      <c r="E137" s="55" t="s">
        <v>118</v>
      </c>
      <c r="I137" s="129">
        <f>I138+I141</f>
        <v>842</v>
      </c>
      <c r="J137" s="75" t="str">
        <f>IF((I122=B123-I128-I131-I134-I137-I142-I143-I144),"","NO CUADRA")</f>
        <v/>
      </c>
    </row>
    <row r="138" spans="2:10">
      <c r="B138" s="128">
        <f>B139+B140</f>
        <v>13977</v>
      </c>
      <c r="E138" s="55" t="s">
        <v>119</v>
      </c>
      <c r="I138" s="129">
        <f>I139+I140</f>
        <v>842</v>
      </c>
    </row>
    <row r="139" spans="2:10">
      <c r="B139" s="128">
        <v>13977</v>
      </c>
      <c r="E139" s="55" t="s">
        <v>120</v>
      </c>
      <c r="I139" s="129">
        <v>842</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193</v>
      </c>
      <c r="C143" s="32" t="s">
        <v>124</v>
      </c>
      <c r="E143" s="32" t="s">
        <v>124</v>
      </c>
      <c r="I143" s="129">
        <v>-757</v>
      </c>
    </row>
    <row r="144" spans="2:10">
      <c r="B144" s="128">
        <f>B145+B146</f>
        <v>-9867</v>
      </c>
      <c r="C144" s="32" t="s">
        <v>125</v>
      </c>
      <c r="E144" s="32" t="s">
        <v>125</v>
      </c>
      <c r="I144" s="129">
        <f>I145+I146</f>
        <v>-157741</v>
      </c>
      <c r="J144" s="75" t="str">
        <f>IF((I122=B113),"","NO CUADRA")</f>
        <v/>
      </c>
    </row>
    <row r="145" spans="2:9">
      <c r="B145" s="128">
        <v>-117254</v>
      </c>
      <c r="C145" s="32" t="s">
        <v>126</v>
      </c>
      <c r="E145" s="32" t="s">
        <v>126</v>
      </c>
      <c r="I145" s="129">
        <v>61062</v>
      </c>
    </row>
    <row r="146" spans="2:9">
      <c r="B146" s="130">
        <v>107387</v>
      </c>
      <c r="C146" s="56" t="s">
        <v>127</v>
      </c>
      <c r="D146" s="57"/>
      <c r="E146" s="56" t="s">
        <v>127</v>
      </c>
      <c r="F146" s="57"/>
      <c r="G146" s="57"/>
      <c r="H146" s="57"/>
      <c r="I146" s="131">
        <v>-218803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7" fitToHeight="4" orientation="portrait" r:id="rId1"/>
  <headerFooter alignWithMargins="0"/>
  <rowBreaks count="2" manualBreakCount="2">
    <brk id="72" min="1" max="8" man="1"/>
    <brk id="14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333</v>
      </c>
      <c r="D11" s="24" t="s">
        <v>4</v>
      </c>
      <c r="E11" s="32" t="s">
        <v>42</v>
      </c>
      <c r="F11" s="30"/>
      <c r="G11" s="31" t="s">
        <v>2</v>
      </c>
      <c r="H11" s="33" t="s">
        <v>3</v>
      </c>
      <c r="I11" s="129">
        <f>I12+I13</f>
        <v>522</v>
      </c>
      <c r="J11" s="75" t="str">
        <f>IF((I11=I12+I13),"","NO CUADRA")</f>
        <v/>
      </c>
    </row>
    <row r="12" spans="2:14">
      <c r="B12" s="128">
        <f>I11-B11</f>
        <v>189</v>
      </c>
      <c r="D12" s="32" t="s">
        <v>28</v>
      </c>
      <c r="E12" s="34" t="s">
        <v>5</v>
      </c>
      <c r="F12" s="30"/>
      <c r="G12" s="35" t="s">
        <v>43</v>
      </c>
      <c r="H12" s="31"/>
      <c r="I12" s="129">
        <v>522</v>
      </c>
      <c r="J12" s="75" t="str">
        <f>IF((I11=I16),"","NO CUADRA")</f>
        <v/>
      </c>
    </row>
    <row r="13" spans="2:14">
      <c r="B13" s="128">
        <v>114</v>
      </c>
      <c r="D13" s="24" t="s">
        <v>44</v>
      </c>
      <c r="E13" s="32" t="s">
        <v>6</v>
      </c>
      <c r="F13" s="30"/>
      <c r="G13" s="35" t="s">
        <v>45</v>
      </c>
      <c r="I13" s="129">
        <v>0</v>
      </c>
      <c r="J13" s="75" t="str">
        <f>IF((B16=B11+B12),"","NO CUADRA")</f>
        <v/>
      </c>
    </row>
    <row r="14" spans="2:14">
      <c r="B14" s="128">
        <f>B12-B13</f>
        <v>75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522</v>
      </c>
      <c r="C16" s="26"/>
      <c r="D16" s="36" t="s">
        <v>46</v>
      </c>
      <c r="E16" s="26"/>
      <c r="F16" s="37"/>
      <c r="G16" s="36" t="s">
        <v>46</v>
      </c>
      <c r="H16" s="26"/>
      <c r="I16" s="131">
        <f>I11</f>
        <v>522</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0</v>
      </c>
      <c r="D26" s="24" t="s">
        <v>9</v>
      </c>
      <c r="E26" s="32" t="s">
        <v>10</v>
      </c>
      <c r="F26" s="30"/>
      <c r="G26" s="35" t="s">
        <v>28</v>
      </c>
      <c r="H26" s="39" t="s">
        <v>5</v>
      </c>
      <c r="I26" s="129">
        <f>+B12</f>
        <v>189</v>
      </c>
      <c r="J26" s="75" t="str">
        <f>IF((B26=B27+B28),"","NO CUADRA")</f>
        <v/>
      </c>
    </row>
    <row r="27" spans="2:10">
      <c r="B27" s="128">
        <v>0</v>
      </c>
      <c r="D27" s="32" t="s">
        <v>49</v>
      </c>
      <c r="F27" s="30"/>
      <c r="G27" s="31"/>
      <c r="H27" s="31"/>
      <c r="I27" s="129"/>
      <c r="J27" s="75" t="str">
        <f>IF((B28=B29+B30),"","NO CUADRA")</f>
        <v/>
      </c>
    </row>
    <row r="28" spans="2:10">
      <c r="B28" s="128">
        <f>B29+B30</f>
        <v>0</v>
      </c>
      <c r="D28" s="32" t="s">
        <v>50</v>
      </c>
      <c r="F28" s="30"/>
      <c r="G28" s="31"/>
      <c r="H28" s="31"/>
      <c r="I28" s="129"/>
      <c r="J28" s="75" t="str">
        <f>IF((I26=I35),"","NO CUADRA")</f>
        <v/>
      </c>
    </row>
    <row r="29" spans="2:10">
      <c r="B29" s="128">
        <v>0</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189</v>
      </c>
      <c r="D33" s="32" t="s">
        <v>53</v>
      </c>
      <c r="E33" s="34" t="s">
        <v>54</v>
      </c>
      <c r="F33" s="30"/>
      <c r="G33" s="31"/>
      <c r="H33" s="31"/>
      <c r="I33" s="129"/>
    </row>
    <row r="34" spans="2:10">
      <c r="B34" s="128"/>
      <c r="F34" s="30"/>
      <c r="G34" s="31"/>
      <c r="H34" s="31"/>
      <c r="I34" s="129"/>
    </row>
    <row r="35" spans="2:10">
      <c r="B35" s="130">
        <f>B26+B31+B32+B33</f>
        <v>189</v>
      </c>
      <c r="C35" s="26"/>
      <c r="D35" s="36" t="s">
        <v>46</v>
      </c>
      <c r="E35" s="26"/>
      <c r="F35" s="37"/>
      <c r="G35" s="36" t="s">
        <v>46</v>
      </c>
      <c r="H35" s="26"/>
      <c r="I35" s="131">
        <f>I26</f>
        <v>189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0</v>
      </c>
      <c r="D42" s="24" t="s">
        <v>15</v>
      </c>
      <c r="E42" s="35" t="s">
        <v>16</v>
      </c>
      <c r="F42" s="30"/>
      <c r="G42" s="32" t="s">
        <v>53</v>
      </c>
      <c r="H42" s="34" t="s">
        <v>54</v>
      </c>
      <c r="I42" s="129">
        <f>+B33</f>
        <v>189</v>
      </c>
    </row>
    <row r="43" spans="2:10" ht="15">
      <c r="B43" s="128">
        <v>0</v>
      </c>
      <c r="C43" s="23"/>
      <c r="D43" s="40" t="s">
        <v>56</v>
      </c>
      <c r="F43" s="41"/>
      <c r="G43" s="28" t="s">
        <v>15</v>
      </c>
      <c r="H43" s="42" t="s">
        <v>16</v>
      </c>
      <c r="I43" s="129">
        <f>I44+I45+I47+I48+I49</f>
        <v>0</v>
      </c>
      <c r="J43" s="75" t="str">
        <f>IF((I43=I44+I45+I47+I48+I49),"","NO CUADRA")</f>
        <v/>
      </c>
    </row>
    <row r="44" spans="2:10">
      <c r="B44" s="128">
        <v>0</v>
      </c>
      <c r="D44" s="32" t="s">
        <v>57</v>
      </c>
      <c r="F44" s="30"/>
      <c r="G44" s="40" t="s">
        <v>56</v>
      </c>
      <c r="I44" s="129">
        <v>0</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189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189</v>
      </c>
      <c r="C52" s="26"/>
      <c r="D52" s="26" t="s">
        <v>46</v>
      </c>
      <c r="E52" s="26"/>
      <c r="F52" s="37"/>
      <c r="G52" s="26" t="s">
        <v>46</v>
      </c>
      <c r="H52" s="26"/>
      <c r="I52" s="131">
        <f>I42+I43+I50</f>
        <v>189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189</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0</v>
      </c>
      <c r="D64" s="24" t="s">
        <v>19</v>
      </c>
      <c r="E64" s="24" t="s">
        <v>20</v>
      </c>
      <c r="F64" s="30"/>
      <c r="G64" s="32" t="s">
        <v>74</v>
      </c>
      <c r="I64" s="129">
        <v>0</v>
      </c>
      <c r="J64" s="75" t="str">
        <f>IF((B68=I70-B59-B62-B64),"","NO CUADRA")</f>
        <v/>
      </c>
    </row>
    <row r="65" spans="2:10">
      <c r="B65" s="128">
        <v>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189</v>
      </c>
      <c r="D68" s="32" t="s">
        <v>77</v>
      </c>
      <c r="E68" s="32" t="s">
        <v>78</v>
      </c>
      <c r="F68" s="30"/>
      <c r="G68" s="31"/>
      <c r="H68" s="31"/>
      <c r="I68" s="129"/>
    </row>
    <row r="69" spans="2:10" ht="17.45" customHeight="1">
      <c r="B69" s="128"/>
      <c r="F69" s="30"/>
      <c r="G69" s="31"/>
      <c r="H69" s="31"/>
      <c r="I69" s="129"/>
    </row>
    <row r="70" spans="2:10" ht="17.45" customHeight="1">
      <c r="B70" s="130">
        <f>B59+B62+B64+B68</f>
        <v>189</v>
      </c>
      <c r="C70" s="26"/>
      <c r="D70" s="26" t="s">
        <v>46</v>
      </c>
      <c r="E70" s="26"/>
      <c r="F70" s="37"/>
      <c r="G70" s="26" t="s">
        <v>46</v>
      </c>
      <c r="H70" s="26"/>
      <c r="I70" s="131">
        <f>I59+I60+I63</f>
        <v>189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189</v>
      </c>
      <c r="J77" s="75" t="str">
        <f>IF((I77=I82),"","NO CUADRA")</f>
        <v/>
      </c>
    </row>
    <row r="78" spans="2:10">
      <c r="B78" s="128"/>
      <c r="E78" s="32" t="s">
        <v>81</v>
      </c>
      <c r="F78" s="30"/>
      <c r="G78" s="35"/>
      <c r="H78" s="32"/>
      <c r="I78" s="129"/>
    </row>
    <row r="79" spans="2:10">
      <c r="B79" s="128">
        <f>I82-B77</f>
        <v>189</v>
      </c>
      <c r="D79" s="32" t="s">
        <v>82</v>
      </c>
      <c r="E79" s="39" t="s">
        <v>83</v>
      </c>
      <c r="F79" s="30"/>
      <c r="G79" s="31"/>
      <c r="H79" s="31"/>
      <c r="I79" s="129"/>
      <c r="J79" s="75" t="str">
        <f>IF((B79=I82-B77),"","NO CUADRA")</f>
        <v/>
      </c>
    </row>
    <row r="80" spans="2:10">
      <c r="B80" s="128">
        <f>B79-B13</f>
        <v>75</v>
      </c>
      <c r="D80" s="32" t="s">
        <v>21</v>
      </c>
      <c r="E80" s="34" t="s">
        <v>22</v>
      </c>
      <c r="F80" s="30"/>
      <c r="G80" s="31"/>
      <c r="H80" s="31"/>
      <c r="I80" s="129"/>
    </row>
    <row r="81" spans="2:10">
      <c r="B81" s="128"/>
      <c r="F81" s="30"/>
      <c r="G81" s="31"/>
      <c r="H81" s="31"/>
      <c r="I81" s="129"/>
      <c r="J81" s="75" t="str">
        <f>IF((B82=B77+B79),"","NO CUADRA")</f>
        <v/>
      </c>
    </row>
    <row r="82" spans="2:10">
      <c r="B82" s="130">
        <f>B77+B79</f>
        <v>189</v>
      </c>
      <c r="C82" s="26"/>
      <c r="D82" s="26" t="s">
        <v>46</v>
      </c>
      <c r="E82" s="26"/>
      <c r="F82" s="37"/>
      <c r="G82" s="26" t="s">
        <v>46</v>
      </c>
      <c r="H82" s="26"/>
      <c r="I82" s="131">
        <f>I77</f>
        <v>189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75</v>
      </c>
      <c r="D92" s="32" t="s">
        <v>87</v>
      </c>
      <c r="E92" s="34" t="s">
        <v>88</v>
      </c>
      <c r="F92" s="30"/>
      <c r="G92" s="32" t="s">
        <v>82</v>
      </c>
      <c r="H92" s="34" t="s">
        <v>22</v>
      </c>
      <c r="I92" s="129">
        <f>+B80</f>
        <v>75</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75</v>
      </c>
      <c r="C99" s="26"/>
      <c r="D99" s="26" t="s">
        <v>46</v>
      </c>
      <c r="E99" s="26"/>
      <c r="F99" s="37"/>
      <c r="G99" s="26" t="s">
        <v>46</v>
      </c>
      <c r="H99" s="26"/>
      <c r="I99" s="131">
        <f>I92+I93+I96</f>
        <v>75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0</v>
      </c>
      <c r="D106" s="32" t="s">
        <v>34</v>
      </c>
      <c r="E106" s="50" t="s">
        <v>35</v>
      </c>
      <c r="F106" s="30"/>
      <c r="G106" s="31"/>
      <c r="H106" s="31"/>
      <c r="I106" s="30"/>
    </row>
    <row r="107" spans="2:10">
      <c r="B107" s="128">
        <v>0</v>
      </c>
      <c r="D107" s="32" t="s">
        <v>94</v>
      </c>
      <c r="E107" s="32"/>
      <c r="F107" s="30"/>
      <c r="G107" s="32" t="s">
        <v>87</v>
      </c>
      <c r="H107" s="39" t="s">
        <v>88</v>
      </c>
      <c r="I107" s="129"/>
    </row>
    <row r="108" spans="2:10">
      <c r="B108" s="128">
        <f>-B13</f>
        <v>-114</v>
      </c>
      <c r="D108" s="32" t="s">
        <v>95</v>
      </c>
      <c r="E108" s="33" t="s">
        <v>6</v>
      </c>
      <c r="F108" s="30"/>
      <c r="G108" s="32"/>
      <c r="H108" s="51" t="s">
        <v>89</v>
      </c>
      <c r="I108" s="129">
        <f>B92</f>
        <v>75</v>
      </c>
    </row>
    <row r="109" spans="2:10">
      <c r="B109" s="128">
        <v>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189</v>
      </c>
      <c r="C113" s="46"/>
      <c r="D113" s="46" t="s">
        <v>26</v>
      </c>
      <c r="E113" s="34" t="s">
        <v>102</v>
      </c>
      <c r="F113" s="47"/>
      <c r="G113" s="72"/>
      <c r="H113" s="48"/>
      <c r="I113" s="129"/>
    </row>
    <row r="114" spans="2:10">
      <c r="B114" s="128"/>
      <c r="E114" s="32"/>
      <c r="F114" s="30"/>
      <c r="G114" s="72"/>
      <c r="H114" s="31"/>
      <c r="I114" s="129"/>
    </row>
    <row r="115" spans="2:10">
      <c r="B115" s="130">
        <f>B106+B108+B111+B113</f>
        <v>75</v>
      </c>
      <c r="C115" s="26"/>
      <c r="D115" s="26" t="s">
        <v>46</v>
      </c>
      <c r="E115" s="52"/>
      <c r="F115" s="37"/>
      <c r="G115" s="26" t="s">
        <v>46</v>
      </c>
      <c r="H115" s="26"/>
      <c r="I115" s="131">
        <f>I108</f>
        <v>75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189</v>
      </c>
      <c r="J122" s="75" t="str">
        <f>IF((B125=B126+B127),"","NO CUADRA")</f>
        <v/>
      </c>
    </row>
    <row r="123" spans="2:10" ht="15">
      <c r="B123" s="128">
        <f>B125+B128+B131+B134+B137+B142+B143+B144</f>
        <v>193</v>
      </c>
      <c r="C123" s="28"/>
      <c r="D123" s="23"/>
      <c r="E123" s="32" t="s">
        <v>105</v>
      </c>
      <c r="F123" s="23"/>
      <c r="G123" s="23"/>
      <c r="H123" s="23"/>
      <c r="I123" s="129">
        <f>I128+I131+I134+I137+I142+I143+I144</f>
        <v>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189</v>
      </c>
      <c r="E128" s="32" t="s">
        <v>109</v>
      </c>
      <c r="I128" s="129">
        <f>I129+I130</f>
        <v>0</v>
      </c>
      <c r="J128" s="75" t="str">
        <f>IF((B138=B139+B140),"","NO CUADRA")</f>
        <v/>
      </c>
    </row>
    <row r="129" spans="2:10">
      <c r="B129" s="128">
        <v>189</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0</v>
      </c>
      <c r="E134" s="32" t="s">
        <v>115</v>
      </c>
      <c r="I134" s="129">
        <f>I135+I136</f>
        <v>-11</v>
      </c>
      <c r="J134" s="75" t="str">
        <f>IF((I134=I135+I136),"","NO CUADRA")</f>
        <v/>
      </c>
    </row>
    <row r="135" spans="2:10">
      <c r="B135" s="128">
        <v>0</v>
      </c>
      <c r="E135" s="32" t="s">
        <v>116</v>
      </c>
      <c r="I135" s="129">
        <v>0</v>
      </c>
      <c r="J135" s="75" t="str">
        <f>IF((I137=I138+I141),"","NO CUADRA")</f>
        <v/>
      </c>
    </row>
    <row r="136" spans="2:10">
      <c r="B136" s="128">
        <v>0</v>
      </c>
      <c r="E136" s="32" t="s">
        <v>117</v>
      </c>
      <c r="I136" s="129">
        <v>-11</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4</v>
      </c>
      <c r="C144" s="32" t="s">
        <v>125</v>
      </c>
      <c r="E144" s="32" t="s">
        <v>125</v>
      </c>
      <c r="I144" s="129">
        <f>I145+I146</f>
        <v>15</v>
      </c>
      <c r="J144" s="75" t="str">
        <f>IF((I122=B113),"","NO CUADRA")</f>
        <v/>
      </c>
    </row>
    <row r="145" spans="2:9">
      <c r="B145" s="128">
        <v>4</v>
      </c>
      <c r="C145" s="32" t="s">
        <v>126</v>
      </c>
      <c r="E145" s="32" t="s">
        <v>126</v>
      </c>
      <c r="I145" s="129">
        <v>23</v>
      </c>
    </row>
    <row r="146" spans="2:9">
      <c r="B146" s="130">
        <v>0</v>
      </c>
      <c r="C146" s="56" t="s">
        <v>127</v>
      </c>
      <c r="D146" s="57"/>
      <c r="E146" s="56" t="s">
        <v>127</v>
      </c>
      <c r="F146" s="57"/>
      <c r="G146" s="57"/>
      <c r="H146" s="57"/>
      <c r="I146" s="131">
        <v>-8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435</v>
      </c>
      <c r="D3" s="20"/>
      <c r="E3" s="77"/>
      <c r="F3" s="20"/>
      <c r="G3" s="20"/>
      <c r="H3" s="20"/>
      <c r="I3" s="20"/>
      <c r="J3" s="20"/>
      <c r="K3" s="20"/>
      <c r="L3" s="20"/>
      <c r="M3" s="20"/>
      <c r="N3" s="120"/>
    </row>
    <row r="4" spans="2:14" s="21" customFormat="1" ht="15" customHeight="1">
      <c r="B4" s="127" t="s">
        <v>436</v>
      </c>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13746</v>
      </c>
      <c r="D11" s="24" t="s">
        <v>4</v>
      </c>
      <c r="E11" s="32" t="s">
        <v>42</v>
      </c>
      <c r="F11" s="30"/>
      <c r="G11" s="31" t="s">
        <v>2</v>
      </c>
      <c r="H11" s="33" t="s">
        <v>3</v>
      </c>
      <c r="I11" s="129">
        <f>I12+I13</f>
        <v>3480</v>
      </c>
      <c r="J11" s="75" t="str">
        <f>IF((I11=I12+I13),"","NO CUADRA")</f>
        <v/>
      </c>
    </row>
    <row r="12" spans="2:14">
      <c r="B12" s="128">
        <f>I11-B11</f>
        <v>-10266</v>
      </c>
      <c r="D12" s="32" t="s">
        <v>28</v>
      </c>
      <c r="E12" s="34" t="s">
        <v>5</v>
      </c>
      <c r="F12" s="30"/>
      <c r="G12" s="35" t="s">
        <v>43</v>
      </c>
      <c r="H12" s="31"/>
      <c r="I12" s="129">
        <v>3480</v>
      </c>
      <c r="J12" s="75" t="str">
        <f>IF((I11=I16),"","NO CUADRA")</f>
        <v/>
      </c>
    </row>
    <row r="13" spans="2:14">
      <c r="B13" s="128">
        <v>0</v>
      </c>
      <c r="D13" s="24" t="s">
        <v>44</v>
      </c>
      <c r="E13" s="32" t="s">
        <v>6</v>
      </c>
      <c r="F13" s="30"/>
      <c r="G13" s="35" t="s">
        <v>45</v>
      </c>
      <c r="I13" s="129">
        <v>0</v>
      </c>
      <c r="J13" s="75" t="str">
        <f>IF((B16=B11+B12),"","NO CUADRA")</f>
        <v/>
      </c>
    </row>
    <row r="14" spans="2:14">
      <c r="B14" s="128">
        <f>B12-B13</f>
        <v>-10266</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3480</v>
      </c>
      <c r="C16" s="26"/>
      <c r="D16" s="36" t="s">
        <v>46</v>
      </c>
      <c r="E16" s="26"/>
      <c r="F16" s="37"/>
      <c r="G16" s="36" t="s">
        <v>46</v>
      </c>
      <c r="H16" s="26"/>
      <c r="I16" s="131">
        <f>I11</f>
        <v>3480</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304</v>
      </c>
      <c r="D26" s="24" t="s">
        <v>9</v>
      </c>
      <c r="E26" s="32" t="s">
        <v>10</v>
      </c>
      <c r="F26" s="30"/>
      <c r="G26" s="35" t="s">
        <v>28</v>
      </c>
      <c r="H26" s="39" t="s">
        <v>5</v>
      </c>
      <c r="I26" s="129">
        <f>+B12</f>
        <v>-10266</v>
      </c>
      <c r="J26" s="75" t="str">
        <f>IF((B26=B27+B28),"","NO CUADRA")</f>
        <v/>
      </c>
    </row>
    <row r="27" spans="2:10">
      <c r="B27" s="128">
        <v>228</v>
      </c>
      <c r="D27" s="32" t="s">
        <v>49</v>
      </c>
      <c r="F27" s="30"/>
      <c r="G27" s="31"/>
      <c r="H27" s="31"/>
      <c r="I27" s="129"/>
      <c r="J27" s="75" t="str">
        <f>IF((B28=B29+B30),"","NO CUADRA")</f>
        <v/>
      </c>
    </row>
    <row r="28" spans="2:10">
      <c r="B28" s="128">
        <f>B29+B30</f>
        <v>76</v>
      </c>
      <c r="D28" s="32" t="s">
        <v>50</v>
      </c>
      <c r="F28" s="30"/>
      <c r="G28" s="31"/>
      <c r="H28" s="31"/>
      <c r="I28" s="129"/>
      <c r="J28" s="75" t="str">
        <f>IF((I26=I35),"","NO CUADRA")</f>
        <v/>
      </c>
    </row>
    <row r="29" spans="2:10">
      <c r="B29" s="128">
        <v>76</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8</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-10578</v>
      </c>
      <c r="D33" s="32" t="s">
        <v>53</v>
      </c>
      <c r="E33" s="34" t="s">
        <v>54</v>
      </c>
      <c r="F33" s="30"/>
      <c r="G33" s="31"/>
      <c r="H33" s="31"/>
      <c r="I33" s="129"/>
    </row>
    <row r="34" spans="2:10">
      <c r="B34" s="128"/>
      <c r="F34" s="30"/>
      <c r="G34" s="31"/>
      <c r="H34" s="31"/>
      <c r="I34" s="129"/>
    </row>
    <row r="35" spans="2:10">
      <c r="B35" s="130">
        <f>B26+B31+B32+B33</f>
        <v>-10266</v>
      </c>
      <c r="C35" s="26"/>
      <c r="D35" s="36" t="s">
        <v>46</v>
      </c>
      <c r="E35" s="26"/>
      <c r="F35" s="37"/>
      <c r="G35" s="36" t="s">
        <v>46</v>
      </c>
      <c r="H35" s="26"/>
      <c r="I35" s="131">
        <f>I26</f>
        <v>-10266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v>
      </c>
      <c r="D42" s="24" t="s">
        <v>15</v>
      </c>
      <c r="E42" s="35" t="s">
        <v>16</v>
      </c>
      <c r="F42" s="30"/>
      <c r="G42" s="32" t="s">
        <v>53</v>
      </c>
      <c r="H42" s="34" t="s">
        <v>54</v>
      </c>
      <c r="I42" s="129">
        <f>+B33</f>
        <v>-10578</v>
      </c>
    </row>
    <row r="43" spans="2:10" ht="15">
      <c r="B43" s="128">
        <v>1</v>
      </c>
      <c r="C43" s="23"/>
      <c r="D43" s="40" t="s">
        <v>56</v>
      </c>
      <c r="F43" s="41"/>
      <c r="G43" s="28" t="s">
        <v>15</v>
      </c>
      <c r="H43" s="42" t="s">
        <v>16</v>
      </c>
      <c r="I43" s="129">
        <f>I44+I45+I47+I48+I49</f>
        <v>7</v>
      </c>
      <c r="J43" s="75" t="str">
        <f>IF((I43=I44+I45+I47+I48+I49),"","NO CUADRA")</f>
        <v/>
      </c>
    </row>
    <row r="44" spans="2:10">
      <c r="B44" s="128">
        <v>0</v>
      </c>
      <c r="D44" s="32" t="s">
        <v>57</v>
      </c>
      <c r="F44" s="30"/>
      <c r="G44" s="40" t="s">
        <v>56</v>
      </c>
      <c r="I44" s="129">
        <v>7</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-10572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-10571</v>
      </c>
      <c r="C52" s="26"/>
      <c r="D52" s="26" t="s">
        <v>46</v>
      </c>
      <c r="E52" s="26"/>
      <c r="F52" s="37"/>
      <c r="G52" s="26" t="s">
        <v>46</v>
      </c>
      <c r="H52" s="26"/>
      <c r="I52" s="131">
        <f>I42+I43+I50</f>
        <v>-10571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-10572</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2</v>
      </c>
      <c r="D64" s="24" t="s">
        <v>19</v>
      </c>
      <c r="E64" s="24" t="s">
        <v>20</v>
      </c>
      <c r="F64" s="30"/>
      <c r="G64" s="32" t="s">
        <v>74</v>
      </c>
      <c r="I64" s="129">
        <v>0</v>
      </c>
      <c r="J64" s="75" t="str">
        <f>IF((B68=I70-B59-B62-B64),"","NO CUADRA")</f>
        <v/>
      </c>
    </row>
    <row r="65" spans="2:10">
      <c r="B65" s="128">
        <v>2</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-10574</v>
      </c>
      <c r="D68" s="32" t="s">
        <v>77</v>
      </c>
      <c r="E68" s="32" t="s">
        <v>78</v>
      </c>
      <c r="F68" s="30"/>
      <c r="G68" s="31"/>
      <c r="H68" s="31"/>
      <c r="I68" s="129"/>
    </row>
    <row r="69" spans="2:10" ht="17.45" customHeight="1">
      <c r="B69" s="128"/>
      <c r="F69" s="30"/>
      <c r="G69" s="31"/>
      <c r="H69" s="31"/>
      <c r="I69" s="129"/>
    </row>
    <row r="70" spans="2:10" ht="17.45" customHeight="1">
      <c r="B70" s="130">
        <f>B59+B62+B64+B68</f>
        <v>-10572</v>
      </c>
      <c r="C70" s="26"/>
      <c r="D70" s="26" t="s">
        <v>46</v>
      </c>
      <c r="E70" s="26"/>
      <c r="F70" s="37"/>
      <c r="G70" s="26" t="s">
        <v>46</v>
      </c>
      <c r="H70" s="26"/>
      <c r="I70" s="131">
        <f>I59+I60+I63</f>
        <v>-10572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-10574</v>
      </c>
      <c r="J77" s="75" t="str">
        <f>IF((I77=I82),"","NO CUADRA")</f>
        <v/>
      </c>
    </row>
    <row r="78" spans="2:10">
      <c r="B78" s="128"/>
      <c r="E78" s="32" t="s">
        <v>81</v>
      </c>
      <c r="F78" s="30"/>
      <c r="G78" s="35"/>
      <c r="H78" s="32"/>
      <c r="I78" s="129"/>
    </row>
    <row r="79" spans="2:10">
      <c r="B79" s="128">
        <f>I82-B77</f>
        <v>-10574</v>
      </c>
      <c r="D79" s="32" t="s">
        <v>82</v>
      </c>
      <c r="E79" s="39" t="s">
        <v>83</v>
      </c>
      <c r="F79" s="30"/>
      <c r="G79" s="31"/>
      <c r="H79" s="31"/>
      <c r="I79" s="129"/>
      <c r="J79" s="75" t="str">
        <f>IF((B79=I82-B77),"","NO CUADRA")</f>
        <v/>
      </c>
    </row>
    <row r="80" spans="2:10">
      <c r="B80" s="128">
        <f>B79-B13</f>
        <v>-10574</v>
      </c>
      <c r="D80" s="32" t="s">
        <v>21</v>
      </c>
      <c r="E80" s="34" t="s">
        <v>22</v>
      </c>
      <c r="F80" s="30"/>
      <c r="G80" s="31"/>
      <c r="H80" s="31"/>
      <c r="I80" s="129"/>
    </row>
    <row r="81" spans="2:10">
      <c r="B81" s="128"/>
      <c r="F81" s="30"/>
      <c r="G81" s="31"/>
      <c r="H81" s="31"/>
      <c r="I81" s="129"/>
      <c r="J81" s="75" t="str">
        <f>IF((B82=B77+B79),"","NO CUADRA")</f>
        <v/>
      </c>
    </row>
    <row r="82" spans="2:10">
      <c r="B82" s="130">
        <f>B77+B79</f>
        <v>-10574</v>
      </c>
      <c r="C82" s="26"/>
      <c r="D82" s="26" t="s">
        <v>46</v>
      </c>
      <c r="E82" s="26"/>
      <c r="F82" s="37"/>
      <c r="G82" s="26" t="s">
        <v>46</v>
      </c>
      <c r="H82" s="26"/>
      <c r="I82" s="131">
        <f>I77</f>
        <v>-10574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-10574</v>
      </c>
      <c r="D92" s="32" t="s">
        <v>87</v>
      </c>
      <c r="E92" s="34" t="s">
        <v>88</v>
      </c>
      <c r="F92" s="30"/>
      <c r="G92" s="32" t="s">
        <v>82</v>
      </c>
      <c r="H92" s="34" t="s">
        <v>22</v>
      </c>
      <c r="I92" s="129">
        <f>+B80</f>
        <v>-10574</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-10574</v>
      </c>
      <c r="C99" s="26"/>
      <c r="D99" s="26" t="s">
        <v>46</v>
      </c>
      <c r="E99" s="26"/>
      <c r="F99" s="37"/>
      <c r="G99" s="26" t="s">
        <v>46</v>
      </c>
      <c r="H99" s="26"/>
      <c r="I99" s="131">
        <f>I92+I93+I96</f>
        <v>-10574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-13639</v>
      </c>
      <c r="D106" s="32" t="s">
        <v>34</v>
      </c>
      <c r="E106" s="50" t="s">
        <v>35</v>
      </c>
      <c r="F106" s="30"/>
      <c r="G106" s="31"/>
      <c r="H106" s="31"/>
      <c r="I106" s="30"/>
    </row>
    <row r="107" spans="2:10">
      <c r="B107" s="128">
        <v>0</v>
      </c>
      <c r="D107" s="32" t="s">
        <v>94</v>
      </c>
      <c r="E107" s="32"/>
      <c r="F107" s="30"/>
      <c r="G107" s="32" t="s">
        <v>87</v>
      </c>
      <c r="H107" s="39" t="s">
        <v>88</v>
      </c>
      <c r="I107" s="129"/>
    </row>
    <row r="108" spans="2:10">
      <c r="B108" s="128">
        <f>-B13</f>
        <v>0</v>
      </c>
      <c r="D108" s="32" t="s">
        <v>95</v>
      </c>
      <c r="E108" s="33" t="s">
        <v>6</v>
      </c>
      <c r="F108" s="30"/>
      <c r="G108" s="32"/>
      <c r="H108" s="51" t="s">
        <v>89</v>
      </c>
      <c r="I108" s="129">
        <f>B92</f>
        <v>-10574</v>
      </c>
    </row>
    <row r="109" spans="2:10">
      <c r="B109" s="128">
        <v>-13639</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3065</v>
      </c>
      <c r="C113" s="46"/>
      <c r="D113" s="46" t="s">
        <v>26</v>
      </c>
      <c r="E113" s="34" t="s">
        <v>102</v>
      </c>
      <c r="F113" s="47"/>
      <c r="G113" s="72"/>
      <c r="H113" s="48"/>
      <c r="I113" s="129"/>
    </row>
    <row r="114" spans="2:10">
      <c r="B114" s="128"/>
      <c r="E114" s="32"/>
      <c r="F114" s="30"/>
      <c r="G114" s="72"/>
      <c r="H114" s="31"/>
      <c r="I114" s="129"/>
    </row>
    <row r="115" spans="2:10">
      <c r="B115" s="130">
        <f>B106+B108+B111+B113</f>
        <v>-10574</v>
      </c>
      <c r="C115" s="26"/>
      <c r="D115" s="26" t="s">
        <v>46</v>
      </c>
      <c r="E115" s="52"/>
      <c r="F115" s="37"/>
      <c r="G115" s="26" t="s">
        <v>46</v>
      </c>
      <c r="H115" s="26"/>
      <c r="I115" s="131">
        <f>I108</f>
        <v>-10574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3065</v>
      </c>
      <c r="J122" s="75" t="str">
        <f>IF((B125=B126+B127),"","NO CUADRA")</f>
        <v/>
      </c>
    </row>
    <row r="123" spans="2:10" ht="15">
      <c r="B123" s="128">
        <f>B125+B128+B131+B134+B137+B142+B143+B144</f>
        <v>3191</v>
      </c>
      <c r="C123" s="28"/>
      <c r="D123" s="23"/>
      <c r="E123" s="32" t="s">
        <v>105</v>
      </c>
      <c r="F123" s="23"/>
      <c r="G123" s="23"/>
      <c r="H123" s="23"/>
      <c r="I123" s="129">
        <f>I128+I131+I134+I137+I142+I143+I144</f>
        <v>126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4455</v>
      </c>
      <c r="E128" s="32" t="s">
        <v>109</v>
      </c>
      <c r="I128" s="129">
        <f>I129+I130</f>
        <v>0</v>
      </c>
      <c r="J128" s="75" t="str">
        <f>IF((B138=B139+B140),"","NO CUADRA")</f>
        <v/>
      </c>
    </row>
    <row r="129" spans="2:10">
      <c r="B129" s="128">
        <v>4455</v>
      </c>
      <c r="E129" s="32" t="s">
        <v>110</v>
      </c>
      <c r="I129" s="129">
        <v>0</v>
      </c>
      <c r="J129" s="75" t="str">
        <f>IF((B144=B145+B146),"","NO CUADRA")</f>
        <v/>
      </c>
    </row>
    <row r="130" spans="2:10">
      <c r="B130" s="128">
        <v>0</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-3544</v>
      </c>
      <c r="E134" s="32" t="s">
        <v>115</v>
      </c>
      <c r="I134" s="129">
        <f>I135+I136</f>
        <v>0</v>
      </c>
      <c r="J134" s="75" t="str">
        <f>IF((I134=I135+I136),"","NO CUADRA")</f>
        <v/>
      </c>
    </row>
    <row r="135" spans="2:10">
      <c r="B135" s="128">
        <v>2</v>
      </c>
      <c r="E135" s="32" t="s">
        <v>116</v>
      </c>
      <c r="I135" s="129">
        <v>0</v>
      </c>
      <c r="J135" s="75" t="str">
        <f>IF((I137=I138+I141),"","NO CUADRA")</f>
        <v/>
      </c>
    </row>
    <row r="136" spans="2:10">
      <c r="B136" s="128">
        <v>-3546</v>
      </c>
      <c r="E136" s="32" t="s">
        <v>117</v>
      </c>
      <c r="I136" s="129">
        <v>0</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2280</v>
      </c>
      <c r="C144" s="32" t="s">
        <v>125</v>
      </c>
      <c r="E144" s="32" t="s">
        <v>125</v>
      </c>
      <c r="I144" s="129">
        <f>I145+I146</f>
        <v>126</v>
      </c>
      <c r="J144" s="75" t="str">
        <f>IF((I122=B113),"","NO CUADRA")</f>
        <v/>
      </c>
    </row>
    <row r="145" spans="2:9">
      <c r="B145" s="128">
        <v>2276</v>
      </c>
      <c r="C145" s="32" t="s">
        <v>126</v>
      </c>
      <c r="E145" s="32" t="s">
        <v>126</v>
      </c>
      <c r="I145" s="129">
        <v>140</v>
      </c>
    </row>
    <row r="146" spans="2:9">
      <c r="B146" s="130">
        <v>4</v>
      </c>
      <c r="C146" s="56" t="s">
        <v>127</v>
      </c>
      <c r="D146" s="57"/>
      <c r="E146" s="56" t="s">
        <v>127</v>
      </c>
      <c r="F146" s="57"/>
      <c r="G146" s="57"/>
      <c r="H146" s="57"/>
      <c r="I146" s="131">
        <v>-14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411</v>
      </c>
      <c r="D3" s="20"/>
      <c r="E3" s="77"/>
      <c r="F3" s="20"/>
      <c r="G3" s="20"/>
      <c r="H3" s="20"/>
      <c r="I3" s="20"/>
      <c r="J3" s="20"/>
      <c r="K3" s="20"/>
      <c r="L3" s="20"/>
      <c r="M3" s="20"/>
      <c r="N3" s="120"/>
    </row>
    <row r="4" spans="2:14" s="21" customFormat="1" ht="15" customHeight="1">
      <c r="B4" s="127" t="s">
        <v>412</v>
      </c>
      <c r="D4" s="20"/>
      <c r="E4" s="77"/>
      <c r="F4" s="20"/>
      <c r="G4" s="20"/>
      <c r="H4" s="20"/>
      <c r="I4" s="20"/>
      <c r="J4" s="20"/>
      <c r="K4" s="20"/>
      <c r="L4" s="20"/>
      <c r="M4" s="20"/>
      <c r="N4" s="120"/>
    </row>
    <row r="5" spans="2:14" s="22" customFormat="1" ht="15" customHeight="1">
      <c r="B5" s="127" t="s">
        <v>437</v>
      </c>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189830</v>
      </c>
      <c r="D11" s="24" t="s">
        <v>4</v>
      </c>
      <c r="E11" s="32" t="s">
        <v>42</v>
      </c>
      <c r="F11" s="30"/>
      <c r="G11" s="31" t="s">
        <v>2</v>
      </c>
      <c r="H11" s="33" t="s">
        <v>3</v>
      </c>
      <c r="I11" s="129">
        <f>I12+I13</f>
        <v>284626</v>
      </c>
      <c r="J11" s="75" t="str">
        <f>IF((I11=I12+I13),"","NO CUADRA")</f>
        <v/>
      </c>
    </row>
    <row r="12" spans="2:14">
      <c r="B12" s="128">
        <f>I11-B11</f>
        <v>94796</v>
      </c>
      <c r="D12" s="32" t="s">
        <v>28</v>
      </c>
      <c r="E12" s="34" t="s">
        <v>5</v>
      </c>
      <c r="F12" s="30"/>
      <c r="G12" s="35" t="s">
        <v>43</v>
      </c>
      <c r="H12" s="31"/>
      <c r="I12" s="129">
        <v>284626</v>
      </c>
      <c r="J12" s="75" t="str">
        <f>IF((I11=I16),"","NO CUADRA")</f>
        <v/>
      </c>
    </row>
    <row r="13" spans="2:14">
      <c r="B13" s="128">
        <v>36604</v>
      </c>
      <c r="D13" s="24" t="s">
        <v>44</v>
      </c>
      <c r="E13" s="32" t="s">
        <v>6</v>
      </c>
      <c r="F13" s="30"/>
      <c r="G13" s="35" t="s">
        <v>45</v>
      </c>
      <c r="I13" s="129">
        <v>0</v>
      </c>
      <c r="J13" s="75" t="str">
        <f>IF((B16=B11+B12),"","NO CUADRA")</f>
        <v/>
      </c>
    </row>
    <row r="14" spans="2:14">
      <c r="B14" s="128">
        <f>B12-B13</f>
        <v>58192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284626</v>
      </c>
      <c r="C16" s="26"/>
      <c r="D16" s="36" t="s">
        <v>46</v>
      </c>
      <c r="E16" s="26"/>
      <c r="F16" s="37"/>
      <c r="G16" s="36" t="s">
        <v>46</v>
      </c>
      <c r="H16" s="26"/>
      <c r="I16" s="131">
        <f>I11</f>
        <v>284626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55146</v>
      </c>
      <c r="D26" s="24" t="s">
        <v>9</v>
      </c>
      <c r="E26" s="32" t="s">
        <v>10</v>
      </c>
      <c r="F26" s="30"/>
      <c r="G26" s="35" t="s">
        <v>28</v>
      </c>
      <c r="H26" s="39" t="s">
        <v>5</v>
      </c>
      <c r="I26" s="129">
        <f>+B12</f>
        <v>94796</v>
      </c>
      <c r="J26" s="75" t="str">
        <f>IF((B26=B27+B28),"","NO CUADRA")</f>
        <v/>
      </c>
    </row>
    <row r="27" spans="2:10">
      <c r="B27" s="128">
        <v>43830</v>
      </c>
      <c r="D27" s="32" t="s">
        <v>49</v>
      </c>
      <c r="F27" s="30"/>
      <c r="G27" s="31"/>
      <c r="H27" s="31"/>
      <c r="I27" s="129"/>
      <c r="J27" s="75" t="str">
        <f>IF((B28=B29+B30),"","NO CUADRA")</f>
        <v/>
      </c>
    </row>
    <row r="28" spans="2:10">
      <c r="B28" s="128">
        <f>B29+B30</f>
        <v>11316</v>
      </c>
      <c r="D28" s="32" t="s">
        <v>50</v>
      </c>
      <c r="F28" s="30"/>
      <c r="G28" s="31"/>
      <c r="H28" s="31"/>
      <c r="I28" s="129"/>
      <c r="J28" s="75" t="str">
        <f>IF((I26=I35),"","NO CUADRA")</f>
        <v/>
      </c>
    </row>
    <row r="29" spans="2:10">
      <c r="B29" s="128">
        <v>10756</v>
      </c>
      <c r="D29" s="32" t="s">
        <v>51</v>
      </c>
      <c r="F29" s="30"/>
      <c r="G29" s="31"/>
      <c r="H29" s="31"/>
      <c r="I29" s="129"/>
      <c r="J29" s="75" t="str">
        <f>IF((B33=I35-B26-B31-B32),"","NO CUADRA")</f>
        <v/>
      </c>
    </row>
    <row r="30" spans="2:10">
      <c r="B30" s="128">
        <v>560</v>
      </c>
      <c r="D30" s="32" t="s">
        <v>52</v>
      </c>
      <c r="F30" s="30"/>
      <c r="G30" s="31"/>
      <c r="H30" s="31"/>
      <c r="I30" s="129"/>
      <c r="J30" s="75" t="str">
        <f>IF((B35=B26+B31+B32+B33),"","NO CUADRA")</f>
        <v/>
      </c>
    </row>
    <row r="31" spans="2:10" ht="12.75" customHeight="1">
      <c r="B31" s="128">
        <v>6184</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33466</v>
      </c>
      <c r="D33" s="32" t="s">
        <v>53</v>
      </c>
      <c r="E33" s="34" t="s">
        <v>54</v>
      </c>
      <c r="F33" s="30"/>
      <c r="G33" s="31"/>
      <c r="H33" s="31"/>
      <c r="I33" s="129"/>
    </row>
    <row r="34" spans="2:10">
      <c r="B34" s="128"/>
      <c r="F34" s="30"/>
      <c r="G34" s="31"/>
      <c r="H34" s="31"/>
      <c r="I34" s="129"/>
    </row>
    <row r="35" spans="2:10">
      <c r="B35" s="130">
        <f>B26+B31+B32+B33</f>
        <v>94796</v>
      </c>
      <c r="C35" s="26"/>
      <c r="D35" s="36" t="s">
        <v>46</v>
      </c>
      <c r="E35" s="26"/>
      <c r="F35" s="37"/>
      <c r="G35" s="36" t="s">
        <v>46</v>
      </c>
      <c r="H35" s="26"/>
      <c r="I35" s="131">
        <f>I26</f>
        <v>94796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5296</v>
      </c>
      <c r="D42" s="24" t="s">
        <v>15</v>
      </c>
      <c r="E42" s="35" t="s">
        <v>16</v>
      </c>
      <c r="F42" s="30"/>
      <c r="G42" s="32" t="s">
        <v>53</v>
      </c>
      <c r="H42" s="34" t="s">
        <v>54</v>
      </c>
      <c r="I42" s="129">
        <f>+B33</f>
        <v>33466</v>
      </c>
    </row>
    <row r="43" spans="2:10" ht="15">
      <c r="B43" s="128">
        <v>5296</v>
      </c>
      <c r="C43" s="23"/>
      <c r="D43" s="40" t="s">
        <v>56</v>
      </c>
      <c r="F43" s="41"/>
      <c r="G43" s="28" t="s">
        <v>15</v>
      </c>
      <c r="H43" s="42" t="s">
        <v>16</v>
      </c>
      <c r="I43" s="129">
        <f>I44+I45+I47+I48+I49</f>
        <v>5047</v>
      </c>
      <c r="J43" s="75" t="str">
        <f>IF((I43=I44+I45+I47+I48+I49),"","NO CUADRA")</f>
        <v/>
      </c>
    </row>
    <row r="44" spans="2:10">
      <c r="B44" s="128">
        <v>0</v>
      </c>
      <c r="D44" s="32" t="s">
        <v>57</v>
      </c>
      <c r="F44" s="30"/>
      <c r="G44" s="40" t="s">
        <v>56</v>
      </c>
      <c r="I44" s="129">
        <v>5009</v>
      </c>
      <c r="J44" s="75" t="str">
        <f>IF((I52=I42+I43+I50),"","NO CUADRA")</f>
        <v/>
      </c>
    </row>
    <row r="45" spans="2:10">
      <c r="B45" s="128">
        <v>0</v>
      </c>
      <c r="D45" s="32" t="s">
        <v>58</v>
      </c>
      <c r="E45" s="29"/>
      <c r="F45" s="30"/>
      <c r="G45" s="32" t="s">
        <v>57</v>
      </c>
      <c r="I45" s="129">
        <v>38</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33217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38513</v>
      </c>
      <c r="C52" s="26"/>
      <c r="D52" s="26" t="s">
        <v>46</v>
      </c>
      <c r="E52" s="26"/>
      <c r="F52" s="37"/>
      <c r="G52" s="26" t="s">
        <v>46</v>
      </c>
      <c r="H52" s="26"/>
      <c r="I52" s="131">
        <f>I42+I43+I50</f>
        <v>38513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353</v>
      </c>
      <c r="D59" s="24" t="s">
        <v>17</v>
      </c>
      <c r="E59" s="33" t="s">
        <v>66</v>
      </c>
      <c r="F59" s="30"/>
      <c r="G59" s="35" t="s">
        <v>62</v>
      </c>
      <c r="H59" s="34" t="s">
        <v>63</v>
      </c>
      <c r="I59" s="129">
        <f>+B49</f>
        <v>33217</v>
      </c>
      <c r="J59" s="75" t="str">
        <f>IF((B59=B60+B61),"","NO CUADRA")</f>
        <v/>
      </c>
    </row>
    <row r="60" spans="2:10">
      <c r="B60" s="128">
        <v>353</v>
      </c>
      <c r="D60" s="32" t="s">
        <v>67</v>
      </c>
      <c r="F60" s="30"/>
      <c r="G60" s="35" t="s">
        <v>68</v>
      </c>
      <c r="H60" s="32"/>
      <c r="I60" s="129">
        <f>I61+I62</f>
        <v>560</v>
      </c>
      <c r="J60" s="75" t="str">
        <f>IF((B64=B65+B66+B67),"","NO CUADRA")</f>
        <v/>
      </c>
    </row>
    <row r="61" spans="2:10">
      <c r="B61" s="128">
        <v>0</v>
      </c>
      <c r="D61" s="32" t="s">
        <v>69</v>
      </c>
      <c r="F61" s="30"/>
      <c r="G61" s="35" t="s">
        <v>70</v>
      </c>
      <c r="I61" s="129">
        <v>0</v>
      </c>
      <c r="J61" s="75" t="str">
        <f>IF((I60=I61+I62),"","NO CUADRA")</f>
        <v/>
      </c>
    </row>
    <row r="62" spans="2:10">
      <c r="B62" s="128">
        <v>560</v>
      </c>
      <c r="D62" s="24" t="s">
        <v>18</v>
      </c>
      <c r="E62" s="32" t="s">
        <v>71</v>
      </c>
      <c r="F62" s="30"/>
      <c r="G62" s="35" t="s">
        <v>72</v>
      </c>
      <c r="I62" s="129">
        <v>560</v>
      </c>
      <c r="J62" s="75" t="str">
        <f>IF((I63=I64+I65+I66),"","NO CUADRA")</f>
        <v/>
      </c>
    </row>
    <row r="63" spans="2:10">
      <c r="B63" s="128"/>
      <c r="E63" s="32" t="s">
        <v>73</v>
      </c>
      <c r="F63" s="30"/>
      <c r="G63" s="31" t="s">
        <v>19</v>
      </c>
      <c r="H63" s="24" t="s">
        <v>20</v>
      </c>
      <c r="I63" s="129">
        <f>I64+I65+I66</f>
        <v>147</v>
      </c>
      <c r="J63" s="75" t="str">
        <f>IF((I70=I59+I60+I63),"","NO CUADRA")</f>
        <v/>
      </c>
    </row>
    <row r="64" spans="2:10">
      <c r="B64" s="128">
        <f>B65+B66+B67</f>
        <v>1473</v>
      </c>
      <c r="D64" s="24" t="s">
        <v>19</v>
      </c>
      <c r="E64" s="24" t="s">
        <v>20</v>
      </c>
      <c r="F64" s="30"/>
      <c r="G64" s="32" t="s">
        <v>74</v>
      </c>
      <c r="I64" s="129">
        <v>0</v>
      </c>
      <c r="J64" s="75" t="str">
        <f>IF((B68=I70-B59-B62-B64),"","NO CUADRA")</f>
        <v/>
      </c>
    </row>
    <row r="65" spans="2:10">
      <c r="B65" s="128">
        <v>611</v>
      </c>
      <c r="D65" s="32" t="s">
        <v>74</v>
      </c>
      <c r="F65" s="30"/>
      <c r="G65" s="35" t="s">
        <v>75</v>
      </c>
      <c r="I65" s="129">
        <v>0</v>
      </c>
      <c r="J65" s="75" t="str">
        <f>IF((B70=B59+B62+B64+B68),"","NO CUADRA")</f>
        <v/>
      </c>
    </row>
    <row r="66" spans="2:10">
      <c r="B66" s="128">
        <v>0</v>
      </c>
      <c r="D66" s="32" t="s">
        <v>75</v>
      </c>
      <c r="F66" s="30"/>
      <c r="G66" s="35" t="s">
        <v>76</v>
      </c>
      <c r="I66" s="129">
        <v>147</v>
      </c>
    </row>
    <row r="67" spans="2:10">
      <c r="B67" s="128">
        <v>862</v>
      </c>
      <c r="D67" s="32" t="s">
        <v>76</v>
      </c>
      <c r="F67" s="30"/>
      <c r="G67" s="31"/>
      <c r="H67" s="31"/>
      <c r="I67" s="129"/>
    </row>
    <row r="68" spans="2:10">
      <c r="B68" s="128">
        <f>I70-B59-B62-B64</f>
        <v>31538</v>
      </c>
      <c r="D68" s="32" t="s">
        <v>77</v>
      </c>
      <c r="E68" s="32" t="s">
        <v>78</v>
      </c>
      <c r="F68" s="30"/>
      <c r="G68" s="31"/>
      <c r="H68" s="31"/>
      <c r="I68" s="129"/>
    </row>
    <row r="69" spans="2:10" ht="17.45" customHeight="1">
      <c r="B69" s="128"/>
      <c r="F69" s="30"/>
      <c r="G69" s="31"/>
      <c r="H69" s="31"/>
      <c r="I69" s="129"/>
    </row>
    <row r="70" spans="2:10" ht="17.45" customHeight="1">
      <c r="B70" s="130">
        <f>B59+B62+B64+B68</f>
        <v>33924</v>
      </c>
      <c r="C70" s="26"/>
      <c r="D70" s="26" t="s">
        <v>46</v>
      </c>
      <c r="E70" s="26"/>
      <c r="F70" s="37"/>
      <c r="G70" s="26" t="s">
        <v>46</v>
      </c>
      <c r="H70" s="26"/>
      <c r="I70" s="131">
        <f>I59+I60+I63</f>
        <v>33924</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31538</v>
      </c>
      <c r="J77" s="75" t="str">
        <f>IF((I77=I82),"","NO CUADRA")</f>
        <v/>
      </c>
    </row>
    <row r="78" spans="2:10">
      <c r="B78" s="128"/>
      <c r="E78" s="32" t="s">
        <v>81</v>
      </c>
      <c r="F78" s="30"/>
      <c r="G78" s="35"/>
      <c r="H78" s="32"/>
      <c r="I78" s="129"/>
    </row>
    <row r="79" spans="2:10">
      <c r="B79" s="128">
        <f>I82-B77</f>
        <v>31538</v>
      </c>
      <c r="D79" s="32" t="s">
        <v>82</v>
      </c>
      <c r="E79" s="39" t="s">
        <v>83</v>
      </c>
      <c r="F79" s="30"/>
      <c r="G79" s="31"/>
      <c r="H79" s="31"/>
      <c r="I79" s="129"/>
      <c r="J79" s="75" t="str">
        <f>IF((B79=I82-B77),"","NO CUADRA")</f>
        <v/>
      </c>
    </row>
    <row r="80" spans="2:10">
      <c r="B80" s="128">
        <f>B79-B13</f>
        <v>-5066</v>
      </c>
      <c r="D80" s="32" t="s">
        <v>21</v>
      </c>
      <c r="E80" s="34" t="s">
        <v>22</v>
      </c>
      <c r="F80" s="30"/>
      <c r="G80" s="31"/>
      <c r="H80" s="31"/>
      <c r="I80" s="129"/>
    </row>
    <row r="81" spans="2:10">
      <c r="B81" s="128"/>
      <c r="F81" s="30"/>
      <c r="G81" s="31"/>
      <c r="H81" s="31"/>
      <c r="I81" s="129"/>
      <c r="J81" s="75" t="str">
        <f>IF((B82=B77+B79),"","NO CUADRA")</f>
        <v/>
      </c>
    </row>
    <row r="82" spans="2:10">
      <c r="B82" s="130">
        <f>B77+B79</f>
        <v>31538</v>
      </c>
      <c r="C82" s="26"/>
      <c r="D82" s="26" t="s">
        <v>46</v>
      </c>
      <c r="E82" s="26"/>
      <c r="F82" s="37"/>
      <c r="G82" s="26" t="s">
        <v>46</v>
      </c>
      <c r="H82" s="26"/>
      <c r="I82" s="131">
        <f>I77</f>
        <v>31538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-4163</v>
      </c>
      <c r="D92" s="32" t="s">
        <v>87</v>
      </c>
      <c r="E92" s="34" t="s">
        <v>88</v>
      </c>
      <c r="F92" s="30"/>
      <c r="G92" s="32" t="s">
        <v>82</v>
      </c>
      <c r="H92" s="34" t="s">
        <v>22</v>
      </c>
      <c r="I92" s="129">
        <f>+B80</f>
        <v>-5066</v>
      </c>
      <c r="J92" s="75" t="str">
        <f>IF((I93=I94+I95),"","NO CUADRA")</f>
        <v/>
      </c>
    </row>
    <row r="93" spans="2:10">
      <c r="B93" s="128"/>
      <c r="E93" s="39" t="s">
        <v>89</v>
      </c>
      <c r="F93" s="30"/>
      <c r="G93" s="35" t="s">
        <v>32</v>
      </c>
      <c r="H93" s="24" t="s">
        <v>24</v>
      </c>
      <c r="I93" s="129">
        <f>I94+I95</f>
        <v>903</v>
      </c>
      <c r="J93" s="75" t="str">
        <f>IF((I96=I97),"","NO CUADRA")</f>
        <v/>
      </c>
    </row>
    <row r="94" spans="2:10">
      <c r="B94" s="128"/>
      <c r="E94" s="32"/>
      <c r="F94" s="30"/>
      <c r="G94" s="35" t="s">
        <v>90</v>
      </c>
      <c r="I94" s="129">
        <v>828</v>
      </c>
      <c r="J94" s="75" t="str">
        <f>IF((I99=I92+I93+I96),"","NO CUADRA")</f>
        <v/>
      </c>
    </row>
    <row r="95" spans="2:10">
      <c r="B95" s="128"/>
      <c r="E95" s="32"/>
      <c r="F95" s="30"/>
      <c r="G95" s="35" t="s">
        <v>91</v>
      </c>
      <c r="I95" s="129">
        <v>75</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-4163</v>
      </c>
      <c r="C99" s="26"/>
      <c r="D99" s="26" t="s">
        <v>46</v>
      </c>
      <c r="E99" s="26"/>
      <c r="F99" s="37"/>
      <c r="G99" s="26" t="s">
        <v>46</v>
      </c>
      <c r="H99" s="26"/>
      <c r="I99" s="131">
        <f>I92+I93+I96</f>
        <v>-4163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50692</v>
      </c>
      <c r="D106" s="32" t="s">
        <v>34</v>
      </c>
      <c r="E106" s="50" t="s">
        <v>35</v>
      </c>
      <c r="F106" s="30"/>
      <c r="G106" s="31"/>
      <c r="H106" s="31"/>
      <c r="I106" s="30"/>
    </row>
    <row r="107" spans="2:10">
      <c r="B107" s="128">
        <v>51925</v>
      </c>
      <c r="D107" s="32" t="s">
        <v>94</v>
      </c>
      <c r="E107" s="32"/>
      <c r="F107" s="30"/>
      <c r="G107" s="32" t="s">
        <v>87</v>
      </c>
      <c r="H107" s="39" t="s">
        <v>88</v>
      </c>
      <c r="I107" s="129"/>
    </row>
    <row r="108" spans="2:10">
      <c r="B108" s="128">
        <f>-B13</f>
        <v>-36604</v>
      </c>
      <c r="D108" s="32" t="s">
        <v>95</v>
      </c>
      <c r="E108" s="33" t="s">
        <v>6</v>
      </c>
      <c r="F108" s="30"/>
      <c r="G108" s="32"/>
      <c r="H108" s="51" t="s">
        <v>89</v>
      </c>
      <c r="I108" s="129">
        <f>B92</f>
        <v>-4163</v>
      </c>
    </row>
    <row r="109" spans="2:10">
      <c r="B109" s="128">
        <v>-1233</v>
      </c>
      <c r="D109" s="40" t="s">
        <v>96</v>
      </c>
      <c r="E109" s="32" t="s">
        <v>97</v>
      </c>
      <c r="F109" s="30"/>
      <c r="H109" s="74"/>
      <c r="I109" s="133"/>
    </row>
    <row r="110" spans="2:10">
      <c r="B110" s="128">
        <v>0</v>
      </c>
      <c r="D110" s="32" t="s">
        <v>98</v>
      </c>
      <c r="E110" s="32" t="s">
        <v>99</v>
      </c>
      <c r="F110" s="30"/>
      <c r="G110" s="72"/>
      <c r="I110" s="129"/>
    </row>
    <row r="111" spans="2:10">
      <c r="B111" s="128">
        <v>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-18252</v>
      </c>
      <c r="C113" s="46"/>
      <c r="D113" s="46" t="s">
        <v>26</v>
      </c>
      <c r="E113" s="34" t="s">
        <v>102</v>
      </c>
      <c r="F113" s="47"/>
      <c r="G113" s="72"/>
      <c r="H113" s="48"/>
      <c r="I113" s="129"/>
    </row>
    <row r="114" spans="2:10">
      <c r="B114" s="128"/>
      <c r="E114" s="32"/>
      <c r="F114" s="30"/>
      <c r="G114" s="72"/>
      <c r="H114" s="31"/>
      <c r="I114" s="129"/>
    </row>
    <row r="115" spans="2:10">
      <c r="B115" s="130">
        <f>B106+B108+B111+B113</f>
        <v>-4163</v>
      </c>
      <c r="C115" s="26"/>
      <c r="D115" s="26" t="s">
        <v>46</v>
      </c>
      <c r="E115" s="52"/>
      <c r="F115" s="37"/>
      <c r="G115" s="26" t="s">
        <v>46</v>
      </c>
      <c r="H115" s="26"/>
      <c r="I115" s="131">
        <f>I108</f>
        <v>-4163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-18252</v>
      </c>
      <c r="J122" s="75" t="str">
        <f>IF((B125=B126+B127),"","NO CUADRA")</f>
        <v/>
      </c>
    </row>
    <row r="123" spans="2:10" ht="15">
      <c r="B123" s="128">
        <f>B125+B128+B131+B134+B137+B142+B143+B144</f>
        <v>-501</v>
      </c>
      <c r="C123" s="28"/>
      <c r="D123" s="23"/>
      <c r="E123" s="32" t="s">
        <v>105</v>
      </c>
      <c r="F123" s="23"/>
      <c r="G123" s="23"/>
      <c r="H123" s="23"/>
      <c r="I123" s="129">
        <f>I128+I131+I134+I137+I142+I143+I144</f>
        <v>17751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6167</v>
      </c>
      <c r="E128" s="32" t="s">
        <v>109</v>
      </c>
      <c r="I128" s="129">
        <f>I129+I130</f>
        <v>3147</v>
      </c>
      <c r="J128" s="75" t="str">
        <f>IF((B138=B139+B140),"","NO CUADRA")</f>
        <v/>
      </c>
    </row>
    <row r="129" spans="2:10">
      <c r="B129" s="128">
        <v>-3402</v>
      </c>
      <c r="E129" s="32" t="s">
        <v>110</v>
      </c>
      <c r="I129" s="129">
        <v>0</v>
      </c>
      <c r="J129" s="75" t="str">
        <f>IF((B144=B145+B146),"","NO CUADRA")</f>
        <v/>
      </c>
    </row>
    <row r="130" spans="2:10">
      <c r="B130" s="128">
        <v>9569</v>
      </c>
      <c r="E130" s="32" t="s">
        <v>111</v>
      </c>
      <c r="I130" s="129">
        <v>3147</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-9714</v>
      </c>
      <c r="E134" s="32" t="s">
        <v>115</v>
      </c>
      <c r="I134" s="129">
        <f>I135+I136</f>
        <v>-13822</v>
      </c>
      <c r="J134" s="75" t="str">
        <f>IF((I134=I135+I136),"","NO CUADRA")</f>
        <v/>
      </c>
    </row>
    <row r="135" spans="2:10">
      <c r="B135" s="128">
        <v>-7738</v>
      </c>
      <c r="E135" s="32" t="s">
        <v>116</v>
      </c>
      <c r="I135" s="129">
        <v>3706</v>
      </c>
      <c r="J135" s="75" t="str">
        <f>IF((I137=I138+I141),"","NO CUADRA")</f>
        <v/>
      </c>
    </row>
    <row r="136" spans="2:10">
      <c r="B136" s="128">
        <v>-1976</v>
      </c>
      <c r="E136" s="32" t="s">
        <v>117</v>
      </c>
      <c r="I136" s="129">
        <v>-17528</v>
      </c>
      <c r="J136" s="75" t="str">
        <f>IF((I144=I145+I146),"","NO CUADRA")</f>
        <v/>
      </c>
    </row>
    <row r="137" spans="2:10">
      <c r="B137" s="128">
        <f>B138+B141</f>
        <v>3346</v>
      </c>
      <c r="E137" s="55" t="s">
        <v>118</v>
      </c>
      <c r="I137" s="129">
        <f>I138+I141</f>
        <v>36349</v>
      </c>
      <c r="J137" s="75" t="str">
        <f>IF((I122=B123-I128-I131-I134-I137-I142-I143-I144),"","NO CUADRA")</f>
        <v/>
      </c>
    </row>
    <row r="138" spans="2:10">
      <c r="B138" s="128">
        <f>B139+B140</f>
        <v>3346</v>
      </c>
      <c r="E138" s="55" t="s">
        <v>119</v>
      </c>
      <c r="I138" s="129">
        <f>I139+I140</f>
        <v>36349</v>
      </c>
    </row>
    <row r="139" spans="2:10">
      <c r="B139" s="128">
        <v>3346</v>
      </c>
      <c r="E139" s="55" t="s">
        <v>120</v>
      </c>
      <c r="I139" s="129">
        <v>36349</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-224</v>
      </c>
    </row>
    <row r="144" spans="2:10">
      <c r="B144" s="128">
        <f>B145+B146</f>
        <v>-300</v>
      </c>
      <c r="C144" s="32" t="s">
        <v>125</v>
      </c>
      <c r="E144" s="32" t="s">
        <v>125</v>
      </c>
      <c r="I144" s="129">
        <f>I145+I146</f>
        <v>-7699</v>
      </c>
      <c r="J144" s="75" t="str">
        <f>IF((I122=B113),"","NO CUADRA")</f>
        <v/>
      </c>
    </row>
    <row r="145" spans="2:9">
      <c r="B145" s="128">
        <v>-6935</v>
      </c>
      <c r="C145" s="32" t="s">
        <v>126</v>
      </c>
      <c r="E145" s="32" t="s">
        <v>126</v>
      </c>
      <c r="I145" s="129">
        <v>6348</v>
      </c>
    </row>
    <row r="146" spans="2:9">
      <c r="B146" s="130">
        <v>6635</v>
      </c>
      <c r="C146" s="56" t="s">
        <v>127</v>
      </c>
      <c r="D146" s="57"/>
      <c r="E146" s="56" t="s">
        <v>127</v>
      </c>
      <c r="F146" s="57"/>
      <c r="G146" s="57"/>
      <c r="H146" s="57"/>
      <c r="I146" s="131">
        <v>-14047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B1:N185"/>
  <sheetViews>
    <sheetView showGridLines="0" zoomScaleNormal="100" workbookViewId="0">
      <pane ySplit="6" topLeftCell="A19"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413</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45532</v>
      </c>
      <c r="D11" s="24" t="s">
        <v>4</v>
      </c>
      <c r="E11" s="32" t="s">
        <v>42</v>
      </c>
      <c r="F11" s="30"/>
      <c r="G11" s="31" t="s">
        <v>2</v>
      </c>
      <c r="H11" s="33" t="s">
        <v>3</v>
      </c>
      <c r="I11" s="129">
        <f>I12+I13</f>
        <v>110049</v>
      </c>
      <c r="J11" s="75" t="str">
        <f>IF((I11=I12+I13),"","NO CUADRA")</f>
        <v/>
      </c>
    </row>
    <row r="12" spans="2:14">
      <c r="B12" s="128">
        <f>I11-B11</f>
        <v>64517</v>
      </c>
      <c r="D12" s="32" t="s">
        <v>28</v>
      </c>
      <c r="E12" s="34" t="s">
        <v>5</v>
      </c>
      <c r="F12" s="30"/>
      <c r="G12" s="35" t="s">
        <v>43</v>
      </c>
      <c r="H12" s="31"/>
      <c r="I12" s="129">
        <v>110046</v>
      </c>
      <c r="J12" s="75" t="str">
        <f>IF((I11=I16),"","NO CUADRA")</f>
        <v/>
      </c>
    </row>
    <row r="13" spans="2:14">
      <c r="B13" s="128">
        <v>11586</v>
      </c>
      <c r="D13" s="24" t="s">
        <v>44</v>
      </c>
      <c r="E13" s="32" t="s">
        <v>6</v>
      </c>
      <c r="F13" s="30"/>
      <c r="G13" s="35" t="s">
        <v>45</v>
      </c>
      <c r="I13" s="129">
        <v>3</v>
      </c>
      <c r="J13" s="75" t="str">
        <f>IF((B16=B11+B12),"","NO CUADRA")</f>
        <v/>
      </c>
    </row>
    <row r="14" spans="2:14">
      <c r="B14" s="128">
        <f>B12-B13</f>
        <v>52931</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110049</v>
      </c>
      <c r="C16" s="26"/>
      <c r="D16" s="36" t="s">
        <v>46</v>
      </c>
      <c r="E16" s="26"/>
      <c r="F16" s="37"/>
      <c r="G16" s="36" t="s">
        <v>46</v>
      </c>
      <c r="H16" s="26"/>
      <c r="I16" s="131">
        <f>I11</f>
        <v>110049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27496</v>
      </c>
      <c r="D26" s="24" t="s">
        <v>9</v>
      </c>
      <c r="E26" s="32" t="s">
        <v>10</v>
      </c>
      <c r="F26" s="30"/>
      <c r="G26" s="35" t="s">
        <v>28</v>
      </c>
      <c r="H26" s="39" t="s">
        <v>5</v>
      </c>
      <c r="I26" s="129">
        <f>+B12</f>
        <v>64517</v>
      </c>
      <c r="J26" s="75" t="str">
        <f>IF((B26=B27+B28),"","NO CUADRA")</f>
        <v/>
      </c>
    </row>
    <row r="27" spans="2:10">
      <c r="B27" s="128">
        <v>21520</v>
      </c>
      <c r="D27" s="32" t="s">
        <v>49</v>
      </c>
      <c r="F27" s="30"/>
      <c r="G27" s="31"/>
      <c r="H27" s="31"/>
      <c r="I27" s="129"/>
      <c r="J27" s="75" t="str">
        <f>IF((B28=B29+B30),"","NO CUADRA")</f>
        <v/>
      </c>
    </row>
    <row r="28" spans="2:10">
      <c r="B28" s="128">
        <f>B29+B30</f>
        <v>5976</v>
      </c>
      <c r="D28" s="32" t="s">
        <v>50</v>
      </c>
      <c r="F28" s="30"/>
      <c r="G28" s="31"/>
      <c r="H28" s="31"/>
      <c r="I28" s="129"/>
      <c r="J28" s="75" t="str">
        <f>IF((I26=I35),"","NO CUADRA")</f>
        <v/>
      </c>
    </row>
    <row r="29" spans="2:10">
      <c r="B29" s="128">
        <v>5976</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2994</v>
      </c>
      <c r="D31" s="24" t="s">
        <v>11</v>
      </c>
      <c r="E31" s="24" t="s">
        <v>12</v>
      </c>
      <c r="F31" s="30"/>
      <c r="G31" s="31"/>
      <c r="H31" s="31"/>
      <c r="I31" s="129"/>
    </row>
    <row r="32" spans="2:10" ht="12.75" customHeight="1">
      <c r="B32" s="128">
        <v>-517</v>
      </c>
      <c r="D32" s="24" t="s">
        <v>13</v>
      </c>
      <c r="E32" s="24" t="s">
        <v>14</v>
      </c>
      <c r="F32" s="30"/>
      <c r="G32" s="31"/>
      <c r="H32" s="31"/>
      <c r="I32" s="129"/>
    </row>
    <row r="33" spans="2:10">
      <c r="B33" s="128">
        <f>I35-B26-B31-B32</f>
        <v>34544</v>
      </c>
      <c r="D33" s="32" t="s">
        <v>53</v>
      </c>
      <c r="E33" s="34" t="s">
        <v>54</v>
      </c>
      <c r="F33" s="30"/>
      <c r="G33" s="31"/>
      <c r="H33" s="31"/>
      <c r="I33" s="129"/>
    </row>
    <row r="34" spans="2:10">
      <c r="B34" s="128"/>
      <c r="F34" s="30"/>
      <c r="G34" s="31"/>
      <c r="H34" s="31"/>
      <c r="I34" s="129"/>
    </row>
    <row r="35" spans="2:10">
      <c r="B35" s="130">
        <f>B26+B31+B32+B33</f>
        <v>64517</v>
      </c>
      <c r="C35" s="26"/>
      <c r="D35" s="36" t="s">
        <v>46</v>
      </c>
      <c r="E35" s="26"/>
      <c r="F35" s="37"/>
      <c r="G35" s="36" t="s">
        <v>46</v>
      </c>
      <c r="H35" s="26"/>
      <c r="I35" s="131">
        <f>I26</f>
        <v>64517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8356</v>
      </c>
      <c r="D42" s="24" t="s">
        <v>15</v>
      </c>
      <c r="E42" s="35" t="s">
        <v>16</v>
      </c>
      <c r="F42" s="30"/>
      <c r="G42" s="32" t="s">
        <v>53</v>
      </c>
      <c r="H42" s="34" t="s">
        <v>54</v>
      </c>
      <c r="I42" s="129">
        <f>+B33</f>
        <v>34544</v>
      </c>
    </row>
    <row r="43" spans="2:10" ht="15">
      <c r="B43" s="128">
        <v>8356</v>
      </c>
      <c r="C43" s="23"/>
      <c r="D43" s="40" t="s">
        <v>56</v>
      </c>
      <c r="F43" s="41"/>
      <c r="G43" s="28" t="s">
        <v>15</v>
      </c>
      <c r="H43" s="42" t="s">
        <v>16</v>
      </c>
      <c r="I43" s="129">
        <f>I44+I45+I47+I48+I49</f>
        <v>5943</v>
      </c>
      <c r="J43" s="75" t="str">
        <f>IF((I43=I44+I45+I47+I48+I49),"","NO CUADRA")</f>
        <v/>
      </c>
    </row>
    <row r="44" spans="2:10">
      <c r="B44" s="128">
        <v>0</v>
      </c>
      <c r="D44" s="32" t="s">
        <v>57</v>
      </c>
      <c r="F44" s="30"/>
      <c r="G44" s="40" t="s">
        <v>56</v>
      </c>
      <c r="I44" s="129">
        <v>5943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32131</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40487</v>
      </c>
      <c r="C52" s="26"/>
      <c r="D52" s="26" t="s">
        <v>46</v>
      </c>
      <c r="E52" s="26"/>
      <c r="F52" s="37"/>
      <c r="G52" s="26" t="s">
        <v>46</v>
      </c>
      <c r="H52" s="26"/>
      <c r="I52" s="131">
        <f>I42+I43+I50</f>
        <v>40487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32131</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5</v>
      </c>
      <c r="J63" s="75" t="str">
        <f>IF((I70=I59+I60+I63),"","NO CUADRA")</f>
        <v/>
      </c>
    </row>
    <row r="64" spans="2:10">
      <c r="B64" s="128">
        <f>B65+B66+B67</f>
        <v>58815</v>
      </c>
      <c r="D64" s="24" t="s">
        <v>19</v>
      </c>
      <c r="E64" s="24" t="s">
        <v>20</v>
      </c>
      <c r="F64" s="30"/>
      <c r="G64" s="32" t="s">
        <v>74</v>
      </c>
      <c r="I64" s="129">
        <v>0</v>
      </c>
      <c r="J64" s="75" t="str">
        <f>IF((B68=I70-B59-B62-B64),"","NO CUADRA")</f>
        <v/>
      </c>
    </row>
    <row r="65" spans="2:10">
      <c r="B65" s="128">
        <v>1</v>
      </c>
      <c r="D65" s="32" t="s">
        <v>74</v>
      </c>
      <c r="F65" s="30"/>
      <c r="G65" s="35" t="s">
        <v>75</v>
      </c>
      <c r="I65" s="129">
        <v>0</v>
      </c>
      <c r="J65" s="75" t="str">
        <f>IF((B70=B59+B62+B64+B68),"","NO CUADRA")</f>
        <v/>
      </c>
    </row>
    <row r="66" spans="2:10">
      <c r="B66" s="128">
        <v>0</v>
      </c>
      <c r="D66" s="32" t="s">
        <v>75</v>
      </c>
      <c r="F66" s="30"/>
      <c r="G66" s="35" t="s">
        <v>76</v>
      </c>
      <c r="I66" s="129">
        <v>5</v>
      </c>
    </row>
    <row r="67" spans="2:10">
      <c r="B67" s="128">
        <v>58814</v>
      </c>
      <c r="D67" s="32" t="s">
        <v>76</v>
      </c>
      <c r="F67" s="30"/>
      <c r="G67" s="31"/>
      <c r="H67" s="31"/>
      <c r="I67" s="129"/>
    </row>
    <row r="68" spans="2:10">
      <c r="B68" s="128">
        <f>I70-B59-B62-B64</f>
        <v>-26679</v>
      </c>
      <c r="D68" s="32" t="s">
        <v>77</v>
      </c>
      <c r="E68" s="32" t="s">
        <v>78</v>
      </c>
      <c r="F68" s="30"/>
      <c r="G68" s="31"/>
      <c r="H68" s="31"/>
      <c r="I68" s="129"/>
    </row>
    <row r="69" spans="2:10" ht="17.45" customHeight="1">
      <c r="B69" s="128"/>
      <c r="F69" s="30"/>
      <c r="G69" s="31"/>
      <c r="H69" s="31"/>
      <c r="I69" s="129"/>
    </row>
    <row r="70" spans="2:10" ht="17.45" customHeight="1">
      <c r="B70" s="130">
        <f>B59+B62+B64+B68</f>
        <v>32136</v>
      </c>
      <c r="C70" s="26"/>
      <c r="D70" s="26" t="s">
        <v>46</v>
      </c>
      <c r="E70" s="26"/>
      <c r="F70" s="37"/>
      <c r="G70" s="26" t="s">
        <v>46</v>
      </c>
      <c r="H70" s="26"/>
      <c r="I70" s="131">
        <f>I59+I60+I63</f>
        <v>32136</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-26679</v>
      </c>
      <c r="J77" s="75" t="str">
        <f>IF((I77=I82),"","NO CUADRA")</f>
        <v/>
      </c>
    </row>
    <row r="78" spans="2:10">
      <c r="B78" s="128"/>
      <c r="E78" s="32" t="s">
        <v>81</v>
      </c>
      <c r="F78" s="30"/>
      <c r="G78" s="35"/>
      <c r="H78" s="32"/>
      <c r="I78" s="129"/>
    </row>
    <row r="79" spans="2:10">
      <c r="B79" s="128">
        <f>I82-B77</f>
        <v>-26679</v>
      </c>
      <c r="D79" s="32" t="s">
        <v>82</v>
      </c>
      <c r="E79" s="39" t="s">
        <v>83</v>
      </c>
      <c r="F79" s="30"/>
      <c r="G79" s="31"/>
      <c r="H79" s="31"/>
      <c r="I79" s="129"/>
      <c r="J79" s="75" t="str">
        <f>IF((B79=I82-B77),"","NO CUADRA")</f>
        <v/>
      </c>
    </row>
    <row r="80" spans="2:10">
      <c r="B80" s="128">
        <f>B79-B13</f>
        <v>-38265</v>
      </c>
      <c r="D80" s="32" t="s">
        <v>21</v>
      </c>
      <c r="E80" s="34" t="s">
        <v>22</v>
      </c>
      <c r="F80" s="30"/>
      <c r="G80" s="31"/>
      <c r="H80" s="31"/>
      <c r="I80" s="129"/>
    </row>
    <row r="81" spans="2:10">
      <c r="B81" s="128"/>
      <c r="F81" s="30"/>
      <c r="G81" s="31"/>
      <c r="H81" s="31"/>
      <c r="I81" s="129"/>
      <c r="J81" s="75" t="str">
        <f>IF((B82=B77+B79),"","NO CUADRA")</f>
        <v/>
      </c>
    </row>
    <row r="82" spans="2:10">
      <c r="B82" s="130">
        <f>B77+B79</f>
        <v>-26679</v>
      </c>
      <c r="C82" s="26"/>
      <c r="D82" s="26" t="s">
        <v>46</v>
      </c>
      <c r="E82" s="26"/>
      <c r="F82" s="37"/>
      <c r="G82" s="26" t="s">
        <v>46</v>
      </c>
      <c r="H82" s="26"/>
      <c r="I82" s="131">
        <f>I77</f>
        <v>-26679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-36341</v>
      </c>
      <c r="D92" s="32" t="s">
        <v>87</v>
      </c>
      <c r="E92" s="34" t="s">
        <v>88</v>
      </c>
      <c r="F92" s="30"/>
      <c r="G92" s="32" t="s">
        <v>82</v>
      </c>
      <c r="H92" s="34" t="s">
        <v>22</v>
      </c>
      <c r="I92" s="129">
        <f>+B80</f>
        <v>-38265</v>
      </c>
      <c r="J92" s="75" t="str">
        <f>IF((I93=I94+I95),"","NO CUADRA")</f>
        <v/>
      </c>
    </row>
    <row r="93" spans="2:10">
      <c r="B93" s="128"/>
      <c r="E93" s="39" t="s">
        <v>89</v>
      </c>
      <c r="F93" s="30"/>
      <c r="G93" s="35" t="s">
        <v>32</v>
      </c>
      <c r="H93" s="24" t="s">
        <v>24</v>
      </c>
      <c r="I93" s="129">
        <f>I94+I95</f>
        <v>4646</v>
      </c>
      <c r="J93" s="75" t="str">
        <f>IF((I96=I97),"","NO CUADRA")</f>
        <v/>
      </c>
    </row>
    <row r="94" spans="2:10">
      <c r="B94" s="128"/>
      <c r="E94" s="32"/>
      <c r="F94" s="30"/>
      <c r="G94" s="35" t="s">
        <v>90</v>
      </c>
      <c r="I94" s="129">
        <v>4646</v>
      </c>
      <c r="J94" s="75" t="str">
        <f>IF((I99=I92+I93+I96),"","NO CUADRA")</f>
        <v/>
      </c>
    </row>
    <row r="95" spans="2:10">
      <c r="B95" s="128"/>
      <c r="E95" s="32"/>
      <c r="F95" s="30"/>
      <c r="G95" s="35" t="s">
        <v>91</v>
      </c>
      <c r="I95" s="129">
        <v>0</v>
      </c>
    </row>
    <row r="96" spans="2:10">
      <c r="B96" s="128"/>
      <c r="D96" s="32"/>
      <c r="F96" s="30"/>
      <c r="G96" s="35" t="s">
        <v>33</v>
      </c>
      <c r="H96" s="24" t="s">
        <v>25</v>
      </c>
      <c r="I96" s="129">
        <f>I97</f>
        <v>-2722</v>
      </c>
    </row>
    <row r="97" spans="2:10">
      <c r="B97" s="132"/>
      <c r="C97" s="46"/>
      <c r="D97" s="46"/>
      <c r="E97" s="32"/>
      <c r="F97" s="47"/>
      <c r="G97" s="35" t="s">
        <v>92</v>
      </c>
      <c r="H97" s="48"/>
      <c r="I97" s="129">
        <v>-2722</v>
      </c>
    </row>
    <row r="98" spans="2:10">
      <c r="B98" s="128"/>
      <c r="F98" s="30"/>
      <c r="G98" s="31"/>
      <c r="H98" s="31"/>
      <c r="I98" s="129"/>
    </row>
    <row r="99" spans="2:10">
      <c r="B99" s="130">
        <f>B92</f>
        <v>-36341</v>
      </c>
      <c r="C99" s="26"/>
      <c r="D99" s="26" t="s">
        <v>46</v>
      </c>
      <c r="E99" s="26"/>
      <c r="F99" s="37"/>
      <c r="G99" s="26" t="s">
        <v>46</v>
      </c>
      <c r="H99" s="26"/>
      <c r="I99" s="131">
        <f>I92+I93+I96</f>
        <v>-36341</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5744</v>
      </c>
      <c r="D106" s="32" t="s">
        <v>34</v>
      </c>
      <c r="E106" s="50" t="s">
        <v>35</v>
      </c>
      <c r="F106" s="30"/>
      <c r="G106" s="31"/>
      <c r="H106" s="31"/>
      <c r="I106" s="30"/>
    </row>
    <row r="107" spans="2:10">
      <c r="B107" s="128">
        <v>10703</v>
      </c>
      <c r="D107" s="32" t="s">
        <v>94</v>
      </c>
      <c r="E107" s="32"/>
      <c r="F107" s="30"/>
      <c r="G107" s="32" t="s">
        <v>87</v>
      </c>
      <c r="H107" s="39" t="s">
        <v>88</v>
      </c>
      <c r="I107" s="129"/>
    </row>
    <row r="108" spans="2:10">
      <c r="B108" s="128">
        <f>-B13</f>
        <v>-11586</v>
      </c>
      <c r="D108" s="32" t="s">
        <v>95</v>
      </c>
      <c r="E108" s="33" t="s">
        <v>6</v>
      </c>
      <c r="F108" s="30"/>
      <c r="G108" s="32"/>
      <c r="H108" s="51" t="s">
        <v>89</v>
      </c>
      <c r="I108" s="129">
        <f>B92</f>
        <v>-36341</v>
      </c>
    </row>
    <row r="109" spans="2:10">
      <c r="B109" s="128">
        <v>-4959</v>
      </c>
      <c r="D109" s="40" t="s">
        <v>96</v>
      </c>
      <c r="E109" s="32" t="s">
        <v>97</v>
      </c>
      <c r="F109" s="30"/>
      <c r="H109" s="74"/>
      <c r="I109" s="133"/>
    </row>
    <row r="110" spans="2:10">
      <c r="B110" s="128">
        <v>0</v>
      </c>
      <c r="D110" s="32" t="s">
        <v>98</v>
      </c>
      <c r="E110" s="32" t="s">
        <v>99</v>
      </c>
      <c r="F110" s="30"/>
      <c r="G110" s="72"/>
      <c r="I110" s="129"/>
    </row>
    <row r="111" spans="2:10">
      <c r="B111" s="128">
        <v>8570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-39069</v>
      </c>
      <c r="C113" s="46"/>
      <c r="D113" s="46" t="s">
        <v>26</v>
      </c>
      <c r="E113" s="34" t="s">
        <v>102</v>
      </c>
      <c r="F113" s="47"/>
      <c r="G113" s="72"/>
      <c r="H113" s="48"/>
      <c r="I113" s="129"/>
    </row>
    <row r="114" spans="2:10">
      <c r="B114" s="128"/>
      <c r="E114" s="32"/>
      <c r="F114" s="30"/>
      <c r="G114" s="72"/>
      <c r="H114" s="31"/>
      <c r="I114" s="129"/>
    </row>
    <row r="115" spans="2:10">
      <c r="B115" s="130">
        <f>B106+B108+B111+B113</f>
        <v>-36341</v>
      </c>
      <c r="C115" s="26"/>
      <c r="D115" s="26" t="s">
        <v>46</v>
      </c>
      <c r="E115" s="52"/>
      <c r="F115" s="37"/>
      <c r="G115" s="26" t="s">
        <v>46</v>
      </c>
      <c r="H115" s="26"/>
      <c r="I115" s="131">
        <f>I108</f>
        <v>-36341</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-39069</v>
      </c>
      <c r="J122" s="75" t="str">
        <f>IF((B125=B126+B127),"","NO CUADRA")</f>
        <v/>
      </c>
    </row>
    <row r="123" spans="2:10" ht="15">
      <c r="B123" s="128">
        <f>B125+B128+B131+B134+B137+B142+B143+B144</f>
        <v>-61285</v>
      </c>
      <c r="C123" s="28"/>
      <c r="D123" s="23"/>
      <c r="E123" s="32" t="s">
        <v>105</v>
      </c>
      <c r="F123" s="23"/>
      <c r="G123" s="23"/>
      <c r="H123" s="23"/>
      <c r="I123" s="129">
        <f>I128+I131+I134+I137+I142+I143+I144</f>
        <v>-22216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-41745</v>
      </c>
      <c r="E128" s="32" t="s">
        <v>109</v>
      </c>
      <c r="I128" s="129">
        <f>I129+I130</f>
        <v>-735</v>
      </c>
      <c r="J128" s="75" t="str">
        <f>IF((B138=B139+B140),"","NO CUADRA")</f>
        <v/>
      </c>
    </row>
    <row r="129" spans="2:10">
      <c r="B129" s="128">
        <v>-37167</v>
      </c>
      <c r="E129" s="32" t="s">
        <v>110</v>
      </c>
      <c r="I129" s="129">
        <v>0</v>
      </c>
      <c r="J129" s="75" t="str">
        <f>IF((B144=B145+B146),"","NO CUADRA")</f>
        <v/>
      </c>
    </row>
    <row r="130" spans="2:10">
      <c r="B130" s="128">
        <v>-4578</v>
      </c>
      <c r="E130" s="32" t="s">
        <v>111</v>
      </c>
      <c r="I130" s="129">
        <v>-735</v>
      </c>
    </row>
    <row r="131" spans="2:10">
      <c r="B131" s="128">
        <f>B132+B133</f>
        <v>-5735</v>
      </c>
      <c r="E131" s="32" t="s">
        <v>112</v>
      </c>
      <c r="I131" s="129">
        <f>I132+I133</f>
        <v>0</v>
      </c>
    </row>
    <row r="132" spans="2:10">
      <c r="B132" s="128">
        <v>1179</v>
      </c>
      <c r="E132" s="32" t="s">
        <v>113</v>
      </c>
      <c r="I132" s="129">
        <v>0</v>
      </c>
      <c r="J132" s="75" t="str">
        <f>IF((I128=I129+I130),"","NO CUADRA")</f>
        <v/>
      </c>
    </row>
    <row r="133" spans="2:10">
      <c r="B133" s="128">
        <v>-6914</v>
      </c>
      <c r="E133" s="32" t="s">
        <v>114</v>
      </c>
      <c r="I133" s="129">
        <v>0</v>
      </c>
      <c r="J133" s="75" t="str">
        <f>IF((I131=I132+I133),"","NO CUADRA")</f>
        <v/>
      </c>
    </row>
    <row r="134" spans="2:10">
      <c r="B134" s="128">
        <f>B135+B136</f>
        <v>-2520</v>
      </c>
      <c r="E134" s="32" t="s">
        <v>115</v>
      </c>
      <c r="I134" s="129">
        <f>I135+I136</f>
        <v>-11667</v>
      </c>
      <c r="J134" s="75" t="str">
        <f>IF((I134=I135+I136),"","NO CUADRA")</f>
        <v/>
      </c>
    </row>
    <row r="135" spans="2:10">
      <c r="B135" s="128">
        <v>157</v>
      </c>
      <c r="E135" s="32" t="s">
        <v>116</v>
      </c>
      <c r="I135" s="129">
        <v>2905</v>
      </c>
      <c r="J135" s="75" t="str">
        <f>IF((I137=I138+I141),"","NO CUADRA")</f>
        <v/>
      </c>
    </row>
    <row r="136" spans="2:10">
      <c r="B136" s="128">
        <v>-2677</v>
      </c>
      <c r="E136" s="32" t="s">
        <v>117</v>
      </c>
      <c r="I136" s="129">
        <v>-14572</v>
      </c>
      <c r="J136" s="75" t="str">
        <f>IF((I144=I145+I146),"","NO CUADRA")</f>
        <v/>
      </c>
    </row>
    <row r="137" spans="2:10">
      <c r="B137" s="128">
        <f>B138+B141</f>
        <v>-820</v>
      </c>
      <c r="E137" s="55" t="s">
        <v>118</v>
      </c>
      <c r="I137" s="129">
        <f>I138+I141</f>
        <v>0</v>
      </c>
      <c r="J137" s="75" t="str">
        <f>IF((I122=B123-I128-I131-I134-I137-I142-I143-I144),"","NO CUADRA")</f>
        <v/>
      </c>
    </row>
    <row r="138" spans="2:10">
      <c r="B138" s="128">
        <f>B139+B140</f>
        <v>-820</v>
      </c>
      <c r="E138" s="55" t="s">
        <v>119</v>
      </c>
      <c r="I138" s="129">
        <f>I139+I140</f>
        <v>0</v>
      </c>
    </row>
    <row r="139" spans="2:10">
      <c r="B139" s="128">
        <v>-820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-494</v>
      </c>
    </row>
    <row r="144" spans="2:10">
      <c r="B144" s="128">
        <f>B145+B146</f>
        <v>-10465</v>
      </c>
      <c r="C144" s="32" t="s">
        <v>125</v>
      </c>
      <c r="E144" s="32" t="s">
        <v>125</v>
      </c>
      <c r="I144" s="129">
        <f>I145+I146</f>
        <v>-9320</v>
      </c>
      <c r="J144" s="75" t="str">
        <f>IF((I122=B113),"","NO CUADRA")</f>
        <v/>
      </c>
    </row>
    <row r="145" spans="2:9">
      <c r="B145" s="128">
        <v>-7773</v>
      </c>
      <c r="C145" s="32" t="s">
        <v>126</v>
      </c>
      <c r="E145" s="32" t="s">
        <v>126</v>
      </c>
      <c r="I145" s="129">
        <v>-4541</v>
      </c>
    </row>
    <row r="146" spans="2:9">
      <c r="B146" s="130">
        <v>-2692</v>
      </c>
      <c r="C146" s="56" t="s">
        <v>127</v>
      </c>
      <c r="D146" s="57"/>
      <c r="E146" s="56" t="s">
        <v>127</v>
      </c>
      <c r="F146" s="57"/>
      <c r="G146" s="57"/>
      <c r="H146" s="57"/>
      <c r="I146" s="131">
        <v>-4779</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414</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96193</v>
      </c>
      <c r="D11" s="24" t="s">
        <v>4</v>
      </c>
      <c r="E11" s="32" t="s">
        <v>42</v>
      </c>
      <c r="F11" s="30"/>
      <c r="G11" s="31" t="s">
        <v>2</v>
      </c>
      <c r="H11" s="33" t="s">
        <v>3</v>
      </c>
      <c r="I11" s="129">
        <f>I12+I13</f>
        <v>226769</v>
      </c>
      <c r="J11" s="75" t="str">
        <f>IF((I11=I12+I13),"","NO CUADRA")</f>
        <v/>
      </c>
    </row>
    <row r="12" spans="2:14">
      <c r="B12" s="128">
        <f>I11-B11</f>
        <v>130576</v>
      </c>
      <c r="D12" s="32" t="s">
        <v>28</v>
      </c>
      <c r="E12" s="34" t="s">
        <v>5</v>
      </c>
      <c r="F12" s="30"/>
      <c r="G12" s="35" t="s">
        <v>43</v>
      </c>
      <c r="H12" s="31"/>
      <c r="I12" s="129">
        <v>226610</v>
      </c>
      <c r="J12" s="75" t="str">
        <f>IF((I11=I16),"","NO CUADRA")</f>
        <v/>
      </c>
    </row>
    <row r="13" spans="2:14">
      <c r="B13" s="128">
        <v>13970</v>
      </c>
      <c r="D13" s="24" t="s">
        <v>44</v>
      </c>
      <c r="E13" s="32" t="s">
        <v>6</v>
      </c>
      <c r="F13" s="30"/>
      <c r="G13" s="35" t="s">
        <v>45</v>
      </c>
      <c r="I13" s="129">
        <v>159</v>
      </c>
      <c r="J13" s="75" t="str">
        <f>IF((B16=B11+B12),"","NO CUADRA")</f>
        <v/>
      </c>
    </row>
    <row r="14" spans="2:14">
      <c r="B14" s="128">
        <f>B12-B13</f>
        <v>116606</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226769</v>
      </c>
      <c r="C16" s="26"/>
      <c r="D16" s="36" t="s">
        <v>46</v>
      </c>
      <c r="E16" s="26"/>
      <c r="F16" s="37"/>
      <c r="G16" s="36" t="s">
        <v>46</v>
      </c>
      <c r="H16" s="26"/>
      <c r="I16" s="131">
        <f>I11</f>
        <v>226769</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119125</v>
      </c>
      <c r="D26" s="24" t="s">
        <v>9</v>
      </c>
      <c r="E26" s="32" t="s">
        <v>10</v>
      </c>
      <c r="F26" s="30"/>
      <c r="G26" s="35" t="s">
        <v>28</v>
      </c>
      <c r="H26" s="39" t="s">
        <v>5</v>
      </c>
      <c r="I26" s="129">
        <f>+B12</f>
        <v>130576</v>
      </c>
      <c r="J26" s="75" t="str">
        <f>IF((B26=B27+B28),"","NO CUADRA")</f>
        <v/>
      </c>
    </row>
    <row r="27" spans="2:10">
      <c r="B27" s="128">
        <v>92745</v>
      </c>
      <c r="D27" s="32" t="s">
        <v>49</v>
      </c>
      <c r="F27" s="30"/>
      <c r="G27" s="31"/>
      <c r="H27" s="31"/>
      <c r="I27" s="129"/>
      <c r="J27" s="75" t="str">
        <f>IF((B28=B29+B30),"","NO CUADRA")</f>
        <v/>
      </c>
    </row>
    <row r="28" spans="2:10">
      <c r="B28" s="128">
        <f>B29+B30</f>
        <v>26380</v>
      </c>
      <c r="D28" s="32" t="s">
        <v>50</v>
      </c>
      <c r="F28" s="30"/>
      <c r="G28" s="31"/>
      <c r="H28" s="31"/>
      <c r="I28" s="129"/>
      <c r="J28" s="75" t="str">
        <f>IF((I26=I35),"","NO CUADRA")</f>
        <v/>
      </c>
    </row>
    <row r="29" spans="2:10">
      <c r="B29" s="128">
        <v>26180</v>
      </c>
      <c r="D29" s="32" t="s">
        <v>51</v>
      </c>
      <c r="F29" s="30"/>
      <c r="G29" s="31"/>
      <c r="H29" s="31"/>
      <c r="I29" s="129"/>
      <c r="J29" s="75" t="str">
        <f>IF((B33=I35-B26-B31-B32),"","NO CUADRA")</f>
        <v/>
      </c>
    </row>
    <row r="30" spans="2:10">
      <c r="B30" s="128">
        <v>200</v>
      </c>
      <c r="D30" s="32" t="s">
        <v>52</v>
      </c>
      <c r="F30" s="30"/>
      <c r="G30" s="31"/>
      <c r="H30" s="31"/>
      <c r="I30" s="129"/>
      <c r="J30" s="75" t="str">
        <f>IF((B35=B26+B31+B32+B33),"","NO CUADRA")</f>
        <v/>
      </c>
    </row>
    <row r="31" spans="2:10" ht="12.75" customHeight="1">
      <c r="B31" s="128">
        <v>724</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10727</v>
      </c>
      <c r="D33" s="32" t="s">
        <v>53</v>
      </c>
      <c r="E33" s="34" t="s">
        <v>54</v>
      </c>
      <c r="F33" s="30"/>
      <c r="G33" s="31"/>
      <c r="H33" s="31"/>
      <c r="I33" s="129"/>
    </row>
    <row r="34" spans="2:10">
      <c r="B34" s="128"/>
      <c r="F34" s="30"/>
      <c r="G34" s="31"/>
      <c r="H34" s="31"/>
      <c r="I34" s="129"/>
    </row>
    <row r="35" spans="2:10">
      <c r="B35" s="130">
        <f>B26+B31+B32+B33</f>
        <v>130576</v>
      </c>
      <c r="C35" s="26"/>
      <c r="D35" s="36" t="s">
        <v>46</v>
      </c>
      <c r="E35" s="26"/>
      <c r="F35" s="37"/>
      <c r="G35" s="36" t="s">
        <v>46</v>
      </c>
      <c r="H35" s="26"/>
      <c r="I35" s="131">
        <f>I26</f>
        <v>130576</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986</v>
      </c>
      <c r="D42" s="24" t="s">
        <v>15</v>
      </c>
      <c r="E42" s="35" t="s">
        <v>16</v>
      </c>
      <c r="F42" s="30"/>
      <c r="G42" s="32" t="s">
        <v>53</v>
      </c>
      <c r="H42" s="34" t="s">
        <v>54</v>
      </c>
      <c r="I42" s="129">
        <f>+B33</f>
        <v>10727</v>
      </c>
    </row>
    <row r="43" spans="2:10" ht="15">
      <c r="B43" s="128">
        <v>986</v>
      </c>
      <c r="C43" s="23"/>
      <c r="D43" s="40" t="s">
        <v>56</v>
      </c>
      <c r="F43" s="41"/>
      <c r="G43" s="28" t="s">
        <v>15</v>
      </c>
      <c r="H43" s="42" t="s">
        <v>16</v>
      </c>
      <c r="I43" s="129">
        <f>I44+I45+I47+I48+I49</f>
        <v>2508</v>
      </c>
      <c r="J43" s="75" t="str">
        <f>IF((I43=I44+I45+I47+I48+I49),"","NO CUADRA")</f>
        <v/>
      </c>
    </row>
    <row r="44" spans="2:10">
      <c r="B44" s="128">
        <v>0</v>
      </c>
      <c r="D44" s="32" t="s">
        <v>57</v>
      </c>
      <c r="F44" s="30"/>
      <c r="G44" s="40" t="s">
        <v>56</v>
      </c>
      <c r="I44" s="129">
        <v>2508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12249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13235</v>
      </c>
      <c r="C52" s="26"/>
      <c r="D52" s="26" t="s">
        <v>46</v>
      </c>
      <c r="E52" s="26"/>
      <c r="F52" s="37"/>
      <c r="G52" s="26" t="s">
        <v>46</v>
      </c>
      <c r="H52" s="26"/>
      <c r="I52" s="131">
        <f>I42+I43+I50</f>
        <v>13235</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162</v>
      </c>
      <c r="D59" s="24" t="s">
        <v>17</v>
      </c>
      <c r="E59" s="33" t="s">
        <v>66</v>
      </c>
      <c r="F59" s="30"/>
      <c r="G59" s="35" t="s">
        <v>62</v>
      </c>
      <c r="H59" s="34" t="s">
        <v>63</v>
      </c>
      <c r="I59" s="129">
        <f>+B49</f>
        <v>12249</v>
      </c>
      <c r="J59" s="75" t="str">
        <f>IF((B59=B60+B61),"","NO CUADRA")</f>
        <v/>
      </c>
    </row>
    <row r="60" spans="2:10">
      <c r="B60" s="128">
        <v>162</v>
      </c>
      <c r="D60" s="32" t="s">
        <v>67</v>
      </c>
      <c r="F60" s="30"/>
      <c r="G60" s="35" t="s">
        <v>68</v>
      </c>
      <c r="H60" s="32"/>
      <c r="I60" s="129">
        <f>I61+I62</f>
        <v>200</v>
      </c>
      <c r="J60" s="75" t="str">
        <f>IF((B64=B65+B66+B67),"","NO CUADRA")</f>
        <v/>
      </c>
    </row>
    <row r="61" spans="2:10">
      <c r="B61" s="128">
        <v>0</v>
      </c>
      <c r="D61" s="32" t="s">
        <v>69</v>
      </c>
      <c r="F61" s="30"/>
      <c r="G61" s="35" t="s">
        <v>70</v>
      </c>
      <c r="I61" s="129">
        <v>0</v>
      </c>
      <c r="J61" s="75" t="str">
        <f>IF((I60=I61+I62),"","NO CUADRA")</f>
        <v/>
      </c>
    </row>
    <row r="62" spans="2:10">
      <c r="B62" s="128">
        <v>200</v>
      </c>
      <c r="D62" s="24" t="s">
        <v>18</v>
      </c>
      <c r="E62" s="32" t="s">
        <v>71</v>
      </c>
      <c r="F62" s="30"/>
      <c r="G62" s="35" t="s">
        <v>72</v>
      </c>
      <c r="I62" s="129">
        <v>200</v>
      </c>
      <c r="J62" s="75" t="str">
        <f>IF((I63=I64+I65+I66),"","NO CUADRA")</f>
        <v/>
      </c>
    </row>
    <row r="63" spans="2:10">
      <c r="B63" s="128"/>
      <c r="E63" s="32" t="s">
        <v>73</v>
      </c>
      <c r="F63" s="30"/>
      <c r="G63" s="31" t="s">
        <v>19</v>
      </c>
      <c r="H63" s="24" t="s">
        <v>20</v>
      </c>
      <c r="I63" s="129">
        <f>I64+I65+I66</f>
        <v>6989</v>
      </c>
      <c r="J63" s="75" t="str">
        <f>IF((I70=I59+I60+I63),"","NO CUADRA")</f>
        <v/>
      </c>
    </row>
    <row r="64" spans="2:10">
      <c r="B64" s="128">
        <f>B65+B66+B67</f>
        <v>9654</v>
      </c>
      <c r="D64" s="24" t="s">
        <v>19</v>
      </c>
      <c r="E64" s="24" t="s">
        <v>20</v>
      </c>
      <c r="F64" s="30"/>
      <c r="G64" s="32" t="s">
        <v>74</v>
      </c>
      <c r="I64" s="129">
        <v>0</v>
      </c>
      <c r="J64" s="75" t="str">
        <f>IF((B68=I70-B59-B62-B64),"","NO CUADRA")</f>
        <v/>
      </c>
    </row>
    <row r="65" spans="2:10">
      <c r="B65" s="128">
        <v>257</v>
      </c>
      <c r="D65" s="32" t="s">
        <v>74</v>
      </c>
      <c r="F65" s="30"/>
      <c r="G65" s="35" t="s">
        <v>75</v>
      </c>
      <c r="I65" s="129">
        <v>183</v>
      </c>
      <c r="J65" s="75" t="str">
        <f>IF((B70=B59+B62+B64+B68),"","NO CUADRA")</f>
        <v/>
      </c>
    </row>
    <row r="66" spans="2:10">
      <c r="B66" s="128">
        <v>0</v>
      </c>
      <c r="D66" s="32" t="s">
        <v>75</v>
      </c>
      <c r="F66" s="30"/>
      <c r="G66" s="35" t="s">
        <v>76</v>
      </c>
      <c r="I66" s="129">
        <v>6806</v>
      </c>
    </row>
    <row r="67" spans="2:10">
      <c r="B67" s="128">
        <v>9397</v>
      </c>
      <c r="D67" s="32" t="s">
        <v>76</v>
      </c>
      <c r="F67" s="30"/>
      <c r="G67" s="31"/>
      <c r="H67" s="31"/>
      <c r="I67" s="129"/>
    </row>
    <row r="68" spans="2:10">
      <c r="B68" s="128">
        <f>I70-B59-B62-B64</f>
        <v>9422</v>
      </c>
      <c r="D68" s="32" t="s">
        <v>77</v>
      </c>
      <c r="E68" s="32" t="s">
        <v>78</v>
      </c>
      <c r="F68" s="30"/>
      <c r="G68" s="31"/>
      <c r="H68" s="31"/>
      <c r="I68" s="129"/>
    </row>
    <row r="69" spans="2:10" ht="17.45" customHeight="1">
      <c r="B69" s="128"/>
      <c r="F69" s="30"/>
      <c r="G69" s="31"/>
      <c r="H69" s="31"/>
      <c r="I69" s="129"/>
    </row>
    <row r="70" spans="2:10" ht="17.45" customHeight="1">
      <c r="B70" s="130">
        <f>B59+B62+B64+B68</f>
        <v>19438</v>
      </c>
      <c r="C70" s="26"/>
      <c r="D70" s="26" t="s">
        <v>46</v>
      </c>
      <c r="E70" s="26"/>
      <c r="F70" s="37"/>
      <c r="G70" s="26" t="s">
        <v>46</v>
      </c>
      <c r="H70" s="26"/>
      <c r="I70" s="131">
        <f>I59+I60+I63</f>
        <v>19438</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9422</v>
      </c>
      <c r="J77" s="75" t="str">
        <f>IF((I77=I82),"","NO CUADRA")</f>
        <v/>
      </c>
    </row>
    <row r="78" spans="2:10">
      <c r="B78" s="128"/>
      <c r="E78" s="32" t="s">
        <v>81</v>
      </c>
      <c r="F78" s="30"/>
      <c r="G78" s="35"/>
      <c r="H78" s="32"/>
      <c r="I78" s="129"/>
    </row>
    <row r="79" spans="2:10">
      <c r="B79" s="128">
        <f>I82-B77</f>
        <v>9422</v>
      </c>
      <c r="D79" s="32" t="s">
        <v>82</v>
      </c>
      <c r="E79" s="39" t="s">
        <v>83</v>
      </c>
      <c r="F79" s="30"/>
      <c r="G79" s="31"/>
      <c r="H79" s="31"/>
      <c r="I79" s="129"/>
      <c r="J79" s="75" t="str">
        <f>IF((B79=I82-B77),"","NO CUADRA")</f>
        <v/>
      </c>
    </row>
    <row r="80" spans="2:10">
      <c r="B80" s="128">
        <f>B79-B13</f>
        <v>-4548</v>
      </c>
      <c r="D80" s="32" t="s">
        <v>21</v>
      </c>
      <c r="E80" s="34" t="s">
        <v>22</v>
      </c>
      <c r="F80" s="30"/>
      <c r="G80" s="31"/>
      <c r="H80" s="31"/>
      <c r="I80" s="129"/>
    </row>
    <row r="81" spans="2:10">
      <c r="B81" s="128"/>
      <c r="F81" s="30"/>
      <c r="G81" s="31"/>
      <c r="H81" s="31"/>
      <c r="I81" s="129"/>
      <c r="J81" s="75" t="str">
        <f>IF((B82=B77+B79),"","NO CUADRA")</f>
        <v/>
      </c>
    </row>
    <row r="82" spans="2:10">
      <c r="B82" s="130">
        <f>B77+B79</f>
        <v>9422</v>
      </c>
      <c r="C82" s="26"/>
      <c r="D82" s="26" t="s">
        <v>46</v>
      </c>
      <c r="E82" s="26"/>
      <c r="F82" s="37"/>
      <c r="G82" s="26" t="s">
        <v>46</v>
      </c>
      <c r="H82" s="26"/>
      <c r="I82" s="131">
        <f>I77</f>
        <v>9422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2544</v>
      </c>
      <c r="D92" s="32" t="s">
        <v>87</v>
      </c>
      <c r="E92" s="34" t="s">
        <v>88</v>
      </c>
      <c r="F92" s="30"/>
      <c r="G92" s="32" t="s">
        <v>82</v>
      </c>
      <c r="H92" s="34" t="s">
        <v>22</v>
      </c>
      <c r="I92" s="129">
        <f>+B80</f>
        <v>-4548</v>
      </c>
      <c r="J92" s="75" t="str">
        <f>IF((I93=I94+I95),"","NO CUADRA")</f>
        <v/>
      </c>
    </row>
    <row r="93" spans="2:10">
      <c r="B93" s="128"/>
      <c r="E93" s="39" t="s">
        <v>89</v>
      </c>
      <c r="F93" s="30"/>
      <c r="G93" s="35" t="s">
        <v>32</v>
      </c>
      <c r="H93" s="24" t="s">
        <v>24</v>
      </c>
      <c r="I93" s="129">
        <f>I94+I95</f>
        <v>7092</v>
      </c>
      <c r="J93" s="75" t="str">
        <f>IF((I96=I97),"","NO CUADRA")</f>
        <v/>
      </c>
    </row>
    <row r="94" spans="2:10">
      <c r="B94" s="128"/>
      <c r="E94" s="32"/>
      <c r="F94" s="30"/>
      <c r="G94" s="35" t="s">
        <v>90</v>
      </c>
      <c r="I94" s="129">
        <v>5926</v>
      </c>
      <c r="J94" s="75" t="str">
        <f>IF((I99=I92+I93+I96),"","NO CUADRA")</f>
        <v/>
      </c>
    </row>
    <row r="95" spans="2:10">
      <c r="B95" s="128"/>
      <c r="E95" s="32"/>
      <c r="F95" s="30"/>
      <c r="G95" s="35" t="s">
        <v>91</v>
      </c>
      <c r="I95" s="129">
        <v>1166</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2544</v>
      </c>
      <c r="C99" s="26"/>
      <c r="D99" s="26" t="s">
        <v>46</v>
      </c>
      <c r="E99" s="26"/>
      <c r="F99" s="37"/>
      <c r="G99" s="26" t="s">
        <v>46</v>
      </c>
      <c r="H99" s="26"/>
      <c r="I99" s="131">
        <f>I92+I93+I96</f>
        <v>2544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10286</v>
      </c>
      <c r="D106" s="32" t="s">
        <v>34</v>
      </c>
      <c r="E106" s="50" t="s">
        <v>35</v>
      </c>
      <c r="F106" s="30"/>
      <c r="G106" s="31"/>
      <c r="H106" s="31"/>
      <c r="I106" s="30"/>
    </row>
    <row r="107" spans="2:10">
      <c r="B107" s="128">
        <v>10102</v>
      </c>
      <c r="D107" s="32" t="s">
        <v>94</v>
      </c>
      <c r="E107" s="32"/>
      <c r="F107" s="30"/>
      <c r="G107" s="32" t="s">
        <v>87</v>
      </c>
      <c r="H107" s="39" t="s">
        <v>88</v>
      </c>
      <c r="I107" s="129"/>
    </row>
    <row r="108" spans="2:10">
      <c r="B108" s="128">
        <f>-B13</f>
        <v>-13970</v>
      </c>
      <c r="D108" s="32" t="s">
        <v>95</v>
      </c>
      <c r="E108" s="33" t="s">
        <v>6</v>
      </c>
      <c r="F108" s="30"/>
      <c r="G108" s="32"/>
      <c r="H108" s="51" t="s">
        <v>89</v>
      </c>
      <c r="I108" s="129">
        <f>B92</f>
        <v>2544</v>
      </c>
    </row>
    <row r="109" spans="2:10">
      <c r="B109" s="128">
        <v>184</v>
      </c>
      <c r="D109" s="40" t="s">
        <v>96</v>
      </c>
      <c r="E109" s="32" t="s">
        <v>97</v>
      </c>
      <c r="F109" s="30"/>
      <c r="H109" s="74"/>
      <c r="I109" s="133"/>
    </row>
    <row r="110" spans="2:10">
      <c r="B110" s="128">
        <v>0</v>
      </c>
      <c r="D110" s="32" t="s">
        <v>98</v>
      </c>
      <c r="E110" s="32" t="s">
        <v>99</v>
      </c>
      <c r="F110" s="30"/>
      <c r="G110" s="72"/>
      <c r="I110" s="129"/>
    </row>
    <row r="111" spans="2:10">
      <c r="B111" s="128">
        <v>1521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4707</v>
      </c>
      <c r="C113" s="46"/>
      <c r="D113" s="46" t="s">
        <v>26</v>
      </c>
      <c r="E113" s="34" t="s">
        <v>102</v>
      </c>
      <c r="F113" s="47"/>
      <c r="G113" s="72"/>
      <c r="H113" s="48"/>
      <c r="I113" s="129"/>
    </row>
    <row r="114" spans="2:10">
      <c r="B114" s="128"/>
      <c r="E114" s="32"/>
      <c r="F114" s="30"/>
      <c r="G114" s="72"/>
      <c r="H114" s="31"/>
      <c r="I114" s="129"/>
    </row>
    <row r="115" spans="2:10">
      <c r="B115" s="130">
        <f>B106+B108+B111+B113</f>
        <v>2544</v>
      </c>
      <c r="C115" s="26"/>
      <c r="D115" s="26" t="s">
        <v>46</v>
      </c>
      <c r="E115" s="52"/>
      <c r="F115" s="37"/>
      <c r="G115" s="26" t="s">
        <v>46</v>
      </c>
      <c r="H115" s="26"/>
      <c r="I115" s="131">
        <f>I108</f>
        <v>2544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4707</v>
      </c>
      <c r="J122" s="75" t="str">
        <f>IF((B125=B126+B127),"","NO CUADRA")</f>
        <v/>
      </c>
    </row>
    <row r="123" spans="2:10" ht="15">
      <c r="B123" s="128">
        <f>B125+B128+B131+B134+B137+B142+B143+B144</f>
        <v>1939</v>
      </c>
      <c r="C123" s="28"/>
      <c r="D123" s="23"/>
      <c r="E123" s="32" t="s">
        <v>105</v>
      </c>
      <c r="F123" s="23"/>
      <c r="G123" s="23"/>
      <c r="H123" s="23"/>
      <c r="I123" s="129">
        <f>I128+I131+I134+I137+I142+I143+I144</f>
        <v>-2768</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5446</v>
      </c>
      <c r="E128" s="32" t="s">
        <v>109</v>
      </c>
      <c r="I128" s="129">
        <f>I129+I130</f>
        <v>-1828</v>
      </c>
      <c r="J128" s="75" t="str">
        <f>IF((B138=B139+B140),"","NO CUADRA")</f>
        <v/>
      </c>
    </row>
    <row r="129" spans="2:10">
      <c r="B129" s="128">
        <v>2496</v>
      </c>
      <c r="E129" s="32" t="s">
        <v>110</v>
      </c>
      <c r="I129" s="129">
        <v>0</v>
      </c>
      <c r="J129" s="75" t="str">
        <f>IF((B144=B145+B146),"","NO CUADRA")</f>
        <v/>
      </c>
    </row>
    <row r="130" spans="2:10">
      <c r="B130" s="128">
        <v>2950</v>
      </c>
      <c r="E130" s="32" t="s">
        <v>111</v>
      </c>
      <c r="I130" s="129">
        <v>-1828</v>
      </c>
    </row>
    <row r="131" spans="2:10">
      <c r="B131" s="128">
        <f>B132+B133</f>
        <v>-671</v>
      </c>
      <c r="E131" s="32" t="s">
        <v>112</v>
      </c>
      <c r="I131" s="129">
        <f>I132+I133</f>
        <v>0</v>
      </c>
    </row>
    <row r="132" spans="2:10">
      <c r="B132" s="128">
        <v>-1232</v>
      </c>
      <c r="E132" s="32" t="s">
        <v>113</v>
      </c>
      <c r="I132" s="129">
        <v>0</v>
      </c>
      <c r="J132" s="75" t="str">
        <f>IF((I128=I129+I130),"","NO CUADRA")</f>
        <v/>
      </c>
    </row>
    <row r="133" spans="2:10">
      <c r="B133" s="128">
        <v>561</v>
      </c>
      <c r="E133" s="32" t="s">
        <v>114</v>
      </c>
      <c r="I133" s="129">
        <v>0</v>
      </c>
      <c r="J133" s="75" t="str">
        <f>IF((I131=I132+I133),"","NO CUADRA")</f>
        <v/>
      </c>
    </row>
    <row r="134" spans="2:10">
      <c r="B134" s="128">
        <f>B135+B136</f>
        <v>7457</v>
      </c>
      <c r="E134" s="32" t="s">
        <v>115</v>
      </c>
      <c r="I134" s="129">
        <f>I135+I136</f>
        <v>1131</v>
      </c>
      <c r="J134" s="75" t="str">
        <f>IF((I134=I135+I136),"","NO CUADRA")</f>
        <v/>
      </c>
    </row>
    <row r="135" spans="2:10">
      <c r="B135" s="128">
        <v>7625</v>
      </c>
      <c r="E135" s="32" t="s">
        <v>116</v>
      </c>
      <c r="I135" s="129">
        <v>1218</v>
      </c>
      <c r="J135" s="75" t="str">
        <f>IF((I137=I138+I141),"","NO CUADRA")</f>
        <v/>
      </c>
    </row>
    <row r="136" spans="2:10">
      <c r="B136" s="128">
        <v>-168</v>
      </c>
      <c r="E136" s="32" t="s">
        <v>117</v>
      </c>
      <c r="I136" s="129">
        <v>-87</v>
      </c>
      <c r="J136" s="75" t="str">
        <f>IF((I144=I145+I146),"","NO CUADRA")</f>
        <v/>
      </c>
    </row>
    <row r="137" spans="2:10">
      <c r="B137" s="128">
        <f>B138+B141</f>
        <v>-337</v>
      </c>
      <c r="E137" s="55" t="s">
        <v>118</v>
      </c>
      <c r="I137" s="129">
        <f>I138+I141</f>
        <v>404</v>
      </c>
      <c r="J137" s="75" t="str">
        <f>IF((I122=B123-I128-I131-I134-I137-I142-I143-I144),"","NO CUADRA")</f>
        <v/>
      </c>
    </row>
    <row r="138" spans="2:10">
      <c r="B138" s="128">
        <f>B139+B140</f>
        <v>-337</v>
      </c>
      <c r="E138" s="55" t="s">
        <v>119</v>
      </c>
      <c r="I138" s="129">
        <f>I139+I140</f>
        <v>404</v>
      </c>
    </row>
    <row r="139" spans="2:10">
      <c r="B139" s="128">
        <v>-337</v>
      </c>
      <c r="E139" s="55" t="s">
        <v>120</v>
      </c>
      <c r="I139" s="129">
        <v>404</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98</v>
      </c>
    </row>
    <row r="144" spans="2:10">
      <c r="B144" s="128">
        <f>B145+B146</f>
        <v>-9956</v>
      </c>
      <c r="C144" s="32" t="s">
        <v>125</v>
      </c>
      <c r="E144" s="32" t="s">
        <v>125</v>
      </c>
      <c r="I144" s="129">
        <f>I145+I146</f>
        <v>-2573</v>
      </c>
      <c r="J144" s="75" t="str">
        <f>IF((I122=B113),"","NO CUADRA")</f>
        <v/>
      </c>
    </row>
    <row r="145" spans="2:9">
      <c r="B145" s="128">
        <v>-10046</v>
      </c>
      <c r="C145" s="32" t="s">
        <v>126</v>
      </c>
      <c r="E145" s="32" t="s">
        <v>126</v>
      </c>
      <c r="I145" s="129">
        <v>-7250</v>
      </c>
    </row>
    <row r="146" spans="2:9">
      <c r="B146" s="130">
        <v>90</v>
      </c>
      <c r="C146" s="56" t="s">
        <v>127</v>
      </c>
      <c r="D146" s="57"/>
      <c r="E146" s="56" t="s">
        <v>127</v>
      </c>
      <c r="F146" s="57"/>
      <c r="G146" s="57"/>
      <c r="H146" s="57"/>
      <c r="I146" s="131">
        <v>4677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18284</v>
      </c>
      <c r="D11" s="24" t="s">
        <v>4</v>
      </c>
      <c r="E11" s="32" t="s">
        <v>42</v>
      </c>
      <c r="F11" s="30"/>
      <c r="G11" s="31" t="s">
        <v>2</v>
      </c>
      <c r="H11" s="33" t="s">
        <v>3</v>
      </c>
      <c r="I11" s="129">
        <f>I12+I13</f>
        <v>25695</v>
      </c>
      <c r="J11" s="75" t="str">
        <f>IF((I11=I12+I13),"","NO CUADRA")</f>
        <v/>
      </c>
    </row>
    <row r="12" spans="2:14">
      <c r="B12" s="128">
        <f>I11-B11</f>
        <v>7411</v>
      </c>
      <c r="D12" s="32" t="s">
        <v>28</v>
      </c>
      <c r="E12" s="34" t="s">
        <v>5</v>
      </c>
      <c r="F12" s="30"/>
      <c r="G12" s="35" t="s">
        <v>43</v>
      </c>
      <c r="H12" s="31"/>
      <c r="I12" s="129">
        <v>25623</v>
      </c>
      <c r="J12" s="75" t="str">
        <f>IF((I11=I16),"","NO CUADRA")</f>
        <v/>
      </c>
    </row>
    <row r="13" spans="2:14">
      <c r="B13" s="128">
        <v>1077</v>
      </c>
      <c r="D13" s="24" t="s">
        <v>44</v>
      </c>
      <c r="E13" s="32" t="s">
        <v>6</v>
      </c>
      <c r="F13" s="30"/>
      <c r="G13" s="35" t="s">
        <v>45</v>
      </c>
      <c r="I13" s="129">
        <v>72</v>
      </c>
      <c r="J13" s="75" t="str">
        <f>IF((B16=B11+B12),"","NO CUADRA")</f>
        <v/>
      </c>
    </row>
    <row r="14" spans="2:14">
      <c r="B14" s="128">
        <f>B12-B13</f>
        <v>6334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25695</v>
      </c>
      <c r="C16" s="26"/>
      <c r="D16" s="36" t="s">
        <v>46</v>
      </c>
      <c r="E16" s="26"/>
      <c r="F16" s="37"/>
      <c r="G16" s="36" t="s">
        <v>46</v>
      </c>
      <c r="H16" s="26"/>
      <c r="I16" s="131">
        <f>I11</f>
        <v>25695</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5974</v>
      </c>
      <c r="D26" s="24" t="s">
        <v>9</v>
      </c>
      <c r="E26" s="32" t="s">
        <v>10</v>
      </c>
      <c r="F26" s="30"/>
      <c r="G26" s="35" t="s">
        <v>28</v>
      </c>
      <c r="H26" s="39" t="s">
        <v>5</v>
      </c>
      <c r="I26" s="129">
        <f>+B12</f>
        <v>7411</v>
      </c>
      <c r="J26" s="75" t="str">
        <f>IF((B26=B27+B28),"","NO CUADRA")</f>
        <v/>
      </c>
    </row>
    <row r="27" spans="2:10">
      <c r="B27" s="128">
        <v>4712</v>
      </c>
      <c r="D27" s="32" t="s">
        <v>49</v>
      </c>
      <c r="F27" s="30"/>
      <c r="G27" s="31"/>
      <c r="H27" s="31"/>
      <c r="I27" s="129"/>
      <c r="J27" s="75" t="str">
        <f>IF((B28=B29+B30),"","NO CUADRA")</f>
        <v/>
      </c>
    </row>
    <row r="28" spans="2:10">
      <c r="B28" s="128">
        <f>B29+B30</f>
        <v>1262</v>
      </c>
      <c r="D28" s="32" t="s">
        <v>50</v>
      </c>
      <c r="F28" s="30"/>
      <c r="G28" s="31"/>
      <c r="H28" s="31"/>
      <c r="I28" s="129"/>
      <c r="J28" s="75" t="str">
        <f>IF((I26=I35),"","NO CUADRA")</f>
        <v/>
      </c>
    </row>
    <row r="29" spans="2:10">
      <c r="B29" s="128">
        <v>1262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18</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1419</v>
      </c>
      <c r="D33" s="32" t="s">
        <v>53</v>
      </c>
      <c r="E33" s="34" t="s">
        <v>54</v>
      </c>
      <c r="F33" s="30"/>
      <c r="G33" s="31"/>
      <c r="H33" s="31"/>
      <c r="I33" s="129"/>
    </row>
    <row r="34" spans="2:10">
      <c r="B34" s="128"/>
      <c r="F34" s="30"/>
      <c r="G34" s="31"/>
      <c r="H34" s="31"/>
      <c r="I34" s="129"/>
    </row>
    <row r="35" spans="2:10">
      <c r="B35" s="130">
        <f>B26+B31+B32+B33</f>
        <v>7411</v>
      </c>
      <c r="C35" s="26"/>
      <c r="D35" s="36" t="s">
        <v>46</v>
      </c>
      <c r="E35" s="26"/>
      <c r="F35" s="37"/>
      <c r="G35" s="36" t="s">
        <v>46</v>
      </c>
      <c r="H35" s="26"/>
      <c r="I35" s="131">
        <f>I26</f>
        <v>7411</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89</v>
      </c>
      <c r="D42" s="24" t="s">
        <v>15</v>
      </c>
      <c r="E42" s="35" t="s">
        <v>16</v>
      </c>
      <c r="F42" s="30"/>
      <c r="G42" s="32" t="s">
        <v>53</v>
      </c>
      <c r="H42" s="34" t="s">
        <v>54</v>
      </c>
      <c r="I42" s="129">
        <f>+B33</f>
        <v>1419</v>
      </c>
    </row>
    <row r="43" spans="2:10" ht="15">
      <c r="B43" s="128">
        <v>89</v>
      </c>
      <c r="C43" s="23"/>
      <c r="D43" s="40" t="s">
        <v>56</v>
      </c>
      <c r="F43" s="41"/>
      <c r="G43" s="28" t="s">
        <v>15</v>
      </c>
      <c r="H43" s="42" t="s">
        <v>16</v>
      </c>
      <c r="I43" s="129">
        <f>I44+I45+I47+I48+I49</f>
        <v>9</v>
      </c>
      <c r="J43" s="75" t="str">
        <f>IF((I43=I44+I45+I47+I48+I49),"","NO CUADRA")</f>
        <v/>
      </c>
    </row>
    <row r="44" spans="2:10">
      <c r="B44" s="128">
        <v>0</v>
      </c>
      <c r="D44" s="32" t="s">
        <v>57</v>
      </c>
      <c r="F44" s="30"/>
      <c r="G44" s="40" t="s">
        <v>56</v>
      </c>
      <c r="I44" s="129">
        <v>9</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1339</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1428</v>
      </c>
      <c r="C52" s="26"/>
      <c r="D52" s="26" t="s">
        <v>46</v>
      </c>
      <c r="E52" s="26"/>
      <c r="F52" s="37"/>
      <c r="G52" s="26" t="s">
        <v>46</v>
      </c>
      <c r="H52" s="26"/>
      <c r="I52" s="131">
        <f>I42+I43+I50</f>
        <v>1428</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1339</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0</v>
      </c>
      <c r="J63" s="75" t="str">
        <f>IF((I70=I59+I60+I63),"","NO CUADRA")</f>
        <v/>
      </c>
    </row>
    <row r="64" spans="2:10">
      <c r="B64" s="128">
        <f>B65+B66+B67</f>
        <v>50</v>
      </c>
      <c r="D64" s="24" t="s">
        <v>19</v>
      </c>
      <c r="E64" s="24" t="s">
        <v>20</v>
      </c>
      <c r="F64" s="30"/>
      <c r="G64" s="32" t="s">
        <v>74</v>
      </c>
      <c r="I64" s="129">
        <v>0</v>
      </c>
      <c r="J64" s="75" t="str">
        <f>IF((B68=I70-B59-B62-B64),"","NO CUADRA")</f>
        <v/>
      </c>
    </row>
    <row r="65" spans="2:10">
      <c r="B65" s="128">
        <v>50</v>
      </c>
      <c r="D65" s="32" t="s">
        <v>74</v>
      </c>
      <c r="F65" s="30"/>
      <c r="G65" s="35" t="s">
        <v>75</v>
      </c>
      <c r="I65" s="129">
        <v>0</v>
      </c>
      <c r="J65" s="75" t="str">
        <f>IF((B70=B59+B62+B64+B68),"","NO CUADRA")</f>
        <v/>
      </c>
    </row>
    <row r="66" spans="2:10">
      <c r="B66" s="128">
        <v>0</v>
      </c>
      <c r="D66" s="32" t="s">
        <v>75</v>
      </c>
      <c r="F66" s="30"/>
      <c r="G66" s="35" t="s">
        <v>76</v>
      </c>
      <c r="I66" s="129">
        <v>0</v>
      </c>
    </row>
    <row r="67" spans="2:10">
      <c r="B67" s="128">
        <v>0</v>
      </c>
      <c r="D67" s="32" t="s">
        <v>76</v>
      </c>
      <c r="F67" s="30"/>
      <c r="G67" s="31"/>
      <c r="H67" s="31"/>
      <c r="I67" s="129"/>
    </row>
    <row r="68" spans="2:10">
      <c r="B68" s="128">
        <f>I70-B59-B62-B64</f>
        <v>1289</v>
      </c>
      <c r="D68" s="32" t="s">
        <v>77</v>
      </c>
      <c r="E68" s="32" t="s">
        <v>78</v>
      </c>
      <c r="F68" s="30"/>
      <c r="G68" s="31"/>
      <c r="H68" s="31"/>
      <c r="I68" s="129"/>
    </row>
    <row r="69" spans="2:10" ht="17.45" customHeight="1">
      <c r="B69" s="128"/>
      <c r="F69" s="30"/>
      <c r="G69" s="31"/>
      <c r="H69" s="31"/>
      <c r="I69" s="129"/>
    </row>
    <row r="70" spans="2:10" ht="17.45" customHeight="1">
      <c r="B70" s="130">
        <f>B59+B62+B64+B68</f>
        <v>1339</v>
      </c>
      <c r="C70" s="26"/>
      <c r="D70" s="26" t="s">
        <v>46</v>
      </c>
      <c r="E70" s="26"/>
      <c r="F70" s="37"/>
      <c r="G70" s="26" t="s">
        <v>46</v>
      </c>
      <c r="H70" s="26"/>
      <c r="I70" s="131">
        <f>I59+I60+I63</f>
        <v>1339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1289</v>
      </c>
      <c r="J77" s="75" t="str">
        <f>IF((I77=I82),"","NO CUADRA")</f>
        <v/>
      </c>
    </row>
    <row r="78" spans="2:10">
      <c r="B78" s="128"/>
      <c r="E78" s="32" t="s">
        <v>81</v>
      </c>
      <c r="F78" s="30"/>
      <c r="G78" s="35"/>
      <c r="H78" s="32"/>
      <c r="I78" s="129"/>
    </row>
    <row r="79" spans="2:10">
      <c r="B79" s="128">
        <f>I82-B77</f>
        <v>1289</v>
      </c>
      <c r="D79" s="32" t="s">
        <v>82</v>
      </c>
      <c r="E79" s="39" t="s">
        <v>83</v>
      </c>
      <c r="F79" s="30"/>
      <c r="G79" s="31"/>
      <c r="H79" s="31"/>
      <c r="I79" s="129"/>
      <c r="J79" s="75" t="str">
        <f>IF((B79=I82-B77),"","NO CUADRA")</f>
        <v/>
      </c>
    </row>
    <row r="80" spans="2:10">
      <c r="B80" s="128">
        <f>B79-B13</f>
        <v>212</v>
      </c>
      <c r="D80" s="32" t="s">
        <v>21</v>
      </c>
      <c r="E80" s="34" t="s">
        <v>22</v>
      </c>
      <c r="F80" s="30"/>
      <c r="G80" s="31"/>
      <c r="H80" s="31"/>
      <c r="I80" s="129"/>
    </row>
    <row r="81" spans="2:10">
      <c r="B81" s="128"/>
      <c r="F81" s="30"/>
      <c r="G81" s="31"/>
      <c r="H81" s="31"/>
      <c r="I81" s="129"/>
      <c r="J81" s="75" t="str">
        <f>IF((B82=B77+B79),"","NO CUADRA")</f>
        <v/>
      </c>
    </row>
    <row r="82" spans="2:10">
      <c r="B82" s="130">
        <f>B77+B79</f>
        <v>1289</v>
      </c>
      <c r="C82" s="26"/>
      <c r="D82" s="26" t="s">
        <v>46</v>
      </c>
      <c r="E82" s="26"/>
      <c r="F82" s="37"/>
      <c r="G82" s="26" t="s">
        <v>46</v>
      </c>
      <c r="H82" s="26"/>
      <c r="I82" s="131">
        <f>I77</f>
        <v>1289</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214</v>
      </c>
      <c r="D92" s="32" t="s">
        <v>87</v>
      </c>
      <c r="E92" s="34" t="s">
        <v>88</v>
      </c>
      <c r="F92" s="30"/>
      <c r="G92" s="32" t="s">
        <v>82</v>
      </c>
      <c r="H92" s="34" t="s">
        <v>22</v>
      </c>
      <c r="I92" s="129">
        <f>+B80</f>
        <v>212</v>
      </c>
      <c r="J92" s="75" t="str">
        <f>IF((I93=I94+I95),"","NO CUADRA")</f>
        <v/>
      </c>
    </row>
    <row r="93" spans="2:10">
      <c r="B93" s="128"/>
      <c r="E93" s="39" t="s">
        <v>89</v>
      </c>
      <c r="F93" s="30"/>
      <c r="G93" s="35" t="s">
        <v>32</v>
      </c>
      <c r="H93" s="24" t="s">
        <v>24</v>
      </c>
      <c r="I93" s="129">
        <f>I94+I95</f>
        <v>2</v>
      </c>
      <c r="J93" s="75" t="str">
        <f>IF((I96=I97),"","NO CUADRA")</f>
        <v/>
      </c>
    </row>
    <row r="94" spans="2:10">
      <c r="B94" s="128"/>
      <c r="E94" s="32"/>
      <c r="F94" s="30"/>
      <c r="G94" s="35" t="s">
        <v>90</v>
      </c>
      <c r="I94" s="129">
        <v>2</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214</v>
      </c>
      <c r="C99" s="26"/>
      <c r="D99" s="26" t="s">
        <v>46</v>
      </c>
      <c r="E99" s="26"/>
      <c r="F99" s="37"/>
      <c r="G99" s="26" t="s">
        <v>46</v>
      </c>
      <c r="H99" s="26"/>
      <c r="I99" s="131">
        <f>I92+I93+I96</f>
        <v>214</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320</v>
      </c>
      <c r="D106" s="32" t="s">
        <v>34</v>
      </c>
      <c r="E106" s="50" t="s">
        <v>35</v>
      </c>
      <c r="F106" s="30"/>
      <c r="G106" s="31"/>
      <c r="H106" s="31"/>
      <c r="I106" s="30"/>
    </row>
    <row r="107" spans="2:10">
      <c r="B107" s="128">
        <v>314</v>
      </c>
      <c r="D107" s="32" t="s">
        <v>94</v>
      </c>
      <c r="E107" s="32"/>
      <c r="F107" s="30"/>
      <c r="G107" s="32" t="s">
        <v>87</v>
      </c>
      <c r="H107" s="39" t="s">
        <v>88</v>
      </c>
      <c r="I107" s="129"/>
    </row>
    <row r="108" spans="2:10">
      <c r="B108" s="128">
        <f>-B13</f>
        <v>-1077</v>
      </c>
      <c r="D108" s="32" t="s">
        <v>95</v>
      </c>
      <c r="E108" s="33" t="s">
        <v>6</v>
      </c>
      <c r="F108" s="30"/>
      <c r="G108" s="32"/>
      <c r="H108" s="51" t="s">
        <v>89</v>
      </c>
      <c r="I108" s="129">
        <f>B92</f>
        <v>214</v>
      </c>
    </row>
    <row r="109" spans="2:10">
      <c r="B109" s="128">
        <v>6</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971</v>
      </c>
      <c r="C113" s="46"/>
      <c r="D113" s="46" t="s">
        <v>26</v>
      </c>
      <c r="E113" s="34" t="s">
        <v>102</v>
      </c>
      <c r="F113" s="47"/>
      <c r="G113" s="72"/>
      <c r="H113" s="48"/>
      <c r="I113" s="129"/>
    </row>
    <row r="114" spans="2:10">
      <c r="B114" s="128"/>
      <c r="E114" s="32"/>
      <c r="F114" s="30"/>
      <c r="G114" s="72"/>
      <c r="H114" s="31"/>
      <c r="I114" s="129"/>
    </row>
    <row r="115" spans="2:10">
      <c r="B115" s="130">
        <f>B106+B108+B111+B113</f>
        <v>214</v>
      </c>
      <c r="C115" s="26"/>
      <c r="D115" s="26" t="s">
        <v>46</v>
      </c>
      <c r="E115" s="52"/>
      <c r="F115" s="37"/>
      <c r="G115" s="26" t="s">
        <v>46</v>
      </c>
      <c r="H115" s="26"/>
      <c r="I115" s="131">
        <f>I108</f>
        <v>214</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971</v>
      </c>
      <c r="J122" s="75" t="str">
        <f>IF((B125=B126+B127),"","NO CUADRA")</f>
        <v/>
      </c>
    </row>
    <row r="123" spans="2:10" ht="15">
      <c r="B123" s="128">
        <f>B125+B128+B131+B134+B137+B142+B143+B144</f>
        <v>-3925</v>
      </c>
      <c r="C123" s="28"/>
      <c r="D123" s="23"/>
      <c r="E123" s="32" t="s">
        <v>105</v>
      </c>
      <c r="F123" s="23"/>
      <c r="G123" s="23"/>
      <c r="H123" s="23"/>
      <c r="I123" s="129">
        <f>I128+I131+I134+I137+I142+I143+I144</f>
        <v>-4896</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-499</v>
      </c>
      <c r="E128" s="32" t="s">
        <v>109</v>
      </c>
      <c r="I128" s="129">
        <f>I129+I130</f>
        <v>0</v>
      </c>
      <c r="J128" s="75" t="str">
        <f>IF((B138=B139+B140),"","NO CUADRA")</f>
        <v/>
      </c>
    </row>
    <row r="129" spans="2:10">
      <c r="B129" s="128">
        <v>-791</v>
      </c>
      <c r="E129" s="32" t="s">
        <v>110</v>
      </c>
      <c r="I129" s="129">
        <v>0</v>
      </c>
      <c r="J129" s="75" t="str">
        <f>IF((B144=B145+B146),"","NO CUADRA")</f>
        <v/>
      </c>
    </row>
    <row r="130" spans="2:10">
      <c r="B130" s="128">
        <v>292</v>
      </c>
      <c r="E130" s="32" t="s">
        <v>111</v>
      </c>
      <c r="I130" s="129">
        <v>0</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105</v>
      </c>
      <c r="E134" s="32" t="s">
        <v>115</v>
      </c>
      <c r="I134" s="129">
        <f>I135+I136</f>
        <v>-808</v>
      </c>
      <c r="J134" s="75" t="str">
        <f>IF((I134=I135+I136),"","NO CUADRA")</f>
        <v/>
      </c>
    </row>
    <row r="135" spans="2:10">
      <c r="B135" s="128">
        <v>1565</v>
      </c>
      <c r="E135" s="32" t="s">
        <v>116</v>
      </c>
      <c r="I135" s="129">
        <v>-536</v>
      </c>
      <c r="J135" s="75" t="str">
        <f>IF((I137=I138+I141),"","NO CUADRA")</f>
        <v/>
      </c>
    </row>
    <row r="136" spans="2:10">
      <c r="B136" s="128">
        <v>-1460</v>
      </c>
      <c r="E136" s="32" t="s">
        <v>117</v>
      </c>
      <c r="I136" s="129">
        <v>-272</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-3531</v>
      </c>
      <c r="C144" s="32" t="s">
        <v>125</v>
      </c>
      <c r="E144" s="32" t="s">
        <v>125</v>
      </c>
      <c r="I144" s="129">
        <f>I145+I146</f>
        <v>-4088</v>
      </c>
      <c r="J144" s="75" t="str">
        <f>IF((I122=B113),"","NO CUADRA")</f>
        <v/>
      </c>
    </row>
    <row r="145" spans="2:9">
      <c r="B145" s="128">
        <v>-3427</v>
      </c>
      <c r="C145" s="32" t="s">
        <v>126</v>
      </c>
      <c r="E145" s="32" t="s">
        <v>126</v>
      </c>
      <c r="I145" s="129">
        <v>-4055</v>
      </c>
    </row>
    <row r="146" spans="2:9">
      <c r="B146" s="130">
        <v>-104</v>
      </c>
      <c r="C146" s="56" t="s">
        <v>127</v>
      </c>
      <c r="D146" s="57"/>
      <c r="E146" s="56" t="s">
        <v>127</v>
      </c>
      <c r="F146" s="57"/>
      <c r="G146" s="57"/>
      <c r="H146" s="57"/>
      <c r="I146" s="131">
        <v>-33</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416</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7529</v>
      </c>
      <c r="D11" s="24" t="s">
        <v>4</v>
      </c>
      <c r="E11" s="32" t="s">
        <v>42</v>
      </c>
      <c r="F11" s="30"/>
      <c r="G11" s="31" t="s">
        <v>2</v>
      </c>
      <c r="H11" s="33" t="s">
        <v>3</v>
      </c>
      <c r="I11" s="129">
        <f>I12+I13</f>
        <v>20636</v>
      </c>
      <c r="J11" s="75" t="str">
        <f>IF((I11=I12+I13),"","NO CUADRA")</f>
        <v/>
      </c>
    </row>
    <row r="12" spans="2:14">
      <c r="B12" s="128">
        <f>I11-B11</f>
        <v>13107</v>
      </c>
      <c r="D12" s="32" t="s">
        <v>28</v>
      </c>
      <c r="E12" s="34" t="s">
        <v>5</v>
      </c>
      <c r="F12" s="30"/>
      <c r="G12" s="35" t="s">
        <v>43</v>
      </c>
      <c r="H12" s="31"/>
      <c r="I12" s="129">
        <v>20636</v>
      </c>
      <c r="J12" s="75" t="str">
        <f>IF((I11=I16),"","NO CUADRA")</f>
        <v/>
      </c>
    </row>
    <row r="13" spans="2:14">
      <c r="B13" s="128">
        <v>1253</v>
      </c>
      <c r="D13" s="24" t="s">
        <v>44</v>
      </c>
      <c r="E13" s="32" t="s">
        <v>6</v>
      </c>
      <c r="F13" s="30"/>
      <c r="G13" s="35" t="s">
        <v>45</v>
      </c>
      <c r="I13" s="129">
        <v>0</v>
      </c>
      <c r="J13" s="75" t="str">
        <f>IF((B16=B11+B12),"","NO CUADRA")</f>
        <v/>
      </c>
    </row>
    <row r="14" spans="2:14">
      <c r="B14" s="128">
        <f>B12-B13</f>
        <v>11854</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20636</v>
      </c>
      <c r="C16" s="26"/>
      <c r="D16" s="36" t="s">
        <v>46</v>
      </c>
      <c r="E16" s="26"/>
      <c r="F16" s="37"/>
      <c r="G16" s="36" t="s">
        <v>46</v>
      </c>
      <c r="H16" s="26"/>
      <c r="I16" s="131">
        <f>I11</f>
        <v>20636</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12502</v>
      </c>
      <c r="D26" s="24" t="s">
        <v>9</v>
      </c>
      <c r="E26" s="32" t="s">
        <v>10</v>
      </c>
      <c r="F26" s="30"/>
      <c r="G26" s="35" t="s">
        <v>28</v>
      </c>
      <c r="H26" s="39" t="s">
        <v>5</v>
      </c>
      <c r="I26" s="129">
        <f>+B12</f>
        <v>13107</v>
      </c>
      <c r="J26" s="75" t="str">
        <f>IF((B26=B27+B28),"","NO CUADRA")</f>
        <v/>
      </c>
    </row>
    <row r="27" spans="2:10">
      <c r="B27" s="128">
        <v>10100</v>
      </c>
      <c r="D27" s="32" t="s">
        <v>49</v>
      </c>
      <c r="F27" s="30"/>
      <c r="G27" s="31"/>
      <c r="H27" s="31"/>
      <c r="I27" s="129"/>
      <c r="J27" s="75" t="str">
        <f>IF((B28=B29+B30),"","NO CUADRA")</f>
        <v/>
      </c>
    </row>
    <row r="28" spans="2:10">
      <c r="B28" s="128">
        <f>B29+B30</f>
        <v>2402</v>
      </c>
      <c r="D28" s="32" t="s">
        <v>50</v>
      </c>
      <c r="F28" s="30"/>
      <c r="G28" s="31"/>
      <c r="H28" s="31"/>
      <c r="I28" s="129"/>
      <c r="J28" s="75" t="str">
        <f>IF((I26=I35),"","NO CUADRA")</f>
        <v/>
      </c>
    </row>
    <row r="29" spans="2:10">
      <c r="B29" s="128">
        <v>2402</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79</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526</v>
      </c>
      <c r="D33" s="32" t="s">
        <v>53</v>
      </c>
      <c r="E33" s="34" t="s">
        <v>54</v>
      </c>
      <c r="F33" s="30"/>
      <c r="G33" s="31"/>
      <c r="H33" s="31"/>
      <c r="I33" s="129"/>
    </row>
    <row r="34" spans="2:10">
      <c r="B34" s="128"/>
      <c r="F34" s="30"/>
      <c r="G34" s="31"/>
      <c r="H34" s="31"/>
      <c r="I34" s="129"/>
    </row>
    <row r="35" spans="2:10">
      <c r="B35" s="130">
        <f>B26+B31+B32+B33</f>
        <v>13107</v>
      </c>
      <c r="C35" s="26"/>
      <c r="D35" s="36" t="s">
        <v>46</v>
      </c>
      <c r="E35" s="26"/>
      <c r="F35" s="37"/>
      <c r="G35" s="36" t="s">
        <v>46</v>
      </c>
      <c r="H35" s="26"/>
      <c r="I35" s="131">
        <f>I26</f>
        <v>13107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100</v>
      </c>
      <c r="D42" s="24" t="s">
        <v>15</v>
      </c>
      <c r="E42" s="35" t="s">
        <v>16</v>
      </c>
      <c r="F42" s="30"/>
      <c r="G42" s="32" t="s">
        <v>53</v>
      </c>
      <c r="H42" s="34" t="s">
        <v>54</v>
      </c>
      <c r="I42" s="129">
        <f>+B33</f>
        <v>526</v>
      </c>
    </row>
    <row r="43" spans="2:10" ht="15">
      <c r="B43" s="128">
        <v>100</v>
      </c>
      <c r="C43" s="23"/>
      <c r="D43" s="40" t="s">
        <v>56</v>
      </c>
      <c r="F43" s="41"/>
      <c r="G43" s="28" t="s">
        <v>15</v>
      </c>
      <c r="H43" s="42" t="s">
        <v>16</v>
      </c>
      <c r="I43" s="129">
        <f>I44+I45+I47+I48+I49</f>
        <v>241</v>
      </c>
      <c r="J43" s="75" t="str">
        <f>IF((I43=I44+I45+I47+I48+I49),"","NO CUADRA")</f>
        <v/>
      </c>
    </row>
    <row r="44" spans="2:10">
      <c r="B44" s="128">
        <v>0</v>
      </c>
      <c r="D44" s="32" t="s">
        <v>57</v>
      </c>
      <c r="F44" s="30"/>
      <c r="G44" s="40" t="s">
        <v>56</v>
      </c>
      <c r="I44" s="129">
        <v>124</v>
      </c>
      <c r="J44" s="75" t="str">
        <f>IF((I52=I42+I43+I50),"","NO CUADRA")</f>
        <v/>
      </c>
    </row>
    <row r="45" spans="2:10">
      <c r="B45" s="128">
        <v>0</v>
      </c>
      <c r="D45" s="32" t="s">
        <v>58</v>
      </c>
      <c r="E45" s="29"/>
      <c r="F45" s="30"/>
      <c r="G45" s="32" t="s">
        <v>57</v>
      </c>
      <c r="I45" s="129">
        <v>117</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667</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767</v>
      </c>
      <c r="C52" s="26"/>
      <c r="D52" s="26" t="s">
        <v>46</v>
      </c>
      <c r="E52" s="26"/>
      <c r="F52" s="37"/>
      <c r="G52" s="26" t="s">
        <v>46</v>
      </c>
      <c r="H52" s="26"/>
      <c r="I52" s="131">
        <f>I42+I43+I50</f>
        <v>767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667</v>
      </c>
      <c r="J59" s="75" t="str">
        <f>IF((B59=B60+B61),"","NO CUADRA")</f>
        <v/>
      </c>
    </row>
    <row r="60" spans="2:10">
      <c r="B60" s="128">
        <v>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2955</v>
      </c>
      <c r="J63" s="75" t="str">
        <f>IF((I70=I59+I60+I63),"","NO CUADRA")</f>
        <v/>
      </c>
    </row>
    <row r="64" spans="2:10">
      <c r="B64" s="128">
        <f>B65+B66+B67</f>
        <v>2584</v>
      </c>
      <c r="D64" s="24" t="s">
        <v>19</v>
      </c>
      <c r="E64" s="24" t="s">
        <v>20</v>
      </c>
      <c r="F64" s="30"/>
      <c r="G64" s="32" t="s">
        <v>74</v>
      </c>
      <c r="I64" s="129">
        <v>0</v>
      </c>
      <c r="J64" s="75" t="str">
        <f>IF((B68=I70-B59-B62-B64),"","NO CUADRA")</f>
        <v/>
      </c>
    </row>
    <row r="65" spans="2:10">
      <c r="B65" s="128">
        <v>12</v>
      </c>
      <c r="D65" s="32" t="s">
        <v>74</v>
      </c>
      <c r="F65" s="30"/>
      <c r="G65" s="35" t="s">
        <v>75</v>
      </c>
      <c r="I65" s="129">
        <v>0</v>
      </c>
      <c r="J65" s="75" t="str">
        <f>IF((B70=B59+B62+B64+B68),"","NO CUADRA")</f>
        <v/>
      </c>
    </row>
    <row r="66" spans="2:10">
      <c r="B66" s="128">
        <v>0</v>
      </c>
      <c r="D66" s="32" t="s">
        <v>75</v>
      </c>
      <c r="F66" s="30"/>
      <c r="G66" s="35" t="s">
        <v>76</v>
      </c>
      <c r="I66" s="129">
        <v>2955</v>
      </c>
    </row>
    <row r="67" spans="2:10">
      <c r="B67" s="128">
        <v>2572</v>
      </c>
      <c r="D67" s="32" t="s">
        <v>76</v>
      </c>
      <c r="F67" s="30"/>
      <c r="G67" s="31"/>
      <c r="H67" s="31"/>
      <c r="I67" s="129"/>
    </row>
    <row r="68" spans="2:10">
      <c r="B68" s="128">
        <f>I70-B59-B62-B64</f>
        <v>1038</v>
      </c>
      <c r="D68" s="32" t="s">
        <v>77</v>
      </c>
      <c r="E68" s="32" t="s">
        <v>78</v>
      </c>
      <c r="F68" s="30"/>
      <c r="G68" s="31"/>
      <c r="H68" s="31"/>
      <c r="I68" s="129"/>
    </row>
    <row r="69" spans="2:10" ht="17.45" customHeight="1">
      <c r="B69" s="128"/>
      <c r="F69" s="30"/>
      <c r="G69" s="31"/>
      <c r="H69" s="31"/>
      <c r="I69" s="129"/>
    </row>
    <row r="70" spans="2:10" ht="17.45" customHeight="1">
      <c r="B70" s="130">
        <f>B59+B62+B64+B68</f>
        <v>3622</v>
      </c>
      <c r="C70" s="26"/>
      <c r="D70" s="26" t="s">
        <v>46</v>
      </c>
      <c r="E70" s="26"/>
      <c r="F70" s="37"/>
      <c r="G70" s="26" t="s">
        <v>46</v>
      </c>
      <c r="H70" s="26"/>
      <c r="I70" s="131">
        <f>I59+I60+I63</f>
        <v>3622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1038</v>
      </c>
      <c r="J77" s="75" t="str">
        <f>IF((I77=I82),"","NO CUADRA")</f>
        <v/>
      </c>
    </row>
    <row r="78" spans="2:10">
      <c r="B78" s="128"/>
      <c r="E78" s="32" t="s">
        <v>81</v>
      </c>
      <c r="F78" s="30"/>
      <c r="G78" s="35"/>
      <c r="H78" s="32"/>
      <c r="I78" s="129"/>
    </row>
    <row r="79" spans="2:10">
      <c r="B79" s="128">
        <f>I82-B77</f>
        <v>1038</v>
      </c>
      <c r="D79" s="32" t="s">
        <v>82</v>
      </c>
      <c r="E79" s="39" t="s">
        <v>83</v>
      </c>
      <c r="F79" s="30"/>
      <c r="G79" s="31"/>
      <c r="H79" s="31"/>
      <c r="I79" s="129"/>
      <c r="J79" s="75" t="str">
        <f>IF((B79=I82-B77),"","NO CUADRA")</f>
        <v/>
      </c>
    </row>
    <row r="80" spans="2:10">
      <c r="B80" s="128">
        <f>B79-B13</f>
        <v>-215</v>
      </c>
      <c r="D80" s="32" t="s">
        <v>21</v>
      </c>
      <c r="E80" s="34" t="s">
        <v>22</v>
      </c>
      <c r="F80" s="30"/>
      <c r="G80" s="31"/>
      <c r="H80" s="31"/>
      <c r="I80" s="129"/>
    </row>
    <row r="81" spans="2:10">
      <c r="B81" s="128"/>
      <c r="F81" s="30"/>
      <c r="G81" s="31"/>
      <c r="H81" s="31"/>
      <c r="I81" s="129"/>
      <c r="J81" s="75" t="str">
        <f>IF((B82=B77+B79),"","NO CUADRA")</f>
        <v/>
      </c>
    </row>
    <row r="82" spans="2:10">
      <c r="B82" s="130">
        <f>B77+B79</f>
        <v>1038</v>
      </c>
      <c r="C82" s="26"/>
      <c r="D82" s="26" t="s">
        <v>46</v>
      </c>
      <c r="E82" s="26"/>
      <c r="F82" s="37"/>
      <c r="G82" s="26" t="s">
        <v>46</v>
      </c>
      <c r="H82" s="26"/>
      <c r="I82" s="131">
        <f>I77</f>
        <v>1038</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-100</v>
      </c>
      <c r="D92" s="32" t="s">
        <v>87</v>
      </c>
      <c r="E92" s="34" t="s">
        <v>88</v>
      </c>
      <c r="F92" s="30"/>
      <c r="G92" s="32" t="s">
        <v>82</v>
      </c>
      <c r="H92" s="34" t="s">
        <v>22</v>
      </c>
      <c r="I92" s="129">
        <f>+B80</f>
        <v>-215</v>
      </c>
      <c r="J92" s="75" t="str">
        <f>IF((I93=I94+I95),"","NO CUADRA")</f>
        <v/>
      </c>
    </row>
    <row r="93" spans="2:10">
      <c r="B93" s="128"/>
      <c r="E93" s="39" t="s">
        <v>89</v>
      </c>
      <c r="F93" s="30"/>
      <c r="G93" s="35" t="s">
        <v>32</v>
      </c>
      <c r="H93" s="24" t="s">
        <v>24</v>
      </c>
      <c r="I93" s="129">
        <f>I94+I95</f>
        <v>115</v>
      </c>
      <c r="J93" s="75" t="str">
        <f>IF((I96=I97),"","NO CUADRA")</f>
        <v/>
      </c>
    </row>
    <row r="94" spans="2:10">
      <c r="B94" s="128"/>
      <c r="E94" s="32"/>
      <c r="F94" s="30"/>
      <c r="G94" s="35" t="s">
        <v>90</v>
      </c>
      <c r="I94" s="129">
        <v>115</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-100</v>
      </c>
      <c r="C99" s="26"/>
      <c r="D99" s="26" t="s">
        <v>46</v>
      </c>
      <c r="E99" s="26"/>
      <c r="F99" s="37"/>
      <c r="G99" s="26" t="s">
        <v>46</v>
      </c>
      <c r="H99" s="26"/>
      <c r="I99" s="131">
        <f>I92+I93+I96</f>
        <v>-100</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665</v>
      </c>
      <c r="D106" s="32" t="s">
        <v>34</v>
      </c>
      <c r="E106" s="50" t="s">
        <v>35</v>
      </c>
      <c r="F106" s="30"/>
      <c r="G106" s="31"/>
      <c r="H106" s="31"/>
      <c r="I106" s="30"/>
    </row>
    <row r="107" spans="2:10">
      <c r="B107" s="128">
        <v>645</v>
      </c>
      <c r="D107" s="32" t="s">
        <v>94</v>
      </c>
      <c r="E107" s="32"/>
      <c r="F107" s="30"/>
      <c r="G107" s="32" t="s">
        <v>87</v>
      </c>
      <c r="H107" s="39" t="s">
        <v>88</v>
      </c>
      <c r="I107" s="129"/>
    </row>
    <row r="108" spans="2:10">
      <c r="B108" s="128">
        <f>-B13</f>
        <v>-1253</v>
      </c>
      <c r="D108" s="32" t="s">
        <v>95</v>
      </c>
      <c r="E108" s="33" t="s">
        <v>6</v>
      </c>
      <c r="F108" s="30"/>
      <c r="G108" s="32"/>
      <c r="H108" s="51" t="s">
        <v>89</v>
      </c>
      <c r="I108" s="129">
        <f>B92</f>
        <v>-100</v>
      </c>
    </row>
    <row r="109" spans="2:10">
      <c r="B109" s="128">
        <v>20</v>
      </c>
      <c r="D109" s="40" t="s">
        <v>96</v>
      </c>
      <c r="E109" s="32" t="s">
        <v>97</v>
      </c>
      <c r="F109" s="30"/>
      <c r="H109" s="74"/>
      <c r="I109" s="133"/>
    </row>
    <row r="110" spans="2:10">
      <c r="B110" s="128">
        <v>0</v>
      </c>
      <c r="D110" s="32" t="s">
        <v>98</v>
      </c>
      <c r="E110" s="32" t="s">
        <v>99</v>
      </c>
      <c r="F110" s="30"/>
      <c r="G110" s="72"/>
      <c r="I110" s="129"/>
    </row>
    <row r="111" spans="2:10">
      <c r="B111" s="128">
        <v>-391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879</v>
      </c>
      <c r="C113" s="46"/>
      <c r="D113" s="46" t="s">
        <v>26</v>
      </c>
      <c r="E113" s="34" t="s">
        <v>102</v>
      </c>
      <c r="F113" s="47"/>
      <c r="G113" s="72"/>
      <c r="H113" s="48"/>
      <c r="I113" s="129"/>
    </row>
    <row r="114" spans="2:10">
      <c r="B114" s="128"/>
      <c r="E114" s="32"/>
      <c r="F114" s="30"/>
      <c r="G114" s="72"/>
      <c r="H114" s="31"/>
      <c r="I114" s="129"/>
    </row>
    <row r="115" spans="2:10">
      <c r="B115" s="130">
        <f>B106+B108+B111+B113</f>
        <v>-100</v>
      </c>
      <c r="C115" s="26"/>
      <c r="D115" s="26" t="s">
        <v>46</v>
      </c>
      <c r="E115" s="52"/>
      <c r="F115" s="37"/>
      <c r="G115" s="26" t="s">
        <v>46</v>
      </c>
      <c r="H115" s="26"/>
      <c r="I115" s="131">
        <f>I108</f>
        <v>-100</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879</v>
      </c>
      <c r="J122" s="75" t="str">
        <f>IF((B125=B126+B127),"","NO CUADRA")</f>
        <v/>
      </c>
    </row>
    <row r="123" spans="2:10" ht="15">
      <c r="B123" s="128">
        <f>B125+B128+B131+B134+B137+B142+B143+B144</f>
        <v>1452</v>
      </c>
      <c r="C123" s="28"/>
      <c r="D123" s="23"/>
      <c r="E123" s="32" t="s">
        <v>105</v>
      </c>
      <c r="F123" s="23"/>
      <c r="G123" s="23"/>
      <c r="H123" s="23"/>
      <c r="I123" s="129">
        <f>I128+I131+I134+I137+I142+I143+I144</f>
        <v>573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1213</v>
      </c>
      <c r="E128" s="32" t="s">
        <v>109</v>
      </c>
      <c r="I128" s="129">
        <f>I129+I130</f>
        <v>17</v>
      </c>
      <c r="J128" s="75" t="str">
        <f>IF((B138=B139+B140),"","NO CUADRA")</f>
        <v/>
      </c>
    </row>
    <row r="129" spans="2:10">
      <c r="B129" s="128">
        <v>621</v>
      </c>
      <c r="E129" s="32" t="s">
        <v>110</v>
      </c>
      <c r="I129" s="129">
        <v>0</v>
      </c>
      <c r="J129" s="75" t="str">
        <f>IF((B144=B145+B146),"","NO CUADRA")</f>
        <v/>
      </c>
    </row>
    <row r="130" spans="2:10">
      <c r="B130" s="128">
        <v>592</v>
      </c>
      <c r="E130" s="32" t="s">
        <v>111</v>
      </c>
      <c r="I130" s="129">
        <v>17</v>
      </c>
    </row>
    <row r="131" spans="2:10">
      <c r="B131" s="128">
        <f>B132+B133</f>
        <v>18</v>
      </c>
      <c r="E131" s="32" t="s">
        <v>112</v>
      </c>
      <c r="I131" s="129">
        <f>I132+I133</f>
        <v>0</v>
      </c>
    </row>
    <row r="132" spans="2:10">
      <c r="B132" s="128">
        <v>-294</v>
      </c>
      <c r="E132" s="32" t="s">
        <v>113</v>
      </c>
      <c r="I132" s="129">
        <v>0</v>
      </c>
      <c r="J132" s="75" t="str">
        <f>IF((I128=I129+I130),"","NO CUADRA")</f>
        <v/>
      </c>
    </row>
    <row r="133" spans="2:10">
      <c r="B133" s="128">
        <v>312</v>
      </c>
      <c r="E133" s="32" t="s">
        <v>114</v>
      </c>
      <c r="I133" s="129">
        <v>0</v>
      </c>
      <c r="J133" s="75" t="str">
        <f>IF((I131=I132+I133),"","NO CUADRA")</f>
        <v/>
      </c>
    </row>
    <row r="134" spans="2:10">
      <c r="B134" s="128">
        <f>B135+B136</f>
        <v>-41</v>
      </c>
      <c r="E134" s="32" t="s">
        <v>115</v>
      </c>
      <c r="I134" s="129">
        <f>I135+I136</f>
        <v>62</v>
      </c>
      <c r="J134" s="75" t="str">
        <f>IF((I134=I135+I136),"","NO CUADRA")</f>
        <v/>
      </c>
    </row>
    <row r="135" spans="2:10">
      <c r="B135" s="128">
        <v>0</v>
      </c>
      <c r="E135" s="32" t="s">
        <v>116</v>
      </c>
      <c r="I135" s="129">
        <v>4</v>
      </c>
      <c r="J135" s="75" t="str">
        <f>IF((I137=I138+I141),"","NO CUADRA")</f>
        <v/>
      </c>
    </row>
    <row r="136" spans="2:10">
      <c r="B136" s="128">
        <v>-41</v>
      </c>
      <c r="E136" s="32" t="s">
        <v>117</v>
      </c>
      <c r="I136" s="129">
        <v>58</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262</v>
      </c>
      <c r="C144" s="32" t="s">
        <v>125</v>
      </c>
      <c r="E144" s="32" t="s">
        <v>125</v>
      </c>
      <c r="I144" s="129">
        <f>I145+I146</f>
        <v>494</v>
      </c>
      <c r="J144" s="75" t="str">
        <f>IF((I122=B113),"","NO CUADRA")</f>
        <v/>
      </c>
    </row>
    <row r="145" spans="2:9">
      <c r="B145" s="128">
        <v>500</v>
      </c>
      <c r="C145" s="32" t="s">
        <v>126</v>
      </c>
      <c r="E145" s="32" t="s">
        <v>126</v>
      </c>
      <c r="I145" s="129">
        <v>220</v>
      </c>
    </row>
    <row r="146" spans="2:9">
      <c r="B146" s="130">
        <v>-238</v>
      </c>
      <c r="C146" s="56" t="s">
        <v>127</v>
      </c>
      <c r="D146" s="57"/>
      <c r="E146" s="56" t="s">
        <v>127</v>
      </c>
      <c r="F146" s="57"/>
      <c r="G146" s="57"/>
      <c r="H146" s="57"/>
      <c r="I146" s="131">
        <v>274</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417</v>
      </c>
      <c r="D3" s="20"/>
      <c r="E3" s="77"/>
      <c r="F3" s="20"/>
      <c r="G3" s="20"/>
      <c r="H3" s="20"/>
      <c r="I3" s="20"/>
      <c r="J3" s="20"/>
      <c r="K3" s="20"/>
      <c r="L3" s="20"/>
      <c r="M3" s="20"/>
      <c r="N3" s="120"/>
    </row>
    <row r="4" spans="2:14" s="21" customFormat="1" ht="15" customHeight="1">
      <c r="B4" s="127" t="s">
        <v>418</v>
      </c>
      <c r="D4" s="20"/>
      <c r="E4" s="77"/>
      <c r="F4" s="20"/>
      <c r="G4" s="20"/>
      <c r="H4" s="20"/>
      <c r="I4" s="20"/>
      <c r="J4" s="20"/>
      <c r="K4" s="20"/>
      <c r="L4" s="20"/>
      <c r="M4" s="20"/>
      <c r="N4" s="120"/>
    </row>
    <row r="5" spans="2:14" s="22" customFormat="1" ht="15" customHeight="1">
      <c r="B5" s="127" t="s">
        <v>419</v>
      </c>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813634</v>
      </c>
      <c r="D11" s="24" t="s">
        <v>4</v>
      </c>
      <c r="E11" s="32" t="s">
        <v>42</v>
      </c>
      <c r="F11" s="30"/>
      <c r="G11" s="31" t="s">
        <v>2</v>
      </c>
      <c r="H11" s="33" t="s">
        <v>3</v>
      </c>
      <c r="I11" s="129">
        <f>I12+I13</f>
        <v>3503383</v>
      </c>
      <c r="J11" s="75" t="str">
        <f>IF((I11=I12+I13),"","NO CUADRA")</f>
        <v/>
      </c>
    </row>
    <row r="12" spans="2:14">
      <c r="B12" s="128">
        <f>I11-B11</f>
        <v>2689749</v>
      </c>
      <c r="D12" s="32" t="s">
        <v>28</v>
      </c>
      <c r="E12" s="34" t="s">
        <v>5</v>
      </c>
      <c r="F12" s="30"/>
      <c r="G12" s="35" t="s">
        <v>43</v>
      </c>
      <c r="H12" s="31"/>
      <c r="I12" s="129">
        <v>3502852</v>
      </c>
      <c r="J12" s="75" t="str">
        <f>IF((I11=I16),"","NO CUADRA")</f>
        <v/>
      </c>
    </row>
    <row r="13" spans="2:14">
      <c r="B13" s="128">
        <v>12864</v>
      </c>
      <c r="D13" s="24" t="s">
        <v>44</v>
      </c>
      <c r="E13" s="32" t="s">
        <v>6</v>
      </c>
      <c r="F13" s="30"/>
      <c r="G13" s="35" t="s">
        <v>45</v>
      </c>
      <c r="I13" s="129">
        <v>531</v>
      </c>
      <c r="J13" s="75" t="str">
        <f>IF((B16=B11+B12),"","NO CUADRA")</f>
        <v/>
      </c>
    </row>
    <row r="14" spans="2:14">
      <c r="B14" s="128">
        <f>B12-B13</f>
        <v>2676885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3503383</v>
      </c>
      <c r="C16" s="26"/>
      <c r="D16" s="36" t="s">
        <v>46</v>
      </c>
      <c r="E16" s="26"/>
      <c r="F16" s="37"/>
      <c r="G16" s="36" t="s">
        <v>46</v>
      </c>
      <c r="H16" s="26"/>
      <c r="I16" s="131">
        <f>I11</f>
        <v>3503383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70334</v>
      </c>
      <c r="D26" s="24" t="s">
        <v>9</v>
      </c>
      <c r="E26" s="32" t="s">
        <v>10</v>
      </c>
      <c r="F26" s="30"/>
      <c r="G26" s="35" t="s">
        <v>28</v>
      </c>
      <c r="H26" s="39" t="s">
        <v>5</v>
      </c>
      <c r="I26" s="129">
        <f>+B12</f>
        <v>2689749</v>
      </c>
      <c r="J26" s="75" t="str">
        <f>IF((B26=B27+B28),"","NO CUADRA")</f>
        <v/>
      </c>
    </row>
    <row r="27" spans="2:10">
      <c r="B27" s="128">
        <v>56476</v>
      </c>
      <c r="D27" s="32" t="s">
        <v>49</v>
      </c>
      <c r="F27" s="30"/>
      <c r="G27" s="31"/>
      <c r="H27" s="31"/>
      <c r="I27" s="129"/>
      <c r="J27" s="75" t="str">
        <f>IF((B28=B29+B30),"","NO CUADRA")</f>
        <v/>
      </c>
    </row>
    <row r="28" spans="2:10">
      <c r="B28" s="128">
        <f>B29+B30</f>
        <v>13858</v>
      </c>
      <c r="D28" s="32" t="s">
        <v>50</v>
      </c>
      <c r="F28" s="30"/>
      <c r="G28" s="31"/>
      <c r="H28" s="31"/>
      <c r="I28" s="129"/>
      <c r="J28" s="75" t="str">
        <f>IF((I26=I35),"","NO CUADRA")</f>
        <v/>
      </c>
    </row>
    <row r="29" spans="2:10">
      <c r="B29" s="128">
        <v>13726</v>
      </c>
      <c r="D29" s="32" t="s">
        <v>51</v>
      </c>
      <c r="F29" s="30"/>
      <c r="G29" s="31"/>
      <c r="H29" s="31"/>
      <c r="I29" s="129"/>
      <c r="J29" s="75" t="str">
        <f>IF((B33=I35-B26-B31-B32),"","NO CUADRA")</f>
        <v/>
      </c>
    </row>
    <row r="30" spans="2:10">
      <c r="B30" s="128">
        <v>132</v>
      </c>
      <c r="D30" s="32" t="s">
        <v>52</v>
      </c>
      <c r="F30" s="30"/>
      <c r="G30" s="31"/>
      <c r="H30" s="31"/>
      <c r="I30" s="129"/>
      <c r="J30" s="75" t="str">
        <f>IF((B35=B26+B31+B32+B33),"","NO CUADRA")</f>
        <v/>
      </c>
    </row>
    <row r="31" spans="2:10" ht="12.75" customHeight="1">
      <c r="B31" s="128">
        <v>77570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2541845</v>
      </c>
      <c r="D33" s="32" t="s">
        <v>53</v>
      </c>
      <c r="E33" s="34" t="s">
        <v>54</v>
      </c>
      <c r="F33" s="30"/>
      <c r="G33" s="31"/>
      <c r="H33" s="31"/>
      <c r="I33" s="129"/>
    </row>
    <row r="34" spans="2:10">
      <c r="B34" s="128"/>
      <c r="F34" s="30"/>
      <c r="G34" s="31"/>
      <c r="H34" s="31"/>
      <c r="I34" s="129"/>
    </row>
    <row r="35" spans="2:10">
      <c r="B35" s="130">
        <f>B26+B31+B32+B33</f>
        <v>2689749</v>
      </c>
      <c r="C35" s="26"/>
      <c r="D35" s="36" t="s">
        <v>46</v>
      </c>
      <c r="E35" s="26"/>
      <c r="F35" s="37"/>
      <c r="G35" s="36" t="s">
        <v>46</v>
      </c>
      <c r="H35" s="26"/>
      <c r="I35" s="131">
        <f>I26</f>
        <v>2689749</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1705213</v>
      </c>
      <c r="D42" s="24" t="s">
        <v>15</v>
      </c>
      <c r="E42" s="35" t="s">
        <v>16</v>
      </c>
      <c r="F42" s="30"/>
      <c r="G42" s="32" t="s">
        <v>53</v>
      </c>
      <c r="H42" s="34" t="s">
        <v>54</v>
      </c>
      <c r="I42" s="129">
        <f>+B33</f>
        <v>2541845</v>
      </c>
    </row>
    <row r="43" spans="2:10" ht="15">
      <c r="B43" s="128">
        <v>2292</v>
      </c>
      <c r="C43" s="23"/>
      <c r="D43" s="40" t="s">
        <v>56</v>
      </c>
      <c r="F43" s="41"/>
      <c r="G43" s="28" t="s">
        <v>15</v>
      </c>
      <c r="H43" s="42" t="s">
        <v>16</v>
      </c>
      <c r="I43" s="129">
        <f>I44+I45+I47+I48+I49</f>
        <v>12796</v>
      </c>
      <c r="J43" s="75" t="str">
        <f>IF((I43=I44+I45+I47+I48+I49),"","NO CUADRA")</f>
        <v/>
      </c>
    </row>
    <row r="44" spans="2:10">
      <c r="B44" s="128">
        <v>1702921</v>
      </c>
      <c r="D44" s="32" t="s">
        <v>57</v>
      </c>
      <c r="F44" s="30"/>
      <c r="G44" s="40" t="s">
        <v>56</v>
      </c>
      <c r="I44" s="129">
        <v>12796</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849428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2554641</v>
      </c>
      <c r="C52" s="26"/>
      <c r="D52" s="26" t="s">
        <v>46</v>
      </c>
      <c r="E52" s="26"/>
      <c r="F52" s="37"/>
      <c r="G52" s="26" t="s">
        <v>46</v>
      </c>
      <c r="H52" s="26"/>
      <c r="I52" s="131">
        <f>I42+I43+I50</f>
        <v>2554641</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308009</v>
      </c>
      <c r="D59" s="24" t="s">
        <v>17</v>
      </c>
      <c r="E59" s="33" t="s">
        <v>66</v>
      </c>
      <c r="F59" s="30"/>
      <c r="G59" s="35" t="s">
        <v>62</v>
      </c>
      <c r="H59" s="34" t="s">
        <v>63</v>
      </c>
      <c r="I59" s="129">
        <f>+B49</f>
        <v>849428</v>
      </c>
      <c r="J59" s="75" t="str">
        <f>IF((B59=B60+B61),"","NO CUADRA")</f>
        <v/>
      </c>
    </row>
    <row r="60" spans="2:10">
      <c r="B60" s="128">
        <v>308009</v>
      </c>
      <c r="D60" s="32" t="s">
        <v>67</v>
      </c>
      <c r="F60" s="30"/>
      <c r="G60" s="35" t="s">
        <v>68</v>
      </c>
      <c r="H60" s="32"/>
      <c r="I60" s="129">
        <f>I61+I62</f>
        <v>132</v>
      </c>
      <c r="J60" s="75" t="str">
        <f>IF((B64=B65+B66+B67),"","NO CUADRA")</f>
        <v/>
      </c>
    </row>
    <row r="61" spans="2:10">
      <c r="B61" s="128">
        <v>0</v>
      </c>
      <c r="D61" s="32" t="s">
        <v>69</v>
      </c>
      <c r="F61" s="30"/>
      <c r="G61" s="35" t="s">
        <v>70</v>
      </c>
      <c r="I61" s="129">
        <v>0</v>
      </c>
      <c r="J61" s="75" t="str">
        <f>IF((I60=I61+I62),"","NO CUADRA")</f>
        <v/>
      </c>
    </row>
    <row r="62" spans="2:10">
      <c r="B62" s="128">
        <v>132</v>
      </c>
      <c r="D62" s="24" t="s">
        <v>18</v>
      </c>
      <c r="E62" s="32" t="s">
        <v>71</v>
      </c>
      <c r="F62" s="30"/>
      <c r="G62" s="35" t="s">
        <v>72</v>
      </c>
      <c r="I62" s="129">
        <v>132</v>
      </c>
      <c r="J62" s="75" t="str">
        <f>IF((I63=I64+I65+I66),"","NO CUADRA")</f>
        <v/>
      </c>
    </row>
    <row r="63" spans="2:10">
      <c r="B63" s="128"/>
      <c r="E63" s="32" t="s">
        <v>73</v>
      </c>
      <c r="F63" s="30"/>
      <c r="G63" s="31" t="s">
        <v>19</v>
      </c>
      <c r="H63" s="24" t="s">
        <v>20</v>
      </c>
      <c r="I63" s="129">
        <f>I64+I65+I66</f>
        <v>1240</v>
      </c>
      <c r="J63" s="75" t="str">
        <f>IF((I70=I59+I60+I63),"","NO CUADRA")</f>
        <v/>
      </c>
    </row>
    <row r="64" spans="2:10">
      <c r="B64" s="128">
        <f>B65+B66+B67</f>
        <v>1103</v>
      </c>
      <c r="D64" s="24" t="s">
        <v>19</v>
      </c>
      <c r="E64" s="24" t="s">
        <v>20</v>
      </c>
      <c r="F64" s="30"/>
      <c r="G64" s="32" t="s">
        <v>74</v>
      </c>
      <c r="I64" s="129">
        <v>0</v>
      </c>
      <c r="J64" s="75" t="str">
        <f>IF((B68=I70-B59-B62-B64),"","NO CUADRA")</f>
        <v/>
      </c>
    </row>
    <row r="65" spans="2:10">
      <c r="B65" s="128">
        <v>143</v>
      </c>
      <c r="D65" s="32" t="s">
        <v>74</v>
      </c>
      <c r="F65" s="30"/>
      <c r="G65" s="35" t="s">
        <v>75</v>
      </c>
      <c r="I65" s="129">
        <v>0</v>
      </c>
      <c r="J65" s="75" t="str">
        <f>IF((B70=B59+B62+B64+B68),"","NO CUADRA")</f>
        <v/>
      </c>
    </row>
    <row r="66" spans="2:10">
      <c r="B66" s="128">
        <v>0</v>
      </c>
      <c r="D66" s="32" t="s">
        <v>75</v>
      </c>
      <c r="F66" s="30"/>
      <c r="G66" s="35" t="s">
        <v>76</v>
      </c>
      <c r="I66" s="129">
        <v>1240</v>
      </c>
    </row>
    <row r="67" spans="2:10">
      <c r="B67" s="128">
        <v>960</v>
      </c>
      <c r="D67" s="32" t="s">
        <v>76</v>
      </c>
      <c r="F67" s="30"/>
      <c r="G67" s="31"/>
      <c r="H67" s="31"/>
      <c r="I67" s="129"/>
    </row>
    <row r="68" spans="2:10">
      <c r="B68" s="128">
        <f>I70-B59-B62-B64</f>
        <v>541556</v>
      </c>
      <c r="D68" s="32" t="s">
        <v>77</v>
      </c>
      <c r="E68" s="32" t="s">
        <v>78</v>
      </c>
      <c r="F68" s="30"/>
      <c r="G68" s="31"/>
      <c r="H68" s="31"/>
      <c r="I68" s="129"/>
    </row>
    <row r="69" spans="2:10" ht="17.45" customHeight="1">
      <c r="B69" s="128"/>
      <c r="F69" s="30"/>
      <c r="G69" s="31"/>
      <c r="H69" s="31"/>
      <c r="I69" s="129"/>
    </row>
    <row r="70" spans="2:10" ht="17.45" customHeight="1">
      <c r="B70" s="130">
        <f>B59+B62+B64+B68</f>
        <v>850800</v>
      </c>
      <c r="C70" s="26"/>
      <c r="D70" s="26" t="s">
        <v>46</v>
      </c>
      <c r="E70" s="26"/>
      <c r="F70" s="37"/>
      <c r="G70" s="26" t="s">
        <v>46</v>
      </c>
      <c r="H70" s="26"/>
      <c r="I70" s="131">
        <f>I59+I60+I63</f>
        <v>850800</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541556</v>
      </c>
      <c r="J77" s="75" t="str">
        <f>IF((I77=I82),"","NO CUADRA")</f>
        <v/>
      </c>
    </row>
    <row r="78" spans="2:10">
      <c r="B78" s="128"/>
      <c r="E78" s="32" t="s">
        <v>81</v>
      </c>
      <c r="F78" s="30"/>
      <c r="G78" s="35"/>
      <c r="H78" s="32"/>
      <c r="I78" s="129"/>
    </row>
    <row r="79" spans="2:10">
      <c r="B79" s="128">
        <f>I82-B77</f>
        <v>541556</v>
      </c>
      <c r="D79" s="32" t="s">
        <v>82</v>
      </c>
      <c r="E79" s="39" t="s">
        <v>83</v>
      </c>
      <c r="F79" s="30"/>
      <c r="G79" s="31"/>
      <c r="H79" s="31"/>
      <c r="I79" s="129"/>
      <c r="J79" s="75" t="str">
        <f>IF((B79=I82-B77),"","NO CUADRA")</f>
        <v/>
      </c>
    </row>
    <row r="80" spans="2:10">
      <c r="B80" s="128">
        <f>B79-B13</f>
        <v>528692</v>
      </c>
      <c r="D80" s="32" t="s">
        <v>21</v>
      </c>
      <c r="E80" s="34" t="s">
        <v>22</v>
      </c>
      <c r="F80" s="30"/>
      <c r="G80" s="31"/>
      <c r="H80" s="31"/>
      <c r="I80" s="129"/>
    </row>
    <row r="81" spans="2:10">
      <c r="B81" s="128"/>
      <c r="F81" s="30"/>
      <c r="G81" s="31"/>
      <c r="H81" s="31"/>
      <c r="I81" s="129"/>
      <c r="J81" s="75" t="str">
        <f>IF((B82=B77+B79),"","NO CUADRA")</f>
        <v/>
      </c>
    </row>
    <row r="82" spans="2:10">
      <c r="B82" s="130">
        <f>B77+B79</f>
        <v>541556</v>
      </c>
      <c r="C82" s="26"/>
      <c r="D82" s="26" t="s">
        <v>46</v>
      </c>
      <c r="E82" s="26"/>
      <c r="F82" s="37"/>
      <c r="G82" s="26" t="s">
        <v>46</v>
      </c>
      <c r="H82" s="26"/>
      <c r="I82" s="131">
        <f>I77</f>
        <v>541556</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536985</v>
      </c>
      <c r="D92" s="32" t="s">
        <v>87</v>
      </c>
      <c r="E92" s="34" t="s">
        <v>88</v>
      </c>
      <c r="F92" s="30"/>
      <c r="G92" s="32" t="s">
        <v>82</v>
      </c>
      <c r="H92" s="34" t="s">
        <v>22</v>
      </c>
      <c r="I92" s="129">
        <f>+B80</f>
        <v>528692</v>
      </c>
      <c r="J92" s="75" t="str">
        <f>IF((I93=I94+I95),"","NO CUADRA")</f>
        <v/>
      </c>
    </row>
    <row r="93" spans="2:10">
      <c r="B93" s="128"/>
      <c r="E93" s="39" t="s">
        <v>89</v>
      </c>
      <c r="F93" s="30"/>
      <c r="G93" s="35" t="s">
        <v>32</v>
      </c>
      <c r="H93" s="24" t="s">
        <v>24</v>
      </c>
      <c r="I93" s="129">
        <f>I94+I95</f>
        <v>8293</v>
      </c>
      <c r="J93" s="75" t="str">
        <f>IF((I96=I97),"","NO CUADRA")</f>
        <v/>
      </c>
    </row>
    <row r="94" spans="2:10">
      <c r="B94" s="128"/>
      <c r="E94" s="32"/>
      <c r="F94" s="30"/>
      <c r="G94" s="35" t="s">
        <v>90</v>
      </c>
      <c r="I94" s="129">
        <v>5030</v>
      </c>
      <c r="J94" s="75" t="str">
        <f>IF((I99=I92+I93+I96),"","NO CUADRA")</f>
        <v/>
      </c>
    </row>
    <row r="95" spans="2:10">
      <c r="B95" s="128"/>
      <c r="E95" s="32"/>
      <c r="F95" s="30"/>
      <c r="G95" s="35" t="s">
        <v>91</v>
      </c>
      <c r="I95" s="129">
        <v>3263</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536985</v>
      </c>
      <c r="C99" s="26"/>
      <c r="D99" s="26" t="s">
        <v>46</v>
      </c>
      <c r="E99" s="26"/>
      <c r="F99" s="37"/>
      <c r="G99" s="26" t="s">
        <v>46</v>
      </c>
      <c r="H99" s="26"/>
      <c r="I99" s="131">
        <f>I92+I93+I96</f>
        <v>536985</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5262</v>
      </c>
      <c r="D106" s="32" t="s">
        <v>34</v>
      </c>
      <c r="E106" s="50" t="s">
        <v>35</v>
      </c>
      <c r="F106" s="30"/>
      <c r="G106" s="31"/>
      <c r="H106" s="31"/>
      <c r="I106" s="30"/>
    </row>
    <row r="107" spans="2:10">
      <c r="B107" s="128">
        <v>5632</v>
      </c>
      <c r="D107" s="32" t="s">
        <v>94</v>
      </c>
      <c r="E107" s="32"/>
      <c r="F107" s="30"/>
      <c r="G107" s="32" t="s">
        <v>87</v>
      </c>
      <c r="H107" s="39" t="s">
        <v>88</v>
      </c>
      <c r="I107" s="129"/>
    </row>
    <row r="108" spans="2:10">
      <c r="B108" s="128">
        <f>-B13</f>
        <v>-12864</v>
      </c>
      <c r="D108" s="32" t="s">
        <v>95</v>
      </c>
      <c r="E108" s="33" t="s">
        <v>6</v>
      </c>
      <c r="F108" s="30"/>
      <c r="G108" s="32"/>
      <c r="H108" s="51" t="s">
        <v>89</v>
      </c>
      <c r="I108" s="129">
        <f>B92</f>
        <v>536985</v>
      </c>
    </row>
    <row r="109" spans="2:10">
      <c r="B109" s="128">
        <v>-370</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544587</v>
      </c>
      <c r="C113" s="46"/>
      <c r="D113" s="46" t="s">
        <v>26</v>
      </c>
      <c r="E113" s="34" t="s">
        <v>102</v>
      </c>
      <c r="F113" s="47"/>
      <c r="G113" s="72"/>
      <c r="H113" s="48"/>
      <c r="I113" s="129"/>
    </row>
    <row r="114" spans="2:10">
      <c r="B114" s="128"/>
      <c r="E114" s="32"/>
      <c r="F114" s="30"/>
      <c r="G114" s="72"/>
      <c r="H114" s="31"/>
      <c r="I114" s="129"/>
    </row>
    <row r="115" spans="2:10">
      <c r="B115" s="130">
        <f>B106+B108+B111+B113</f>
        <v>536985</v>
      </c>
      <c r="C115" s="26"/>
      <c r="D115" s="26" t="s">
        <v>46</v>
      </c>
      <c r="E115" s="52"/>
      <c r="F115" s="37"/>
      <c r="G115" s="26" t="s">
        <v>46</v>
      </c>
      <c r="H115" s="26"/>
      <c r="I115" s="131">
        <f>I108</f>
        <v>536985</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544587</v>
      </c>
      <c r="J122" s="75" t="str">
        <f>IF((B125=B126+B127),"","NO CUADRA")</f>
        <v/>
      </c>
    </row>
    <row r="123" spans="2:10" ht="15">
      <c r="B123" s="128">
        <f>B125+B128+B131+B134+B137+B142+B143+B144</f>
        <v>-2146</v>
      </c>
      <c r="C123" s="28"/>
      <c r="D123" s="23"/>
      <c r="E123" s="32" t="s">
        <v>105</v>
      </c>
      <c r="F123" s="23"/>
      <c r="G123" s="23"/>
      <c r="H123" s="23"/>
      <c r="I123" s="129">
        <f>I128+I131+I134+I137+I142+I143+I144</f>
        <v>-546733</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12199</v>
      </c>
      <c r="E128" s="32" t="s">
        <v>109</v>
      </c>
      <c r="I128" s="129">
        <f>I129+I130</f>
        <v>147</v>
      </c>
      <c r="J128" s="75" t="str">
        <f>IF((B138=B139+B140),"","NO CUADRA")</f>
        <v/>
      </c>
    </row>
    <row r="129" spans="2:10">
      <c r="B129" s="128">
        <v>-42647</v>
      </c>
      <c r="E129" s="32" t="s">
        <v>110</v>
      </c>
      <c r="I129" s="129">
        <v>0</v>
      </c>
      <c r="J129" s="75" t="str">
        <f>IF((B144=B145+B146),"","NO CUADRA")</f>
        <v/>
      </c>
    </row>
    <row r="130" spans="2:10">
      <c r="B130" s="128">
        <v>54846</v>
      </c>
      <c r="E130" s="32" t="s">
        <v>111</v>
      </c>
      <c r="I130" s="129">
        <v>147</v>
      </c>
    </row>
    <row r="131" spans="2:10">
      <c r="B131" s="128">
        <f>B132+B133</f>
        <v>-1081</v>
      </c>
      <c r="E131" s="32" t="s">
        <v>112</v>
      </c>
      <c r="I131" s="129">
        <f>I132+I133</f>
        <v>0</v>
      </c>
    </row>
    <row r="132" spans="2:10">
      <c r="B132" s="128">
        <v>0</v>
      </c>
      <c r="E132" s="32" t="s">
        <v>113</v>
      </c>
      <c r="I132" s="129">
        <v>0</v>
      </c>
      <c r="J132" s="75" t="str">
        <f>IF((I128=I129+I130),"","NO CUADRA")</f>
        <v/>
      </c>
    </row>
    <row r="133" spans="2:10">
      <c r="B133" s="128">
        <v>-1081</v>
      </c>
      <c r="E133" s="32" t="s">
        <v>114</v>
      </c>
      <c r="I133" s="129">
        <v>0</v>
      </c>
      <c r="J133" s="75" t="str">
        <f>IF((I131=I132+I133),"","NO CUADRA")</f>
        <v/>
      </c>
    </row>
    <row r="134" spans="2:10">
      <c r="B134" s="128">
        <f>B135+B136</f>
        <v>1524</v>
      </c>
      <c r="E134" s="32" t="s">
        <v>115</v>
      </c>
      <c r="I134" s="129">
        <f>I135+I136</f>
        <v>-353967</v>
      </c>
      <c r="J134" s="75" t="str">
        <f>IF((I134=I135+I136),"","NO CUADRA")</f>
        <v/>
      </c>
    </row>
    <row r="135" spans="2:10">
      <c r="B135" s="128">
        <v>1</v>
      </c>
      <c r="E135" s="32" t="s">
        <v>116</v>
      </c>
      <c r="I135" s="129">
        <v>-349357</v>
      </c>
      <c r="J135" s="75" t="str">
        <f>IF((I137=I138+I141),"","NO CUADRA")</f>
        <v/>
      </c>
    </row>
    <row r="136" spans="2:10">
      <c r="B136" s="128">
        <v>1523</v>
      </c>
      <c r="E136" s="32" t="s">
        <v>117</v>
      </c>
      <c r="I136" s="129">
        <v>-4610</v>
      </c>
      <c r="J136" s="75" t="str">
        <f>IF((I144=I145+I146),"","NO CUADRA")</f>
        <v/>
      </c>
    </row>
    <row r="137" spans="2:10">
      <c r="B137" s="128">
        <f>B138+B141</f>
        <v>118</v>
      </c>
      <c r="E137" s="55" t="s">
        <v>118</v>
      </c>
      <c r="I137" s="129">
        <f>I138+I141</f>
        <v>0</v>
      </c>
      <c r="J137" s="75" t="str">
        <f>IF((I122=B123-I128-I131-I134-I137-I142-I143-I144),"","NO CUADRA")</f>
        <v/>
      </c>
    </row>
    <row r="138" spans="2:10">
      <c r="B138" s="128">
        <f>B139+B140</f>
        <v>118</v>
      </c>
      <c r="E138" s="55" t="s">
        <v>119</v>
      </c>
      <c r="I138" s="129">
        <f>I139+I140</f>
        <v>0</v>
      </c>
    </row>
    <row r="139" spans="2:10">
      <c r="B139" s="128">
        <v>118</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195</v>
      </c>
      <c r="C143" s="32" t="s">
        <v>124</v>
      </c>
      <c r="E143" s="32" t="s">
        <v>124</v>
      </c>
      <c r="I143" s="129">
        <v>0</v>
      </c>
    </row>
    <row r="144" spans="2:10">
      <c r="B144" s="128">
        <f>B145+B146</f>
        <v>-15101</v>
      </c>
      <c r="C144" s="32" t="s">
        <v>125</v>
      </c>
      <c r="E144" s="32" t="s">
        <v>125</v>
      </c>
      <c r="I144" s="129">
        <f>I145+I146</f>
        <v>-192913</v>
      </c>
      <c r="J144" s="75" t="str">
        <f>IF((I122=B113),"","NO CUADRA")</f>
        <v/>
      </c>
    </row>
    <row r="145" spans="2:9">
      <c r="B145" s="128">
        <v>34445</v>
      </c>
      <c r="C145" s="32" t="s">
        <v>126</v>
      </c>
      <c r="E145" s="32" t="s">
        <v>126</v>
      </c>
      <c r="I145" s="129">
        <v>8709</v>
      </c>
    </row>
    <row r="146" spans="2:9">
      <c r="B146" s="130">
        <v>-49546</v>
      </c>
      <c r="C146" s="56" t="s">
        <v>127</v>
      </c>
      <c r="D146" s="57"/>
      <c r="E146" s="56" t="s">
        <v>127</v>
      </c>
      <c r="F146" s="57"/>
      <c r="G146" s="57"/>
      <c r="H146" s="57"/>
      <c r="I146" s="131">
        <v>-201622</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420</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65106</v>
      </c>
      <c r="D11" s="24" t="s">
        <v>4</v>
      </c>
      <c r="E11" s="32" t="s">
        <v>42</v>
      </c>
      <c r="F11" s="30"/>
      <c r="G11" s="31" t="s">
        <v>2</v>
      </c>
      <c r="H11" s="33" t="s">
        <v>3</v>
      </c>
      <c r="I11" s="129">
        <f>I12+I13</f>
        <v>87924</v>
      </c>
      <c r="J11" s="75" t="str">
        <f>IF((I11=I12+I13),"","NO CUADRA")</f>
        <v/>
      </c>
    </row>
    <row r="12" spans="2:14">
      <c r="B12" s="128">
        <f>I11-B11</f>
        <v>22818</v>
      </c>
      <c r="D12" s="32" t="s">
        <v>28</v>
      </c>
      <c r="E12" s="34" t="s">
        <v>5</v>
      </c>
      <c r="F12" s="30"/>
      <c r="G12" s="35" t="s">
        <v>43</v>
      </c>
      <c r="H12" s="31"/>
      <c r="I12" s="129">
        <v>87924</v>
      </c>
      <c r="J12" s="75" t="str">
        <f>IF((I11=I16),"","NO CUADRA")</f>
        <v/>
      </c>
    </row>
    <row r="13" spans="2:14">
      <c r="B13" s="128">
        <v>9786</v>
      </c>
      <c r="D13" s="24" t="s">
        <v>44</v>
      </c>
      <c r="E13" s="32" t="s">
        <v>6</v>
      </c>
      <c r="F13" s="30"/>
      <c r="G13" s="35" t="s">
        <v>45</v>
      </c>
      <c r="I13" s="129">
        <v>0</v>
      </c>
      <c r="J13" s="75" t="str">
        <f>IF((B16=B11+B12),"","NO CUADRA")</f>
        <v/>
      </c>
    </row>
    <row r="14" spans="2:14">
      <c r="B14" s="128">
        <f>B12-B13</f>
        <v>13032</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87924</v>
      </c>
      <c r="C16" s="26"/>
      <c r="D16" s="36" t="s">
        <v>46</v>
      </c>
      <c r="E16" s="26"/>
      <c r="F16" s="37"/>
      <c r="G16" s="36" t="s">
        <v>46</v>
      </c>
      <c r="H16" s="26"/>
      <c r="I16" s="131">
        <f>I11</f>
        <v>87924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21630</v>
      </c>
      <c r="D26" s="24" t="s">
        <v>9</v>
      </c>
      <c r="E26" s="32" t="s">
        <v>10</v>
      </c>
      <c r="F26" s="30"/>
      <c r="G26" s="35" t="s">
        <v>28</v>
      </c>
      <c r="H26" s="39" t="s">
        <v>5</v>
      </c>
      <c r="I26" s="129">
        <f>+B12</f>
        <v>22818</v>
      </c>
      <c r="J26" s="75" t="str">
        <f>IF((B26=B27+B28),"","NO CUADRA")</f>
        <v/>
      </c>
    </row>
    <row r="27" spans="2:10">
      <c r="B27" s="128">
        <v>16577</v>
      </c>
      <c r="D27" s="32" t="s">
        <v>49</v>
      </c>
      <c r="F27" s="30"/>
      <c r="G27" s="31"/>
      <c r="H27" s="31"/>
      <c r="I27" s="129"/>
      <c r="J27" s="75" t="str">
        <f>IF((B28=B29+B30),"","NO CUADRA")</f>
        <v/>
      </c>
    </row>
    <row r="28" spans="2:10">
      <c r="B28" s="128">
        <f>B29+B30</f>
        <v>5053</v>
      </c>
      <c r="D28" s="32" t="s">
        <v>50</v>
      </c>
      <c r="F28" s="30"/>
      <c r="G28" s="31"/>
      <c r="H28" s="31"/>
      <c r="I28" s="129"/>
      <c r="J28" s="75" t="str">
        <f>IF((I26=I35),"","NO CUADRA")</f>
        <v/>
      </c>
    </row>
    <row r="29" spans="2:10">
      <c r="B29" s="128">
        <v>5015</v>
      </c>
      <c r="D29" s="32" t="s">
        <v>51</v>
      </c>
      <c r="F29" s="30"/>
      <c r="G29" s="31"/>
      <c r="H29" s="31"/>
      <c r="I29" s="129"/>
      <c r="J29" s="75" t="str">
        <f>IF((B33=I35-B26-B31-B32),"","NO CUADRA")</f>
        <v/>
      </c>
    </row>
    <row r="30" spans="2:10">
      <c r="B30" s="128">
        <v>38</v>
      </c>
      <c r="D30" s="32" t="s">
        <v>52</v>
      </c>
      <c r="F30" s="30"/>
      <c r="G30" s="31"/>
      <c r="H30" s="31"/>
      <c r="I30" s="129"/>
      <c r="J30" s="75" t="str">
        <f>IF((B35=B26+B31+B32+B33),"","NO CUADRA")</f>
        <v/>
      </c>
    </row>
    <row r="31" spans="2:10" ht="12.75" customHeight="1">
      <c r="B31" s="128">
        <v>2099</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-911</v>
      </c>
      <c r="D33" s="32" t="s">
        <v>53</v>
      </c>
      <c r="E33" s="34" t="s">
        <v>54</v>
      </c>
      <c r="F33" s="30"/>
      <c r="G33" s="31"/>
      <c r="H33" s="31"/>
      <c r="I33" s="129"/>
    </row>
    <row r="34" spans="2:10">
      <c r="B34" s="128"/>
      <c r="F34" s="30"/>
      <c r="G34" s="31"/>
      <c r="H34" s="31"/>
      <c r="I34" s="129"/>
    </row>
    <row r="35" spans="2:10">
      <c r="B35" s="130">
        <f>B26+B31+B32+B33</f>
        <v>22818</v>
      </c>
      <c r="C35" s="26"/>
      <c r="D35" s="36" t="s">
        <v>46</v>
      </c>
      <c r="E35" s="26"/>
      <c r="F35" s="37"/>
      <c r="G35" s="36" t="s">
        <v>46</v>
      </c>
      <c r="H35" s="26"/>
      <c r="I35" s="131">
        <f>I26</f>
        <v>22818</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1985</v>
      </c>
      <c r="D42" s="24" t="s">
        <v>15</v>
      </c>
      <c r="E42" s="35" t="s">
        <v>16</v>
      </c>
      <c r="F42" s="30"/>
      <c r="G42" s="32" t="s">
        <v>53</v>
      </c>
      <c r="H42" s="34" t="s">
        <v>54</v>
      </c>
      <c r="I42" s="129">
        <f>+B33</f>
        <v>-911</v>
      </c>
    </row>
    <row r="43" spans="2:10" ht="15">
      <c r="B43" s="128">
        <v>1968</v>
      </c>
      <c r="C43" s="23"/>
      <c r="D43" s="40" t="s">
        <v>56</v>
      </c>
      <c r="F43" s="41"/>
      <c r="G43" s="28" t="s">
        <v>15</v>
      </c>
      <c r="H43" s="42" t="s">
        <v>16</v>
      </c>
      <c r="I43" s="129">
        <f>I44+I45+I47+I48+I49</f>
        <v>178</v>
      </c>
      <c r="J43" s="75" t="str">
        <f>IF((I43=I44+I45+I47+I48+I49),"","NO CUADRA")</f>
        <v/>
      </c>
    </row>
    <row r="44" spans="2:10">
      <c r="B44" s="128">
        <v>17</v>
      </c>
      <c r="D44" s="32" t="s">
        <v>57</v>
      </c>
      <c r="F44" s="30"/>
      <c r="G44" s="40" t="s">
        <v>56</v>
      </c>
      <c r="I44" s="129">
        <v>178</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-2718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-733</v>
      </c>
      <c r="C52" s="26"/>
      <c r="D52" s="26" t="s">
        <v>46</v>
      </c>
      <c r="E52" s="26"/>
      <c r="F52" s="37"/>
      <c r="G52" s="26" t="s">
        <v>46</v>
      </c>
      <c r="H52" s="26"/>
      <c r="I52" s="131">
        <f>I42+I43+I50</f>
        <v>-733</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141</v>
      </c>
      <c r="D59" s="24" t="s">
        <v>17</v>
      </c>
      <c r="E59" s="33" t="s">
        <v>66</v>
      </c>
      <c r="F59" s="30"/>
      <c r="G59" s="35" t="s">
        <v>62</v>
      </c>
      <c r="H59" s="34" t="s">
        <v>63</v>
      </c>
      <c r="I59" s="129">
        <f>+B49</f>
        <v>-2718</v>
      </c>
      <c r="J59" s="75" t="str">
        <f>IF((B59=B60+B61),"","NO CUADRA")</f>
        <v/>
      </c>
    </row>
    <row r="60" spans="2:10">
      <c r="B60" s="128">
        <v>141</v>
      </c>
      <c r="D60" s="32" t="s">
        <v>67</v>
      </c>
      <c r="F60" s="30"/>
      <c r="G60" s="35" t="s">
        <v>68</v>
      </c>
      <c r="H60" s="32"/>
      <c r="I60" s="129">
        <f>I61+I62</f>
        <v>38</v>
      </c>
      <c r="J60" s="75" t="str">
        <f>IF((B64=B65+B66+B67),"","NO CUADRA")</f>
        <v/>
      </c>
    </row>
    <row r="61" spans="2:10">
      <c r="B61" s="128">
        <v>0</v>
      </c>
      <c r="D61" s="32" t="s">
        <v>69</v>
      </c>
      <c r="F61" s="30"/>
      <c r="G61" s="35" t="s">
        <v>70</v>
      </c>
      <c r="I61" s="129">
        <v>0</v>
      </c>
      <c r="J61" s="75" t="str">
        <f>IF((I60=I61+I62),"","NO CUADRA")</f>
        <v/>
      </c>
    </row>
    <row r="62" spans="2:10">
      <c r="B62" s="128">
        <v>38</v>
      </c>
      <c r="D62" s="24" t="s">
        <v>18</v>
      </c>
      <c r="E62" s="32" t="s">
        <v>71</v>
      </c>
      <c r="F62" s="30"/>
      <c r="G62" s="35" t="s">
        <v>72</v>
      </c>
      <c r="I62" s="129">
        <v>38</v>
      </c>
      <c r="J62" s="75" t="str">
        <f>IF((I63=I64+I65+I66),"","NO CUADRA")</f>
        <v/>
      </c>
    </row>
    <row r="63" spans="2:10">
      <c r="B63" s="128"/>
      <c r="E63" s="32" t="s">
        <v>73</v>
      </c>
      <c r="F63" s="30"/>
      <c r="G63" s="31" t="s">
        <v>19</v>
      </c>
      <c r="H63" s="24" t="s">
        <v>20</v>
      </c>
      <c r="I63" s="129">
        <f>I64+I65+I66</f>
        <v>287</v>
      </c>
      <c r="J63" s="75" t="str">
        <f>IF((I70=I59+I60+I63),"","NO CUADRA")</f>
        <v/>
      </c>
    </row>
    <row r="64" spans="2:10">
      <c r="B64" s="128">
        <f>B65+B66+B67</f>
        <v>112</v>
      </c>
      <c r="D64" s="24" t="s">
        <v>19</v>
      </c>
      <c r="E64" s="24" t="s">
        <v>20</v>
      </c>
      <c r="F64" s="30"/>
      <c r="G64" s="32" t="s">
        <v>74</v>
      </c>
      <c r="I64" s="129">
        <v>0</v>
      </c>
      <c r="J64" s="75" t="str">
        <f>IF((B68=I70-B59-B62-B64),"","NO CUADRA")</f>
        <v/>
      </c>
    </row>
    <row r="65" spans="2:10">
      <c r="B65" s="128">
        <v>70</v>
      </c>
      <c r="D65" s="32" t="s">
        <v>74</v>
      </c>
      <c r="F65" s="30"/>
      <c r="G65" s="35" t="s">
        <v>75</v>
      </c>
      <c r="I65" s="129">
        <v>158</v>
      </c>
      <c r="J65" s="75" t="str">
        <f>IF((B70=B59+B62+B64+B68),"","NO CUADRA")</f>
        <v/>
      </c>
    </row>
    <row r="66" spans="2:10">
      <c r="B66" s="128">
        <v>0</v>
      </c>
      <c r="D66" s="32" t="s">
        <v>75</v>
      </c>
      <c r="F66" s="30"/>
      <c r="G66" s="35" t="s">
        <v>76</v>
      </c>
      <c r="I66" s="129">
        <v>129</v>
      </c>
    </row>
    <row r="67" spans="2:10">
      <c r="B67" s="128">
        <v>42</v>
      </c>
      <c r="D67" s="32" t="s">
        <v>76</v>
      </c>
      <c r="F67" s="30"/>
      <c r="G67" s="31"/>
      <c r="H67" s="31"/>
      <c r="I67" s="129"/>
    </row>
    <row r="68" spans="2:10">
      <c r="B68" s="128">
        <f>I70-B59-B62-B64</f>
        <v>-2684</v>
      </c>
      <c r="D68" s="32" t="s">
        <v>77</v>
      </c>
      <c r="E68" s="32" t="s">
        <v>78</v>
      </c>
      <c r="F68" s="30"/>
      <c r="G68" s="31"/>
      <c r="H68" s="31"/>
      <c r="I68" s="129"/>
    </row>
    <row r="69" spans="2:10" ht="17.45" customHeight="1">
      <c r="B69" s="128"/>
      <c r="F69" s="30"/>
      <c r="G69" s="31"/>
      <c r="H69" s="31"/>
      <c r="I69" s="129"/>
    </row>
    <row r="70" spans="2:10" ht="17.45" customHeight="1">
      <c r="B70" s="130">
        <f>B59+B62+B64+B68</f>
        <v>-2393</v>
      </c>
      <c r="C70" s="26"/>
      <c r="D70" s="26" t="s">
        <v>46</v>
      </c>
      <c r="E70" s="26"/>
      <c r="F70" s="37"/>
      <c r="G70" s="26" t="s">
        <v>46</v>
      </c>
      <c r="H70" s="26"/>
      <c r="I70" s="131">
        <f>I59+I60+I63</f>
        <v>-2393</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-2684</v>
      </c>
      <c r="J77" s="75" t="str">
        <f>IF((I77=I82),"","NO CUADRA")</f>
        <v/>
      </c>
    </row>
    <row r="78" spans="2:10">
      <c r="B78" s="128"/>
      <c r="E78" s="32" t="s">
        <v>81</v>
      </c>
      <c r="F78" s="30"/>
      <c r="G78" s="35"/>
      <c r="H78" s="32"/>
      <c r="I78" s="129"/>
    </row>
    <row r="79" spans="2:10">
      <c r="B79" s="128">
        <f>I82-B77</f>
        <v>-2684</v>
      </c>
      <c r="D79" s="32" t="s">
        <v>82</v>
      </c>
      <c r="E79" s="39" t="s">
        <v>83</v>
      </c>
      <c r="F79" s="30"/>
      <c r="G79" s="31"/>
      <c r="H79" s="31"/>
      <c r="I79" s="129"/>
      <c r="J79" s="75" t="str">
        <f>IF((B79=I82-B77),"","NO CUADRA")</f>
        <v/>
      </c>
    </row>
    <row r="80" spans="2:10">
      <c r="B80" s="128">
        <f>B79-B13</f>
        <v>-12470</v>
      </c>
      <c r="D80" s="32" t="s">
        <v>21</v>
      </c>
      <c r="E80" s="34" t="s">
        <v>22</v>
      </c>
      <c r="F80" s="30"/>
      <c r="G80" s="31"/>
      <c r="H80" s="31"/>
      <c r="I80" s="129"/>
    </row>
    <row r="81" spans="2:10">
      <c r="B81" s="128"/>
      <c r="F81" s="30"/>
      <c r="G81" s="31"/>
      <c r="H81" s="31"/>
      <c r="I81" s="129"/>
      <c r="J81" s="75" t="str">
        <f>IF((B82=B77+B79),"","NO CUADRA")</f>
        <v/>
      </c>
    </row>
    <row r="82" spans="2:10">
      <c r="B82" s="130">
        <f>B77+B79</f>
        <v>-2684</v>
      </c>
      <c r="C82" s="26"/>
      <c r="D82" s="26" t="s">
        <v>46</v>
      </c>
      <c r="E82" s="26"/>
      <c r="F82" s="37"/>
      <c r="G82" s="26" t="s">
        <v>46</v>
      </c>
      <c r="H82" s="26"/>
      <c r="I82" s="131">
        <f>I77</f>
        <v>-2684</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-8707</v>
      </c>
      <c r="D92" s="32" t="s">
        <v>87</v>
      </c>
      <c r="E92" s="34" t="s">
        <v>88</v>
      </c>
      <c r="F92" s="30"/>
      <c r="G92" s="32" t="s">
        <v>82</v>
      </c>
      <c r="H92" s="34" t="s">
        <v>22</v>
      </c>
      <c r="I92" s="129">
        <f>+B80</f>
        <v>-12470</v>
      </c>
      <c r="J92" s="75" t="str">
        <f>IF((I93=I94+I95),"","NO CUADRA")</f>
        <v/>
      </c>
    </row>
    <row r="93" spans="2:10">
      <c r="B93" s="128"/>
      <c r="E93" s="39" t="s">
        <v>89</v>
      </c>
      <c r="F93" s="30"/>
      <c r="G93" s="35" t="s">
        <v>32</v>
      </c>
      <c r="H93" s="24" t="s">
        <v>24</v>
      </c>
      <c r="I93" s="129">
        <f>I94+I95</f>
        <v>3763</v>
      </c>
      <c r="J93" s="75" t="str">
        <f>IF((I96=I97),"","NO CUADRA")</f>
        <v/>
      </c>
    </row>
    <row r="94" spans="2:10">
      <c r="B94" s="128"/>
      <c r="E94" s="32"/>
      <c r="F94" s="30"/>
      <c r="G94" s="35" t="s">
        <v>90</v>
      </c>
      <c r="I94" s="129">
        <v>2115</v>
      </c>
      <c r="J94" s="75" t="str">
        <f>IF((I99=I92+I93+I96),"","NO CUADRA")</f>
        <v/>
      </c>
    </row>
    <row r="95" spans="2:10">
      <c r="B95" s="128"/>
      <c r="E95" s="32"/>
      <c r="F95" s="30"/>
      <c r="G95" s="35" t="s">
        <v>91</v>
      </c>
      <c r="I95" s="129">
        <v>1648</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-8707</v>
      </c>
      <c r="C99" s="26"/>
      <c r="D99" s="26" t="s">
        <v>46</v>
      </c>
      <c r="E99" s="26"/>
      <c r="F99" s="37"/>
      <c r="G99" s="26" t="s">
        <v>46</v>
      </c>
      <c r="H99" s="26"/>
      <c r="I99" s="131">
        <f>I92+I93+I96</f>
        <v>-8707</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2548</v>
      </c>
      <c r="D106" s="32" t="s">
        <v>34</v>
      </c>
      <c r="E106" s="50" t="s">
        <v>35</v>
      </c>
      <c r="F106" s="30"/>
      <c r="G106" s="31"/>
      <c r="H106" s="31"/>
      <c r="I106" s="30"/>
    </row>
    <row r="107" spans="2:10">
      <c r="B107" s="128">
        <v>2606</v>
      </c>
      <c r="D107" s="32" t="s">
        <v>94</v>
      </c>
      <c r="E107" s="32"/>
      <c r="F107" s="30"/>
      <c r="G107" s="32" t="s">
        <v>87</v>
      </c>
      <c r="H107" s="39" t="s">
        <v>88</v>
      </c>
      <c r="I107" s="129"/>
    </row>
    <row r="108" spans="2:10">
      <c r="B108" s="128">
        <f>-B13</f>
        <v>-9786</v>
      </c>
      <c r="D108" s="32" t="s">
        <v>95</v>
      </c>
      <c r="E108" s="33" t="s">
        <v>6</v>
      </c>
      <c r="F108" s="30"/>
      <c r="G108" s="32"/>
      <c r="H108" s="51" t="s">
        <v>89</v>
      </c>
      <c r="I108" s="129">
        <f>B92</f>
        <v>-8707</v>
      </c>
    </row>
    <row r="109" spans="2:10">
      <c r="B109" s="128">
        <v>-58</v>
      </c>
      <c r="D109" s="40" t="s">
        <v>96</v>
      </c>
      <c r="E109" s="32" t="s">
        <v>97</v>
      </c>
      <c r="F109" s="30"/>
      <c r="H109" s="74"/>
      <c r="I109" s="133"/>
    </row>
    <row r="110" spans="2:10">
      <c r="B110" s="128">
        <v>0</v>
      </c>
      <c r="D110" s="32" t="s">
        <v>98</v>
      </c>
      <c r="E110" s="32" t="s">
        <v>99</v>
      </c>
      <c r="F110" s="30"/>
      <c r="G110" s="72"/>
      <c r="I110" s="129"/>
    </row>
    <row r="111" spans="2:10">
      <c r="B111" s="128">
        <v>-31</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-1438</v>
      </c>
      <c r="C113" s="46"/>
      <c r="D113" s="46" t="s">
        <v>26</v>
      </c>
      <c r="E113" s="34" t="s">
        <v>102</v>
      </c>
      <c r="F113" s="47"/>
      <c r="G113" s="72"/>
      <c r="H113" s="48"/>
      <c r="I113" s="129"/>
    </row>
    <row r="114" spans="2:10">
      <c r="B114" s="128"/>
      <c r="E114" s="32"/>
      <c r="F114" s="30"/>
      <c r="G114" s="72"/>
      <c r="H114" s="31"/>
      <c r="I114" s="129"/>
    </row>
    <row r="115" spans="2:10">
      <c r="B115" s="130">
        <f>B106+B108+B111+B113</f>
        <v>-8707</v>
      </c>
      <c r="C115" s="26"/>
      <c r="D115" s="26" t="s">
        <v>46</v>
      </c>
      <c r="E115" s="52"/>
      <c r="F115" s="37"/>
      <c r="G115" s="26" t="s">
        <v>46</v>
      </c>
      <c r="H115" s="26"/>
      <c r="I115" s="131">
        <f>I108</f>
        <v>-8707</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-1438</v>
      </c>
      <c r="J122" s="75" t="str">
        <f>IF((B125=B126+B127),"","NO CUADRA")</f>
        <v/>
      </c>
    </row>
    <row r="123" spans="2:10" ht="15">
      <c r="B123" s="128">
        <f>B125+B128+B131+B134+B137+B142+B143+B144</f>
        <v>11453</v>
      </c>
      <c r="C123" s="28"/>
      <c r="D123" s="23"/>
      <c r="E123" s="32" t="s">
        <v>105</v>
      </c>
      <c r="F123" s="23"/>
      <c r="G123" s="23"/>
      <c r="H123" s="23"/>
      <c r="I123" s="129">
        <f>I128+I131+I134+I137+I142+I143+I144</f>
        <v>12891</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7004</v>
      </c>
      <c r="E128" s="32" t="s">
        <v>109</v>
      </c>
      <c r="I128" s="129">
        <f>I129+I130</f>
        <v>2306</v>
      </c>
      <c r="J128" s="75" t="str">
        <f>IF((B138=B139+B140),"","NO CUADRA")</f>
        <v/>
      </c>
    </row>
    <row r="129" spans="2:10">
      <c r="B129" s="128">
        <v>-5005</v>
      </c>
      <c r="E129" s="32" t="s">
        <v>110</v>
      </c>
      <c r="I129" s="129">
        <v>0</v>
      </c>
      <c r="J129" s="75" t="str">
        <f>IF((B144=B145+B146),"","NO CUADRA")</f>
        <v/>
      </c>
    </row>
    <row r="130" spans="2:10">
      <c r="B130" s="128">
        <v>12009</v>
      </c>
      <c r="E130" s="32" t="s">
        <v>111</v>
      </c>
      <c r="I130" s="129">
        <v>2306</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847</v>
      </c>
      <c r="E134" s="32" t="s">
        <v>115</v>
      </c>
      <c r="I134" s="129">
        <f>I135+I136</f>
        <v>-3974</v>
      </c>
      <c r="J134" s="75" t="str">
        <f>IF((I134=I135+I136),"","NO CUADRA")</f>
        <v/>
      </c>
    </row>
    <row r="135" spans="2:10">
      <c r="B135" s="128">
        <v>541</v>
      </c>
      <c r="E135" s="32" t="s">
        <v>116</v>
      </c>
      <c r="I135" s="129">
        <v>-3409</v>
      </c>
      <c r="J135" s="75" t="str">
        <f>IF((I137=I138+I141),"","NO CUADRA")</f>
        <v/>
      </c>
    </row>
    <row r="136" spans="2:10">
      <c r="B136" s="128">
        <v>306</v>
      </c>
      <c r="E136" s="32" t="s">
        <v>117</v>
      </c>
      <c r="I136" s="129">
        <v>-565</v>
      </c>
      <c r="J136" s="75" t="str">
        <f>IF((I144=I145+I146),"","NO CUADRA")</f>
        <v/>
      </c>
    </row>
    <row r="137" spans="2:10">
      <c r="B137" s="128">
        <f>B138+B141</f>
        <v>4032</v>
      </c>
      <c r="E137" s="55" t="s">
        <v>118</v>
      </c>
      <c r="I137" s="129">
        <f>I138+I141</f>
        <v>0</v>
      </c>
      <c r="J137" s="75" t="str">
        <f>IF((I122=B123-I128-I131-I134-I137-I142-I143-I144),"","NO CUADRA")</f>
        <v/>
      </c>
    </row>
    <row r="138" spans="2:10">
      <c r="B138" s="128">
        <f>B139+B140</f>
        <v>4032</v>
      </c>
      <c r="E138" s="55" t="s">
        <v>119</v>
      </c>
      <c r="I138" s="129">
        <f>I139+I140</f>
        <v>0</v>
      </c>
    </row>
    <row r="139" spans="2:10">
      <c r="B139" s="128">
        <v>4032</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-430</v>
      </c>
      <c r="C144" s="32" t="s">
        <v>125</v>
      </c>
      <c r="E144" s="32" t="s">
        <v>125</v>
      </c>
      <c r="I144" s="129">
        <f>I145+I146</f>
        <v>14559</v>
      </c>
      <c r="J144" s="75" t="str">
        <f>IF((I122=B113),"","NO CUADRA")</f>
        <v/>
      </c>
    </row>
    <row r="145" spans="2:9">
      <c r="B145" s="128">
        <v>334</v>
      </c>
      <c r="C145" s="32" t="s">
        <v>126</v>
      </c>
      <c r="E145" s="32" t="s">
        <v>126</v>
      </c>
      <c r="I145" s="129">
        <v>9369</v>
      </c>
    </row>
    <row r="146" spans="2:9">
      <c r="B146" s="130">
        <v>-764</v>
      </c>
      <c r="C146" s="56" t="s">
        <v>127</v>
      </c>
      <c r="D146" s="57"/>
      <c r="E146" s="56" t="s">
        <v>127</v>
      </c>
      <c r="F146" s="57"/>
      <c r="G146" s="57"/>
      <c r="H146" s="57"/>
      <c r="I146" s="131">
        <v>5190</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421</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3100</v>
      </c>
      <c r="D11" s="24" t="s">
        <v>4</v>
      </c>
      <c r="E11" s="32" t="s">
        <v>42</v>
      </c>
      <c r="F11" s="30"/>
      <c r="G11" s="31" t="s">
        <v>2</v>
      </c>
      <c r="H11" s="33" t="s">
        <v>3</v>
      </c>
      <c r="I11" s="129">
        <f>I12+I13</f>
        <v>3023</v>
      </c>
      <c r="J11" s="75" t="str">
        <f>IF((I11=I12+I13),"","NO CUADRA")</f>
        <v/>
      </c>
    </row>
    <row r="12" spans="2:14">
      <c r="B12" s="128">
        <f>I11-B11</f>
        <v>-77</v>
      </c>
      <c r="D12" s="32" t="s">
        <v>28</v>
      </c>
      <c r="E12" s="34" t="s">
        <v>5</v>
      </c>
      <c r="F12" s="30"/>
      <c r="G12" s="35" t="s">
        <v>43</v>
      </c>
      <c r="H12" s="31"/>
      <c r="I12" s="129">
        <v>3023</v>
      </c>
      <c r="J12" s="75" t="str">
        <f>IF((I11=I16),"","NO CUADRA")</f>
        <v/>
      </c>
    </row>
    <row r="13" spans="2:14">
      <c r="B13" s="128">
        <v>158</v>
      </c>
      <c r="D13" s="24" t="s">
        <v>44</v>
      </c>
      <c r="E13" s="32" t="s">
        <v>6</v>
      </c>
      <c r="F13" s="30"/>
      <c r="G13" s="35" t="s">
        <v>45</v>
      </c>
      <c r="I13" s="129">
        <v>0</v>
      </c>
      <c r="J13" s="75" t="str">
        <f>IF((B16=B11+B12),"","NO CUADRA")</f>
        <v/>
      </c>
    </row>
    <row r="14" spans="2:14">
      <c r="B14" s="128">
        <f>B12-B13</f>
        <v>-235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3023</v>
      </c>
      <c r="C16" s="26"/>
      <c r="D16" s="36" t="s">
        <v>46</v>
      </c>
      <c r="E16" s="26"/>
      <c r="F16" s="37"/>
      <c r="G16" s="36" t="s">
        <v>46</v>
      </c>
      <c r="H16" s="26"/>
      <c r="I16" s="131">
        <f>I11</f>
        <v>3023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2213</v>
      </c>
      <c r="D26" s="24" t="s">
        <v>9</v>
      </c>
      <c r="E26" s="32" t="s">
        <v>10</v>
      </c>
      <c r="F26" s="30"/>
      <c r="G26" s="35" t="s">
        <v>28</v>
      </c>
      <c r="H26" s="39" t="s">
        <v>5</v>
      </c>
      <c r="I26" s="129">
        <f>+B12</f>
        <v>-77</v>
      </c>
      <c r="J26" s="75" t="str">
        <f>IF((B26=B27+B28),"","NO CUADRA")</f>
        <v/>
      </c>
    </row>
    <row r="27" spans="2:10">
      <c r="B27" s="128">
        <v>1664</v>
      </c>
      <c r="D27" s="32" t="s">
        <v>49</v>
      </c>
      <c r="F27" s="30"/>
      <c r="G27" s="31"/>
      <c r="H27" s="31"/>
      <c r="I27" s="129"/>
      <c r="J27" s="75" t="str">
        <f>IF((B28=B29+B30),"","NO CUADRA")</f>
        <v/>
      </c>
    </row>
    <row r="28" spans="2:10">
      <c r="B28" s="128">
        <f>B29+B30</f>
        <v>549</v>
      </c>
      <c r="D28" s="32" t="s">
        <v>50</v>
      </c>
      <c r="F28" s="30"/>
      <c r="G28" s="31"/>
      <c r="H28" s="31"/>
      <c r="I28" s="129"/>
      <c r="J28" s="75" t="str">
        <f>IF((I26=I35),"","NO CUADRA")</f>
        <v/>
      </c>
    </row>
    <row r="29" spans="2:10">
      <c r="B29" s="128">
        <v>469</v>
      </c>
      <c r="D29" s="32" t="s">
        <v>51</v>
      </c>
      <c r="F29" s="30"/>
      <c r="G29" s="31"/>
      <c r="H29" s="31"/>
      <c r="I29" s="129"/>
      <c r="J29" s="75" t="str">
        <f>IF((B33=I35-B26-B31-B32),"","NO CUADRA")</f>
        <v/>
      </c>
    </row>
    <row r="30" spans="2:10">
      <c r="B30" s="128">
        <v>80</v>
      </c>
      <c r="D30" s="32" t="s">
        <v>52</v>
      </c>
      <c r="F30" s="30"/>
      <c r="G30" s="31"/>
      <c r="H30" s="31"/>
      <c r="I30" s="129"/>
      <c r="J30" s="75" t="str">
        <f>IF((B35=B26+B31+B32+B33),"","NO CUADRA")</f>
        <v/>
      </c>
    </row>
    <row r="31" spans="2:10" ht="12.75" customHeight="1">
      <c r="B31" s="128">
        <v>50</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-2340</v>
      </c>
      <c r="D33" s="32" t="s">
        <v>53</v>
      </c>
      <c r="E33" s="34" t="s">
        <v>54</v>
      </c>
      <c r="F33" s="30"/>
      <c r="G33" s="31"/>
      <c r="H33" s="31"/>
      <c r="I33" s="129"/>
    </row>
    <row r="34" spans="2:10">
      <c r="B34" s="128"/>
      <c r="F34" s="30"/>
      <c r="G34" s="31"/>
      <c r="H34" s="31"/>
      <c r="I34" s="129"/>
    </row>
    <row r="35" spans="2:10">
      <c r="B35" s="130">
        <f>B26+B31+B32+B33</f>
        <v>-77</v>
      </c>
      <c r="C35" s="26"/>
      <c r="D35" s="36" t="s">
        <v>46</v>
      </c>
      <c r="E35" s="26"/>
      <c r="F35" s="37"/>
      <c r="G35" s="36" t="s">
        <v>46</v>
      </c>
      <c r="H35" s="26"/>
      <c r="I35" s="131">
        <f>I26</f>
        <v>-77</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38</v>
      </c>
      <c r="D42" s="24" t="s">
        <v>15</v>
      </c>
      <c r="E42" s="35" t="s">
        <v>16</v>
      </c>
      <c r="F42" s="30"/>
      <c r="G42" s="32" t="s">
        <v>53</v>
      </c>
      <c r="H42" s="34" t="s">
        <v>54</v>
      </c>
      <c r="I42" s="129">
        <f>+B33</f>
        <v>-2340</v>
      </c>
    </row>
    <row r="43" spans="2:10" ht="15">
      <c r="B43" s="128">
        <v>38</v>
      </c>
      <c r="C43" s="23"/>
      <c r="D43" s="40" t="s">
        <v>56</v>
      </c>
      <c r="F43" s="41"/>
      <c r="G43" s="28" t="s">
        <v>15</v>
      </c>
      <c r="H43" s="42" t="s">
        <v>16</v>
      </c>
      <c r="I43" s="129">
        <f>I44+I45+I47+I48+I49</f>
        <v>253</v>
      </c>
      <c r="J43" s="75" t="str">
        <f>IF((I43=I44+I45+I47+I48+I49),"","NO CUADRA")</f>
        <v/>
      </c>
    </row>
    <row r="44" spans="2:10">
      <c r="B44" s="128">
        <v>0</v>
      </c>
      <c r="D44" s="32" t="s">
        <v>57</v>
      </c>
      <c r="F44" s="30"/>
      <c r="G44" s="40" t="s">
        <v>56</v>
      </c>
      <c r="I44" s="129">
        <v>253</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-2125</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-2087</v>
      </c>
      <c r="C52" s="26"/>
      <c r="D52" s="26" t="s">
        <v>46</v>
      </c>
      <c r="E52" s="26"/>
      <c r="F52" s="37"/>
      <c r="G52" s="26" t="s">
        <v>46</v>
      </c>
      <c r="H52" s="26"/>
      <c r="I52" s="131">
        <f>I42+I43+I50</f>
        <v>-2087</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0</v>
      </c>
      <c r="D59" s="24" t="s">
        <v>17</v>
      </c>
      <c r="E59" s="33" t="s">
        <v>66</v>
      </c>
      <c r="F59" s="30"/>
      <c r="G59" s="35" t="s">
        <v>62</v>
      </c>
      <c r="H59" s="34" t="s">
        <v>63</v>
      </c>
      <c r="I59" s="129">
        <f>+B49</f>
        <v>-2125</v>
      </c>
      <c r="J59" s="75" t="str">
        <f>IF((B59=B60+B61),"","NO CUADRA")</f>
        <v/>
      </c>
    </row>
    <row r="60" spans="2:10">
      <c r="B60" s="128">
        <v>0</v>
      </c>
      <c r="D60" s="32" t="s">
        <v>67</v>
      </c>
      <c r="F60" s="30"/>
      <c r="G60" s="35" t="s">
        <v>68</v>
      </c>
      <c r="H60" s="32"/>
      <c r="I60" s="129">
        <f>I61+I62</f>
        <v>80</v>
      </c>
      <c r="J60" s="75" t="str">
        <f>IF((B64=B65+B66+B67),"","NO CUADRA")</f>
        <v/>
      </c>
    </row>
    <row r="61" spans="2:10">
      <c r="B61" s="128">
        <v>0</v>
      </c>
      <c r="D61" s="32" t="s">
        <v>69</v>
      </c>
      <c r="F61" s="30"/>
      <c r="G61" s="35" t="s">
        <v>70</v>
      </c>
      <c r="I61" s="129">
        <v>0</v>
      </c>
      <c r="J61" s="75" t="str">
        <f>IF((I60=I61+I62),"","NO CUADRA")</f>
        <v/>
      </c>
    </row>
    <row r="62" spans="2:10">
      <c r="B62" s="128">
        <v>80</v>
      </c>
      <c r="D62" s="24" t="s">
        <v>18</v>
      </c>
      <c r="E62" s="32" t="s">
        <v>71</v>
      </c>
      <c r="F62" s="30"/>
      <c r="G62" s="35" t="s">
        <v>72</v>
      </c>
      <c r="I62" s="129">
        <v>80</v>
      </c>
      <c r="J62" s="75" t="str">
        <f>IF((I63=I64+I65+I66),"","NO CUADRA")</f>
        <v/>
      </c>
    </row>
    <row r="63" spans="2:10">
      <c r="B63" s="128"/>
      <c r="E63" s="32" t="s">
        <v>73</v>
      </c>
      <c r="F63" s="30"/>
      <c r="G63" s="31" t="s">
        <v>19</v>
      </c>
      <c r="H63" s="24" t="s">
        <v>20</v>
      </c>
      <c r="I63" s="129">
        <f>I64+I65+I66</f>
        <v>646</v>
      </c>
      <c r="J63" s="75" t="str">
        <f>IF((I70=I59+I60+I63),"","NO CUADRA")</f>
        <v/>
      </c>
    </row>
    <row r="64" spans="2:10">
      <c r="B64" s="128">
        <f>B65+B66+B67</f>
        <v>108</v>
      </c>
      <c r="D64" s="24" t="s">
        <v>19</v>
      </c>
      <c r="E64" s="24" t="s">
        <v>20</v>
      </c>
      <c r="F64" s="30"/>
      <c r="G64" s="32" t="s">
        <v>74</v>
      </c>
      <c r="I64" s="129">
        <v>0</v>
      </c>
      <c r="J64" s="75" t="str">
        <f>IF((B68=I70-B59-B62-B64),"","NO CUADRA")</f>
        <v/>
      </c>
    </row>
    <row r="65" spans="2:10">
      <c r="B65" s="128">
        <v>43</v>
      </c>
      <c r="D65" s="32" t="s">
        <v>74</v>
      </c>
      <c r="F65" s="30"/>
      <c r="G65" s="35" t="s">
        <v>75</v>
      </c>
      <c r="I65" s="129">
        <v>0</v>
      </c>
      <c r="J65" s="75" t="str">
        <f>IF((B70=B59+B62+B64+B68),"","NO CUADRA")</f>
        <v/>
      </c>
    </row>
    <row r="66" spans="2:10">
      <c r="B66" s="128">
        <v>0</v>
      </c>
      <c r="D66" s="32" t="s">
        <v>75</v>
      </c>
      <c r="F66" s="30"/>
      <c r="G66" s="35" t="s">
        <v>76</v>
      </c>
      <c r="I66" s="129">
        <v>646</v>
      </c>
    </row>
    <row r="67" spans="2:10">
      <c r="B67" s="128">
        <v>65</v>
      </c>
      <c r="D67" s="32" t="s">
        <v>76</v>
      </c>
      <c r="F67" s="30"/>
      <c r="G67" s="31"/>
      <c r="H67" s="31"/>
      <c r="I67" s="129"/>
    </row>
    <row r="68" spans="2:10">
      <c r="B68" s="128">
        <f>I70-B59-B62-B64</f>
        <v>-1587</v>
      </c>
      <c r="D68" s="32" t="s">
        <v>77</v>
      </c>
      <c r="E68" s="32" t="s">
        <v>78</v>
      </c>
      <c r="F68" s="30"/>
      <c r="G68" s="31"/>
      <c r="H68" s="31"/>
      <c r="I68" s="129"/>
    </row>
    <row r="69" spans="2:10" ht="17.45" customHeight="1">
      <c r="B69" s="128"/>
      <c r="F69" s="30"/>
      <c r="G69" s="31"/>
      <c r="H69" s="31"/>
      <c r="I69" s="129"/>
    </row>
    <row r="70" spans="2:10" ht="17.45" customHeight="1">
      <c r="B70" s="130">
        <f>B59+B62+B64+B68</f>
        <v>-1399</v>
      </c>
      <c r="C70" s="26"/>
      <c r="D70" s="26" t="s">
        <v>46</v>
      </c>
      <c r="E70" s="26"/>
      <c r="F70" s="37"/>
      <c r="G70" s="26" t="s">
        <v>46</v>
      </c>
      <c r="H70" s="26"/>
      <c r="I70" s="131">
        <f>I59+I60+I63</f>
        <v>-1399</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-1587</v>
      </c>
      <c r="J77" s="75" t="str">
        <f>IF((I77=I82),"","NO CUADRA")</f>
        <v/>
      </c>
    </row>
    <row r="78" spans="2:10">
      <c r="B78" s="128"/>
      <c r="E78" s="32" t="s">
        <v>81</v>
      </c>
      <c r="F78" s="30"/>
      <c r="G78" s="35"/>
      <c r="H78" s="32"/>
      <c r="I78" s="129"/>
    </row>
    <row r="79" spans="2:10">
      <c r="B79" s="128">
        <f>I82-B77</f>
        <v>-1587</v>
      </c>
      <c r="D79" s="32" t="s">
        <v>82</v>
      </c>
      <c r="E79" s="39" t="s">
        <v>83</v>
      </c>
      <c r="F79" s="30"/>
      <c r="G79" s="31"/>
      <c r="H79" s="31"/>
      <c r="I79" s="129"/>
      <c r="J79" s="75" t="str">
        <f>IF((B79=I82-B77),"","NO CUADRA")</f>
        <v/>
      </c>
    </row>
    <row r="80" spans="2:10">
      <c r="B80" s="128">
        <f>B79-B13</f>
        <v>-1745</v>
      </c>
      <c r="D80" s="32" t="s">
        <v>21</v>
      </c>
      <c r="E80" s="34" t="s">
        <v>22</v>
      </c>
      <c r="F80" s="30"/>
      <c r="G80" s="31"/>
      <c r="H80" s="31"/>
      <c r="I80" s="129"/>
    </row>
    <row r="81" spans="2:10">
      <c r="B81" s="128"/>
      <c r="F81" s="30"/>
      <c r="G81" s="31"/>
      <c r="H81" s="31"/>
      <c r="I81" s="129"/>
      <c r="J81" s="75" t="str">
        <f>IF((B82=B77+B79),"","NO CUADRA")</f>
        <v/>
      </c>
    </row>
    <row r="82" spans="2:10">
      <c r="B82" s="130">
        <f>B77+B79</f>
        <v>-1587</v>
      </c>
      <c r="C82" s="26"/>
      <c r="D82" s="26" t="s">
        <v>46</v>
      </c>
      <c r="E82" s="26"/>
      <c r="F82" s="37"/>
      <c r="G82" s="26" t="s">
        <v>46</v>
      </c>
      <c r="H82" s="26"/>
      <c r="I82" s="131">
        <f>I77</f>
        <v>-1587</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-1143</v>
      </c>
      <c r="D92" s="32" t="s">
        <v>87</v>
      </c>
      <c r="E92" s="34" t="s">
        <v>88</v>
      </c>
      <c r="F92" s="30"/>
      <c r="G92" s="32" t="s">
        <v>82</v>
      </c>
      <c r="H92" s="34" t="s">
        <v>22</v>
      </c>
      <c r="I92" s="129">
        <f>+B80</f>
        <v>-1745</v>
      </c>
      <c r="J92" s="75" t="str">
        <f>IF((I93=I94+I95),"","NO CUADRA")</f>
        <v/>
      </c>
    </row>
    <row r="93" spans="2:10">
      <c r="B93" s="128"/>
      <c r="E93" s="39" t="s">
        <v>89</v>
      </c>
      <c r="F93" s="30"/>
      <c r="G93" s="35" t="s">
        <v>32</v>
      </c>
      <c r="H93" s="24" t="s">
        <v>24</v>
      </c>
      <c r="I93" s="129">
        <f>I94+I95</f>
        <v>602</v>
      </c>
      <c r="J93" s="75" t="str">
        <f>IF((I96=I97),"","NO CUADRA")</f>
        <v/>
      </c>
    </row>
    <row r="94" spans="2:10">
      <c r="B94" s="128"/>
      <c r="E94" s="32"/>
      <c r="F94" s="30"/>
      <c r="G94" s="35" t="s">
        <v>90</v>
      </c>
      <c r="I94" s="129">
        <v>602</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-1143</v>
      </c>
      <c r="C99" s="26"/>
      <c r="D99" s="26" t="s">
        <v>46</v>
      </c>
      <c r="E99" s="26"/>
      <c r="F99" s="37"/>
      <c r="G99" s="26" t="s">
        <v>46</v>
      </c>
      <c r="H99" s="26"/>
      <c r="I99" s="131">
        <f>I92+I93+I96</f>
        <v>-1143</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-2276</v>
      </c>
      <c r="D106" s="32" t="s">
        <v>34</v>
      </c>
      <c r="E106" s="50" t="s">
        <v>35</v>
      </c>
      <c r="F106" s="30"/>
      <c r="G106" s="31"/>
      <c r="H106" s="31"/>
      <c r="I106" s="30"/>
    </row>
    <row r="107" spans="2:10">
      <c r="B107" s="128">
        <v>2</v>
      </c>
      <c r="D107" s="32" t="s">
        <v>94</v>
      </c>
      <c r="E107" s="32"/>
      <c r="F107" s="30"/>
      <c r="G107" s="32" t="s">
        <v>87</v>
      </c>
      <c r="H107" s="39" t="s">
        <v>88</v>
      </c>
      <c r="I107" s="129"/>
    </row>
    <row r="108" spans="2:10">
      <c r="B108" s="128">
        <f>-B13</f>
        <v>-158</v>
      </c>
      <c r="D108" s="32" t="s">
        <v>95</v>
      </c>
      <c r="E108" s="33" t="s">
        <v>6</v>
      </c>
      <c r="F108" s="30"/>
      <c r="G108" s="32"/>
      <c r="H108" s="51" t="s">
        <v>89</v>
      </c>
      <c r="I108" s="129">
        <f>B92</f>
        <v>-1143</v>
      </c>
    </row>
    <row r="109" spans="2:10">
      <c r="B109" s="128">
        <v>-2278</v>
      </c>
      <c r="D109" s="40" t="s">
        <v>96</v>
      </c>
      <c r="E109" s="32" t="s">
        <v>97</v>
      </c>
      <c r="F109" s="30"/>
      <c r="H109" s="74"/>
      <c r="I109" s="133"/>
    </row>
    <row r="110" spans="2:10">
      <c r="B110" s="128">
        <v>0</v>
      </c>
      <c r="D110" s="32" t="s">
        <v>98</v>
      </c>
      <c r="E110" s="32" t="s">
        <v>99</v>
      </c>
      <c r="F110" s="30"/>
      <c r="G110" s="72"/>
      <c r="I110" s="129"/>
    </row>
    <row r="111" spans="2:10">
      <c r="B111" s="128">
        <v>0</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1291</v>
      </c>
      <c r="C113" s="46"/>
      <c r="D113" s="46" t="s">
        <v>26</v>
      </c>
      <c r="E113" s="34" t="s">
        <v>102</v>
      </c>
      <c r="F113" s="47"/>
      <c r="G113" s="72"/>
      <c r="H113" s="48"/>
      <c r="I113" s="129"/>
    </row>
    <row r="114" spans="2:10">
      <c r="B114" s="128"/>
      <c r="E114" s="32"/>
      <c r="F114" s="30"/>
      <c r="G114" s="72"/>
      <c r="H114" s="31"/>
      <c r="I114" s="129"/>
    </row>
    <row r="115" spans="2:10">
      <c r="B115" s="130">
        <f>B106+B108+B111+B113</f>
        <v>-1143</v>
      </c>
      <c r="C115" s="26"/>
      <c r="D115" s="26" t="s">
        <v>46</v>
      </c>
      <c r="E115" s="52"/>
      <c r="F115" s="37"/>
      <c r="G115" s="26" t="s">
        <v>46</v>
      </c>
      <c r="H115" s="26"/>
      <c r="I115" s="131">
        <f>I108</f>
        <v>-1143</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1291</v>
      </c>
      <c r="J122" s="75" t="str">
        <f>IF((B125=B126+B127),"","NO CUADRA")</f>
        <v/>
      </c>
    </row>
    <row r="123" spans="2:10" ht="15">
      <c r="B123" s="128">
        <f>B125+B128+B131+B134+B137+B142+B143+B144</f>
        <v>-5903</v>
      </c>
      <c r="C123" s="28"/>
      <c r="D123" s="23"/>
      <c r="E123" s="32" t="s">
        <v>105</v>
      </c>
      <c r="F123" s="23"/>
      <c r="G123" s="23"/>
      <c r="H123" s="23"/>
      <c r="I123" s="129">
        <f>I128+I131+I134+I137+I142+I143+I144</f>
        <v>-7194</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-1616</v>
      </c>
      <c r="E128" s="32" t="s">
        <v>109</v>
      </c>
      <c r="I128" s="129">
        <f>I129+I130</f>
        <v>-1316</v>
      </c>
      <c r="J128" s="75" t="str">
        <f>IF((B138=B139+B140),"","NO CUADRA")</f>
        <v/>
      </c>
    </row>
    <row r="129" spans="2:10">
      <c r="B129" s="128">
        <v>-1474</v>
      </c>
      <c r="E129" s="32" t="s">
        <v>110</v>
      </c>
      <c r="I129" s="129">
        <v>0</v>
      </c>
      <c r="J129" s="75" t="str">
        <f>IF((B144=B145+B146),"","NO CUADRA")</f>
        <v/>
      </c>
    </row>
    <row r="130" spans="2:10">
      <c r="B130" s="128">
        <v>-142</v>
      </c>
      <c r="E130" s="32" t="s">
        <v>111</v>
      </c>
      <c r="I130" s="129">
        <v>-1316</v>
      </c>
    </row>
    <row r="131" spans="2:10">
      <c r="B131" s="128">
        <f>B132+B133</f>
        <v>0</v>
      </c>
      <c r="E131" s="32" t="s">
        <v>112</v>
      </c>
      <c r="I131" s="129">
        <f>I132+I133</f>
        <v>0</v>
      </c>
    </row>
    <row r="132" spans="2:10">
      <c r="B132" s="128">
        <v>0</v>
      </c>
      <c r="E132" s="32" t="s">
        <v>113</v>
      </c>
      <c r="I132" s="129">
        <v>0</v>
      </c>
      <c r="J132" s="75" t="str">
        <f>IF((I128=I129+I130),"","NO CUADRA")</f>
        <v/>
      </c>
    </row>
    <row r="133" spans="2:10">
      <c r="B133" s="128">
        <v>0</v>
      </c>
      <c r="E133" s="32" t="s">
        <v>114</v>
      </c>
      <c r="I133" s="129">
        <v>0</v>
      </c>
      <c r="J133" s="75" t="str">
        <f>IF((I131=I132+I133),"","NO CUADRA")</f>
        <v/>
      </c>
    </row>
    <row r="134" spans="2:10">
      <c r="B134" s="128">
        <f>B135+B136</f>
        <v>-2957</v>
      </c>
      <c r="E134" s="32" t="s">
        <v>115</v>
      </c>
      <c r="I134" s="129">
        <f>I135+I136</f>
        <v>-345</v>
      </c>
      <c r="J134" s="75" t="str">
        <f>IF((I134=I135+I136),"","NO CUADRA")</f>
        <v/>
      </c>
    </row>
    <row r="135" spans="2:10">
      <c r="B135" s="128">
        <v>-2957</v>
      </c>
      <c r="E135" s="32" t="s">
        <v>116</v>
      </c>
      <c r="I135" s="129">
        <v>-161</v>
      </c>
      <c r="J135" s="75" t="str">
        <f>IF((I137=I138+I141),"","NO CUADRA")</f>
        <v/>
      </c>
    </row>
    <row r="136" spans="2:10">
      <c r="B136" s="128">
        <v>0</v>
      </c>
      <c r="E136" s="32" t="s">
        <v>117</v>
      </c>
      <c r="I136" s="129">
        <v>-184</v>
      </c>
      <c r="J136" s="75" t="str">
        <f>IF((I144=I145+I146),"","NO CUADRA")</f>
        <v/>
      </c>
    </row>
    <row r="137" spans="2:10">
      <c r="B137" s="128">
        <f>B138+B141</f>
        <v>0</v>
      </c>
      <c r="E137" s="55" t="s">
        <v>118</v>
      </c>
      <c r="I137" s="129">
        <f>I138+I141</f>
        <v>0</v>
      </c>
      <c r="J137" s="75" t="str">
        <f>IF((I122=B123-I128-I131-I134-I137-I142-I143-I144),"","NO CUADRA")</f>
        <v/>
      </c>
    </row>
    <row r="138" spans="2:10">
      <c r="B138" s="128">
        <f>B139+B140</f>
        <v>0</v>
      </c>
      <c r="E138" s="55" t="s">
        <v>119</v>
      </c>
      <c r="I138" s="129">
        <f>I139+I140</f>
        <v>0</v>
      </c>
    </row>
    <row r="139" spans="2:10">
      <c r="B139" s="128">
        <v>0</v>
      </c>
      <c r="E139" s="55" t="s">
        <v>120</v>
      </c>
      <c r="I139" s="129">
        <v>0</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-1330</v>
      </c>
      <c r="C144" s="32" t="s">
        <v>125</v>
      </c>
      <c r="E144" s="32" t="s">
        <v>125</v>
      </c>
      <c r="I144" s="129">
        <f>I145+I146</f>
        <v>-5533</v>
      </c>
      <c r="J144" s="75" t="str">
        <f>IF((I122=B113),"","NO CUADRA")</f>
        <v/>
      </c>
    </row>
    <row r="145" spans="2:9">
      <c r="B145" s="128">
        <v>-691</v>
      </c>
      <c r="C145" s="32" t="s">
        <v>126</v>
      </c>
      <c r="E145" s="32" t="s">
        <v>126</v>
      </c>
      <c r="I145" s="129">
        <v>-325</v>
      </c>
    </row>
    <row r="146" spans="2:9">
      <c r="B146" s="130">
        <v>-639</v>
      </c>
      <c r="C146" s="56" t="s">
        <v>127</v>
      </c>
      <c r="D146" s="57"/>
      <c r="E146" s="56" t="s">
        <v>127</v>
      </c>
      <c r="F146" s="57"/>
      <c r="G146" s="57"/>
      <c r="H146" s="57"/>
      <c r="I146" s="131">
        <v>-5208</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325</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50130</v>
      </c>
      <c r="D11" s="24" t="s">
        <v>4</v>
      </c>
      <c r="E11" s="32" t="s">
        <v>42</v>
      </c>
      <c r="F11" s="30"/>
      <c r="G11" s="31" t="s">
        <v>2</v>
      </c>
      <c r="H11" s="33" t="s">
        <v>3</v>
      </c>
      <c r="I11" s="129">
        <f>I12+I13</f>
        <v>177744</v>
      </c>
      <c r="J11" s="75" t="str">
        <f>IF((I11=I12+I13),"","NO CUADRA")</f>
        <v/>
      </c>
    </row>
    <row r="12" spans="2:14">
      <c r="B12" s="128">
        <f>I11-B11</f>
        <v>127614</v>
      </c>
      <c r="D12" s="32" t="s">
        <v>28</v>
      </c>
      <c r="E12" s="34" t="s">
        <v>5</v>
      </c>
      <c r="F12" s="30"/>
      <c r="G12" s="35" t="s">
        <v>43</v>
      </c>
      <c r="H12" s="31"/>
      <c r="I12" s="129">
        <v>177744</v>
      </c>
      <c r="J12" s="75" t="str">
        <f>IF((I11=I16),"","NO CUADRA")</f>
        <v/>
      </c>
    </row>
    <row r="13" spans="2:14">
      <c r="B13" s="128">
        <v>49559</v>
      </c>
      <c r="D13" s="24" t="s">
        <v>44</v>
      </c>
      <c r="E13" s="32" t="s">
        <v>6</v>
      </c>
      <c r="F13" s="30"/>
      <c r="G13" s="35" t="s">
        <v>45</v>
      </c>
      <c r="I13" s="129">
        <v>0</v>
      </c>
      <c r="J13" s="75" t="str">
        <f>IF((B16=B11+B12),"","NO CUADRA")</f>
        <v/>
      </c>
    </row>
    <row r="14" spans="2:14">
      <c r="B14" s="128">
        <f>B12-B13</f>
        <v>78055</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177744</v>
      </c>
      <c r="C16" s="26"/>
      <c r="D16" s="36" t="s">
        <v>46</v>
      </c>
      <c r="E16" s="26"/>
      <c r="F16" s="37"/>
      <c r="G16" s="36" t="s">
        <v>46</v>
      </c>
      <c r="H16" s="26"/>
      <c r="I16" s="131">
        <f>I11</f>
        <v>177744</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78691</v>
      </c>
      <c r="D26" s="24" t="s">
        <v>9</v>
      </c>
      <c r="E26" s="32" t="s">
        <v>10</v>
      </c>
      <c r="F26" s="30"/>
      <c r="G26" s="35" t="s">
        <v>28</v>
      </c>
      <c r="H26" s="39" t="s">
        <v>5</v>
      </c>
      <c r="I26" s="129">
        <f>+B12</f>
        <v>127614</v>
      </c>
      <c r="J26" s="75" t="str">
        <f>IF((B26=B27+B28),"","NO CUADRA")</f>
        <v/>
      </c>
    </row>
    <row r="27" spans="2:10">
      <c r="B27" s="128">
        <v>61656</v>
      </c>
      <c r="D27" s="32" t="s">
        <v>49</v>
      </c>
      <c r="F27" s="30"/>
      <c r="G27" s="31"/>
      <c r="H27" s="31"/>
      <c r="I27" s="129"/>
      <c r="J27" s="75" t="str">
        <f>IF((B28=B29+B30),"","NO CUADRA")</f>
        <v/>
      </c>
    </row>
    <row r="28" spans="2:10">
      <c r="B28" s="128">
        <f>B29+B30</f>
        <v>17035</v>
      </c>
      <c r="D28" s="32" t="s">
        <v>50</v>
      </c>
      <c r="F28" s="30"/>
      <c r="G28" s="31"/>
      <c r="H28" s="31"/>
      <c r="I28" s="129"/>
      <c r="J28" s="75" t="str">
        <f>IF((I26=I35),"","NO CUADRA")</f>
        <v/>
      </c>
    </row>
    <row r="29" spans="2:10">
      <c r="B29" s="128">
        <v>17035</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2022</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46901</v>
      </c>
      <c r="D33" s="32" t="s">
        <v>53</v>
      </c>
      <c r="E33" s="34" t="s">
        <v>54</v>
      </c>
      <c r="F33" s="30"/>
      <c r="G33" s="31"/>
      <c r="H33" s="31"/>
      <c r="I33" s="129"/>
    </row>
    <row r="34" spans="2:10">
      <c r="B34" s="128"/>
      <c r="F34" s="30"/>
      <c r="G34" s="31"/>
      <c r="H34" s="31"/>
      <c r="I34" s="129"/>
    </row>
    <row r="35" spans="2:10">
      <c r="B35" s="130">
        <f>B26+B31+B32+B33</f>
        <v>127614</v>
      </c>
      <c r="C35" s="26"/>
      <c r="D35" s="36" t="s">
        <v>46</v>
      </c>
      <c r="E35" s="26"/>
      <c r="F35" s="37"/>
      <c r="G35" s="36" t="s">
        <v>46</v>
      </c>
      <c r="H35" s="26"/>
      <c r="I35" s="131">
        <f>I26</f>
        <v>127614</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18551</v>
      </c>
      <c r="D42" s="24" t="s">
        <v>15</v>
      </c>
      <c r="E42" s="35" t="s">
        <v>16</v>
      </c>
      <c r="F42" s="30"/>
      <c r="G42" s="32" t="s">
        <v>53</v>
      </c>
      <c r="H42" s="34" t="s">
        <v>54</v>
      </c>
      <c r="I42" s="129">
        <f>+B33</f>
        <v>46901</v>
      </c>
    </row>
    <row r="43" spans="2:10" ht="15">
      <c r="B43" s="128">
        <v>3551</v>
      </c>
      <c r="C43" s="23"/>
      <c r="D43" s="40" t="s">
        <v>56</v>
      </c>
      <c r="F43" s="41"/>
      <c r="G43" s="28" t="s">
        <v>15</v>
      </c>
      <c r="H43" s="42" t="s">
        <v>16</v>
      </c>
      <c r="I43" s="129">
        <f>I44+I45+I47+I48+I49</f>
        <v>788</v>
      </c>
      <c r="J43" s="75" t="str">
        <f>IF((I43=I44+I45+I47+I48+I49),"","NO CUADRA")</f>
        <v/>
      </c>
    </row>
    <row r="44" spans="2:10">
      <c r="B44" s="128">
        <v>15000</v>
      </c>
      <c r="D44" s="32" t="s">
        <v>57</v>
      </c>
      <c r="F44" s="30"/>
      <c r="G44" s="40" t="s">
        <v>56</v>
      </c>
      <c r="I44" s="129">
        <v>614</v>
      </c>
      <c r="J44" s="75" t="str">
        <f>IF((I52=I42+I43+I50),"","NO CUADRA")</f>
        <v/>
      </c>
    </row>
    <row r="45" spans="2:10">
      <c r="B45" s="128">
        <v>0</v>
      </c>
      <c r="D45" s="32" t="s">
        <v>58</v>
      </c>
      <c r="E45" s="29"/>
      <c r="F45" s="30"/>
      <c r="G45" s="32" t="s">
        <v>57</v>
      </c>
      <c r="I45" s="129">
        <v>174</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29138</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47689</v>
      </c>
      <c r="C52" s="26"/>
      <c r="D52" s="26" t="s">
        <v>46</v>
      </c>
      <c r="E52" s="26"/>
      <c r="F52" s="37"/>
      <c r="G52" s="26" t="s">
        <v>46</v>
      </c>
      <c r="H52" s="26"/>
      <c r="I52" s="131">
        <f>I42+I43+I50</f>
        <v>47689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8904</v>
      </c>
      <c r="D59" s="24" t="s">
        <v>17</v>
      </c>
      <c r="E59" s="33" t="s">
        <v>66</v>
      </c>
      <c r="F59" s="30"/>
      <c r="G59" s="35" t="s">
        <v>62</v>
      </c>
      <c r="H59" s="34" t="s">
        <v>63</v>
      </c>
      <c r="I59" s="129">
        <f>+B49</f>
        <v>29138</v>
      </c>
      <c r="J59" s="75" t="str">
        <f>IF((B59=B60+B61),"","NO CUADRA")</f>
        <v/>
      </c>
    </row>
    <row r="60" spans="2:10">
      <c r="B60" s="128">
        <v>8904</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8798</v>
      </c>
      <c r="J63" s="75" t="str">
        <f>IF((I70=I59+I60+I63),"","NO CUADRA")</f>
        <v/>
      </c>
    </row>
    <row r="64" spans="2:10">
      <c r="B64" s="128">
        <f>B65+B66+B67</f>
        <v>709</v>
      </c>
      <c r="D64" s="24" t="s">
        <v>19</v>
      </c>
      <c r="E64" s="24" t="s">
        <v>20</v>
      </c>
      <c r="F64" s="30"/>
      <c r="G64" s="32" t="s">
        <v>74</v>
      </c>
      <c r="I64" s="129">
        <v>0</v>
      </c>
      <c r="J64" s="75" t="str">
        <f>IF((B68=I70-B59-B62-B64),"","NO CUADRA")</f>
        <v/>
      </c>
    </row>
    <row r="65" spans="2:10">
      <c r="B65" s="128">
        <v>207</v>
      </c>
      <c r="D65" s="32" t="s">
        <v>74</v>
      </c>
      <c r="F65" s="30"/>
      <c r="G65" s="35" t="s">
        <v>75</v>
      </c>
      <c r="I65" s="129">
        <v>0</v>
      </c>
      <c r="J65" s="75" t="str">
        <f>IF((B70=B59+B62+B64+B68),"","NO CUADRA")</f>
        <v/>
      </c>
    </row>
    <row r="66" spans="2:10">
      <c r="B66" s="128">
        <v>0</v>
      </c>
      <c r="D66" s="32" t="s">
        <v>75</v>
      </c>
      <c r="F66" s="30"/>
      <c r="G66" s="35" t="s">
        <v>76</v>
      </c>
      <c r="I66" s="129">
        <v>8798</v>
      </c>
    </row>
    <row r="67" spans="2:10">
      <c r="B67" s="128">
        <v>502</v>
      </c>
      <c r="D67" s="32" t="s">
        <v>76</v>
      </c>
      <c r="F67" s="30"/>
      <c r="G67" s="31"/>
      <c r="H67" s="31"/>
      <c r="I67" s="129"/>
    </row>
    <row r="68" spans="2:10">
      <c r="B68" s="128">
        <f>I70-B59-B62-B64</f>
        <v>28323</v>
      </c>
      <c r="D68" s="32" t="s">
        <v>77</v>
      </c>
      <c r="E68" s="32" t="s">
        <v>78</v>
      </c>
      <c r="F68" s="30"/>
      <c r="G68" s="31"/>
      <c r="H68" s="31"/>
      <c r="I68" s="129"/>
    </row>
    <row r="69" spans="2:10" ht="17.45" customHeight="1">
      <c r="B69" s="128"/>
      <c r="F69" s="30"/>
      <c r="G69" s="31"/>
      <c r="H69" s="31"/>
      <c r="I69" s="129"/>
    </row>
    <row r="70" spans="2:10" ht="17.45" customHeight="1">
      <c r="B70" s="130">
        <f>B59+B62+B64+B68</f>
        <v>37936</v>
      </c>
      <c r="C70" s="26"/>
      <c r="D70" s="26" t="s">
        <v>46</v>
      </c>
      <c r="E70" s="26"/>
      <c r="F70" s="37"/>
      <c r="G70" s="26" t="s">
        <v>46</v>
      </c>
      <c r="H70" s="26"/>
      <c r="I70" s="131">
        <f>I59+I60+I63</f>
        <v>37936</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28323</v>
      </c>
      <c r="J77" s="75" t="str">
        <f>IF((I77=I82),"","NO CUADRA")</f>
        <v/>
      </c>
    </row>
    <row r="78" spans="2:10">
      <c r="B78" s="128"/>
      <c r="E78" s="32" t="s">
        <v>81</v>
      </c>
      <c r="F78" s="30"/>
      <c r="G78" s="35"/>
      <c r="H78" s="32"/>
      <c r="I78" s="129"/>
    </row>
    <row r="79" spans="2:10">
      <c r="B79" s="128">
        <f>I82-B77</f>
        <v>28323</v>
      </c>
      <c r="D79" s="32" t="s">
        <v>82</v>
      </c>
      <c r="E79" s="39" t="s">
        <v>83</v>
      </c>
      <c r="F79" s="30"/>
      <c r="G79" s="31"/>
      <c r="H79" s="31"/>
      <c r="I79" s="129"/>
      <c r="J79" s="75" t="str">
        <f>IF((B79=I82-B77),"","NO CUADRA")</f>
        <v/>
      </c>
    </row>
    <row r="80" spans="2:10">
      <c r="B80" s="128">
        <f>B79-B13</f>
        <v>-21236</v>
      </c>
      <c r="D80" s="32" t="s">
        <v>21</v>
      </c>
      <c r="E80" s="34" t="s">
        <v>22</v>
      </c>
      <c r="F80" s="30"/>
      <c r="G80" s="31"/>
      <c r="H80" s="31"/>
      <c r="I80" s="129"/>
    </row>
    <row r="81" spans="2:10">
      <c r="B81" s="128"/>
      <c r="F81" s="30"/>
      <c r="G81" s="31"/>
      <c r="H81" s="31"/>
      <c r="I81" s="129"/>
      <c r="J81" s="75" t="str">
        <f>IF((B82=B77+B79),"","NO CUADRA")</f>
        <v/>
      </c>
    </row>
    <row r="82" spans="2:10">
      <c r="B82" s="130">
        <f>B77+B79</f>
        <v>28323</v>
      </c>
      <c r="C82" s="26"/>
      <c r="D82" s="26" t="s">
        <v>46</v>
      </c>
      <c r="E82" s="26"/>
      <c r="F82" s="37"/>
      <c r="G82" s="26" t="s">
        <v>46</v>
      </c>
      <c r="H82" s="26"/>
      <c r="I82" s="131">
        <f>I77</f>
        <v>28323</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-12869</v>
      </c>
      <c r="D92" s="32" t="s">
        <v>87</v>
      </c>
      <c r="E92" s="34" t="s">
        <v>88</v>
      </c>
      <c r="F92" s="30"/>
      <c r="G92" s="32" t="s">
        <v>82</v>
      </c>
      <c r="H92" s="34" t="s">
        <v>22</v>
      </c>
      <c r="I92" s="129">
        <f>+B80</f>
        <v>-21236</v>
      </c>
      <c r="J92" s="75" t="str">
        <f>IF((I93=I94+I95),"","NO CUADRA")</f>
        <v/>
      </c>
    </row>
    <row r="93" spans="2:10">
      <c r="B93" s="128"/>
      <c r="E93" s="39" t="s">
        <v>89</v>
      </c>
      <c r="F93" s="30"/>
      <c r="G93" s="35" t="s">
        <v>32</v>
      </c>
      <c r="H93" s="24" t="s">
        <v>24</v>
      </c>
      <c r="I93" s="129">
        <f>I94+I95</f>
        <v>8667</v>
      </c>
      <c r="J93" s="75" t="str">
        <f>IF((I96=I97),"","NO CUADRA")</f>
        <v/>
      </c>
    </row>
    <row r="94" spans="2:10">
      <c r="B94" s="128"/>
      <c r="E94" s="32"/>
      <c r="F94" s="30"/>
      <c r="G94" s="35" t="s">
        <v>90</v>
      </c>
      <c r="I94" s="129">
        <v>8667</v>
      </c>
      <c r="J94" s="75" t="str">
        <f>IF((I99=I92+I93+I96),"","NO CUADRA")</f>
        <v/>
      </c>
    </row>
    <row r="95" spans="2:10">
      <c r="B95" s="128"/>
      <c r="E95" s="32"/>
      <c r="F95" s="30"/>
      <c r="G95" s="35" t="s">
        <v>91</v>
      </c>
      <c r="I95" s="129">
        <v>0</v>
      </c>
    </row>
    <row r="96" spans="2:10">
      <c r="B96" s="128"/>
      <c r="D96" s="32"/>
      <c r="F96" s="30"/>
      <c r="G96" s="35" t="s">
        <v>33</v>
      </c>
      <c r="H96" s="24" t="s">
        <v>25</v>
      </c>
      <c r="I96" s="129">
        <f>I97</f>
        <v>-300</v>
      </c>
    </row>
    <row r="97" spans="2:10">
      <c r="B97" s="132"/>
      <c r="C97" s="46"/>
      <c r="D97" s="46"/>
      <c r="E97" s="32"/>
      <c r="F97" s="47"/>
      <c r="G97" s="35" t="s">
        <v>92</v>
      </c>
      <c r="H97" s="48"/>
      <c r="I97" s="129">
        <v>-300</v>
      </c>
    </row>
    <row r="98" spans="2:10">
      <c r="B98" s="128"/>
      <c r="F98" s="30"/>
      <c r="G98" s="31"/>
      <c r="H98" s="31"/>
      <c r="I98" s="129"/>
    </row>
    <row r="99" spans="2:10">
      <c r="B99" s="130">
        <f>B92</f>
        <v>-12869</v>
      </c>
      <c r="C99" s="26"/>
      <c r="D99" s="26" t="s">
        <v>46</v>
      </c>
      <c r="E99" s="26"/>
      <c r="F99" s="37"/>
      <c r="G99" s="26" t="s">
        <v>46</v>
      </c>
      <c r="H99" s="26"/>
      <c r="I99" s="131">
        <f>I92+I93+I96</f>
        <v>-12869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27672</v>
      </c>
      <c r="D106" s="32" t="s">
        <v>34</v>
      </c>
      <c r="E106" s="50" t="s">
        <v>35</v>
      </c>
      <c r="F106" s="30"/>
      <c r="G106" s="31"/>
      <c r="H106" s="31"/>
      <c r="I106" s="30"/>
    </row>
    <row r="107" spans="2:10">
      <c r="B107" s="128">
        <v>28240</v>
      </c>
      <c r="D107" s="32" t="s">
        <v>94</v>
      </c>
      <c r="E107" s="32"/>
      <c r="F107" s="30"/>
      <c r="G107" s="32" t="s">
        <v>87</v>
      </c>
      <c r="H107" s="39" t="s">
        <v>88</v>
      </c>
      <c r="I107" s="129"/>
    </row>
    <row r="108" spans="2:10">
      <c r="B108" s="128">
        <f>-B13</f>
        <v>-49559</v>
      </c>
      <c r="D108" s="32" t="s">
        <v>95</v>
      </c>
      <c r="E108" s="33" t="s">
        <v>6</v>
      </c>
      <c r="F108" s="30"/>
      <c r="G108" s="32"/>
      <c r="H108" s="51" t="s">
        <v>89</v>
      </c>
      <c r="I108" s="129">
        <f>B92</f>
        <v>-12869</v>
      </c>
    </row>
    <row r="109" spans="2:10">
      <c r="B109" s="128">
        <v>-568</v>
      </c>
      <c r="D109" s="40" t="s">
        <v>96</v>
      </c>
      <c r="E109" s="32" t="s">
        <v>97</v>
      </c>
      <c r="F109" s="30"/>
      <c r="H109" s="74"/>
      <c r="I109" s="133"/>
    </row>
    <row r="110" spans="2:10">
      <c r="B110" s="128">
        <v>0</v>
      </c>
      <c r="D110" s="32" t="s">
        <v>98</v>
      </c>
      <c r="E110" s="32" t="s">
        <v>99</v>
      </c>
      <c r="F110" s="30"/>
      <c r="G110" s="72"/>
      <c r="I110" s="129"/>
    </row>
    <row r="111" spans="2:10">
      <c r="B111" s="128">
        <v>514</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8504</v>
      </c>
      <c r="C113" s="46"/>
      <c r="D113" s="46" t="s">
        <v>26</v>
      </c>
      <c r="E113" s="34" t="s">
        <v>102</v>
      </c>
      <c r="F113" s="47"/>
      <c r="G113" s="72"/>
      <c r="H113" s="48"/>
      <c r="I113" s="129"/>
    </row>
    <row r="114" spans="2:10">
      <c r="B114" s="128"/>
      <c r="E114" s="32"/>
      <c r="F114" s="30"/>
      <c r="G114" s="72"/>
      <c r="H114" s="31"/>
      <c r="I114" s="129"/>
    </row>
    <row r="115" spans="2:10">
      <c r="B115" s="130">
        <f>B106+B108+B111+B113</f>
        <v>-12869</v>
      </c>
      <c r="C115" s="26"/>
      <c r="D115" s="26" t="s">
        <v>46</v>
      </c>
      <c r="E115" s="52"/>
      <c r="F115" s="37"/>
      <c r="G115" s="26" t="s">
        <v>46</v>
      </c>
      <c r="H115" s="26"/>
      <c r="I115" s="131">
        <f>I108</f>
        <v>-12869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8504</v>
      </c>
      <c r="J122" s="75" t="str">
        <f>IF((B125=B126+B127),"","NO CUADRA")</f>
        <v/>
      </c>
    </row>
    <row r="123" spans="2:10" ht="15">
      <c r="B123" s="128">
        <f>B125+B128+B131+B134+B137+B142+B143+B144</f>
        <v>-12524</v>
      </c>
      <c r="C123" s="28"/>
      <c r="D123" s="23"/>
      <c r="E123" s="32" t="s">
        <v>105</v>
      </c>
      <c r="F123" s="23"/>
      <c r="G123" s="23"/>
      <c r="H123" s="23"/>
      <c r="I123" s="129">
        <f>I128+I131+I134+I137+I142+I143+I144</f>
        <v>-21028</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-4440</v>
      </c>
      <c r="E128" s="32" t="s">
        <v>109</v>
      </c>
      <c r="I128" s="129">
        <f>I129+I130</f>
        <v>-746</v>
      </c>
      <c r="J128" s="75" t="str">
        <f>IF((B138=B139+B140),"","NO CUADRA")</f>
        <v/>
      </c>
    </row>
    <row r="129" spans="2:10">
      <c r="B129" s="128">
        <v>430</v>
      </c>
      <c r="E129" s="32" t="s">
        <v>110</v>
      </c>
      <c r="I129" s="129">
        <v>0</v>
      </c>
      <c r="J129" s="75" t="str">
        <f>IF((B144=B145+B146),"","NO CUADRA")</f>
        <v/>
      </c>
    </row>
    <row r="130" spans="2:10">
      <c r="B130" s="128">
        <v>-4870</v>
      </c>
      <c r="E130" s="32" t="s">
        <v>111</v>
      </c>
      <c r="I130" s="129">
        <v>-746</v>
      </c>
    </row>
    <row r="131" spans="2:10">
      <c r="B131" s="128">
        <f>B132+B133</f>
        <v>-959</v>
      </c>
      <c r="E131" s="32" t="s">
        <v>112</v>
      </c>
      <c r="I131" s="129">
        <f>I132+I133</f>
        <v>0</v>
      </c>
    </row>
    <row r="132" spans="2:10">
      <c r="B132" s="128">
        <v>-959</v>
      </c>
      <c r="E132" s="32" t="s">
        <v>113</v>
      </c>
      <c r="I132" s="129">
        <v>0</v>
      </c>
      <c r="J132" s="75" t="str">
        <f>IF((I128=I129+I130),"","NO CUADRA")</f>
        <v/>
      </c>
    </row>
    <row r="133" spans="2:10">
      <c r="B133" s="128">
        <v>0</v>
      </c>
      <c r="E133" s="32" t="s">
        <v>114</v>
      </c>
      <c r="I133" s="129">
        <v>0</v>
      </c>
      <c r="J133" s="75" t="str">
        <f>IF((I131=I132+I133),"","NO CUADRA")</f>
        <v/>
      </c>
    </row>
    <row r="134" spans="2:10">
      <c r="B134" s="128">
        <f>B135+B136</f>
        <v>-3842</v>
      </c>
      <c r="E134" s="32" t="s">
        <v>115</v>
      </c>
      <c r="I134" s="129">
        <f>I135+I136</f>
        <v>-30524</v>
      </c>
      <c r="J134" s="75" t="str">
        <f>IF((I134=I135+I136),"","NO CUADRA")</f>
        <v/>
      </c>
    </row>
    <row r="135" spans="2:10">
      <c r="B135" s="128">
        <v>-3773</v>
      </c>
      <c r="E135" s="32" t="s">
        <v>116</v>
      </c>
      <c r="I135" s="129">
        <v>-1210</v>
      </c>
      <c r="J135" s="75" t="str">
        <f>IF((I137=I138+I141),"","NO CUADRA")</f>
        <v/>
      </c>
    </row>
    <row r="136" spans="2:10">
      <c r="B136" s="128">
        <v>-69</v>
      </c>
      <c r="E136" s="32" t="s">
        <v>117</v>
      </c>
      <c r="I136" s="129">
        <v>-29314</v>
      </c>
      <c r="J136" s="75" t="str">
        <f>IF((I144=I145+I146),"","NO CUADRA")</f>
        <v/>
      </c>
    </row>
    <row r="137" spans="2:10">
      <c r="B137" s="128">
        <f>B138+B141</f>
        <v>5258</v>
      </c>
      <c r="E137" s="55" t="s">
        <v>118</v>
      </c>
      <c r="I137" s="129">
        <f>I138+I141</f>
        <v>6357</v>
      </c>
      <c r="J137" s="75" t="str">
        <f>IF((I122=B123-I128-I131-I134-I137-I142-I143-I144),"","NO CUADRA")</f>
        <v/>
      </c>
    </row>
    <row r="138" spans="2:10">
      <c r="B138" s="128">
        <f>B139+B140</f>
        <v>5258</v>
      </c>
      <c r="E138" s="55" t="s">
        <v>119</v>
      </c>
      <c r="I138" s="129">
        <f>I139+I140</f>
        <v>6357</v>
      </c>
    </row>
    <row r="139" spans="2:10">
      <c r="B139" s="128">
        <v>5258</v>
      </c>
      <c r="E139" s="55" t="s">
        <v>120</v>
      </c>
      <c r="I139" s="129">
        <v>6357</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0</v>
      </c>
    </row>
    <row r="144" spans="2:10">
      <c r="B144" s="128">
        <f>B145+B146</f>
        <v>-8541</v>
      </c>
      <c r="C144" s="32" t="s">
        <v>125</v>
      </c>
      <c r="E144" s="32" t="s">
        <v>125</v>
      </c>
      <c r="I144" s="129">
        <f>I145+I146</f>
        <v>3885</v>
      </c>
      <c r="J144" s="75" t="str">
        <f>IF((I122=B113),"","NO CUADRA")</f>
        <v/>
      </c>
    </row>
    <row r="145" spans="2:9">
      <c r="B145" s="128">
        <v>5206</v>
      </c>
      <c r="C145" s="32" t="s">
        <v>126</v>
      </c>
      <c r="E145" s="32" t="s">
        <v>126</v>
      </c>
      <c r="I145" s="129">
        <v>4782</v>
      </c>
    </row>
    <row r="146" spans="2:9">
      <c r="B146" s="130">
        <v>-13747</v>
      </c>
      <c r="C146" s="56" t="s">
        <v>127</v>
      </c>
      <c r="D146" s="57"/>
      <c r="E146" s="56" t="s">
        <v>127</v>
      </c>
      <c r="F146" s="57"/>
      <c r="G146" s="57"/>
      <c r="H146" s="57"/>
      <c r="I146" s="131">
        <v>-897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74803149606299213" header="0.39370078740157483" footer="0.39370078740157483"/>
  <pageSetup paperSize="9" scale="78" fitToHeight="3" orientation="portrait" r:id="rId1"/>
  <headerFooter alignWithMargins="0"/>
  <rowBreaks count="1" manualBreakCount="1">
    <brk id="72" min="1" max="8"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B1:N185"/>
  <sheetViews>
    <sheetView showGridLines="0" zoomScaleNormal="100" workbookViewId="0">
      <pane ySplit="6" topLeftCell="A7" activePane="bottomLeft" state="frozen"/>
      <selection pane="bottomLeft"/>
    </sheetView>
  </sheetViews>
  <sheetFormatPr baseColWidth="10" defaultRowHeight="12.75"/>
  <cols>
    <col min="1" max="1" width="5.7109375" style="75" customWidth="1"/>
    <col min="2" max="2" width="11.85546875" style="24" customWidth="1"/>
    <col min="3" max="3" width="0.42578125" style="24" customWidth="1"/>
    <col min="4" max="4" width="5.85546875" style="24" customWidth="1"/>
    <col min="5" max="5" width="44" style="24" customWidth="1"/>
    <col min="6" max="6" width="0.28515625" style="24" customWidth="1"/>
    <col min="7" max="7" width="5.7109375" style="24" customWidth="1"/>
    <col min="8" max="8" width="41.28515625" style="24" customWidth="1"/>
    <col min="9" max="9" width="11.42578125" style="24" customWidth="1"/>
    <col min="10" max="16384" width="11.42578125" style="75"/>
  </cols>
  <sheetData>
    <row r="1" spans="2:14" s="65" customFormat="1" ht="14.25" customHeight="1">
      <c r="B1" s="76" t="s">
        <v>30</v>
      </c>
      <c r="D1" s="67"/>
      <c r="E1" s="67"/>
      <c r="F1" s="67"/>
      <c r="G1" s="20"/>
      <c r="H1" s="67"/>
      <c r="I1" s="67"/>
      <c r="J1" s="67"/>
      <c r="K1" s="67"/>
      <c r="L1" s="67"/>
      <c r="M1" s="67"/>
    </row>
    <row r="2" spans="2:14" s="66" customFormat="1" ht="20.25">
      <c r="B2" s="126" t="s">
        <v>40</v>
      </c>
      <c r="D2" s="69"/>
      <c r="E2" s="69"/>
      <c r="F2" s="69"/>
      <c r="G2" s="20"/>
      <c r="H2" s="69"/>
      <c r="I2" s="69"/>
      <c r="J2" s="69"/>
      <c r="K2" s="69"/>
      <c r="L2" s="69"/>
      <c r="M2" s="69"/>
    </row>
    <row r="3" spans="2:14" s="21" customFormat="1" ht="15" customHeight="1">
      <c r="B3" s="127" t="s">
        <v>422</v>
      </c>
      <c r="D3" s="20"/>
      <c r="E3" s="77"/>
      <c r="F3" s="20"/>
      <c r="G3" s="20"/>
      <c r="H3" s="20"/>
      <c r="I3" s="20"/>
      <c r="J3" s="20"/>
      <c r="K3" s="20"/>
      <c r="L3" s="20"/>
      <c r="M3" s="20"/>
      <c r="N3" s="120"/>
    </row>
    <row r="4" spans="2:14" s="21" customFormat="1" ht="15" customHeight="1">
      <c r="B4" s="127"/>
      <c r="D4" s="20"/>
      <c r="E4" s="77"/>
      <c r="F4" s="20"/>
      <c r="G4" s="20"/>
      <c r="H4" s="20"/>
      <c r="I4" s="20"/>
      <c r="J4" s="20"/>
      <c r="K4" s="20"/>
      <c r="L4" s="20"/>
      <c r="M4" s="20"/>
      <c r="N4" s="120"/>
    </row>
    <row r="5" spans="2:14" s="22" customFormat="1" ht="15" customHeight="1">
      <c r="B5" s="127"/>
      <c r="D5" s="3"/>
      <c r="E5" s="4"/>
      <c r="F5" s="4"/>
      <c r="G5" s="4"/>
      <c r="H5" s="4"/>
      <c r="I5" s="4"/>
      <c r="J5" s="4"/>
      <c r="K5" s="4"/>
      <c r="L5" s="4"/>
      <c r="M5" s="4"/>
      <c r="N5" s="121"/>
    </row>
    <row r="6" spans="2:14" s="22" customFormat="1" ht="20.25" customHeight="1">
      <c r="B6" s="64" t="s">
        <v>128</v>
      </c>
      <c r="D6" s="3"/>
      <c r="E6" s="4"/>
      <c r="F6" s="4"/>
      <c r="G6" s="4"/>
      <c r="H6" s="4"/>
      <c r="I6" s="4"/>
      <c r="J6" s="4"/>
      <c r="K6" s="4"/>
      <c r="L6" s="4"/>
      <c r="M6" s="4"/>
      <c r="N6" s="121"/>
    </row>
    <row r="7" spans="2:14" ht="15">
      <c r="B7" s="71" t="s">
        <v>41</v>
      </c>
      <c r="C7" s="71"/>
      <c r="D7" s="71"/>
      <c r="E7" s="71"/>
      <c r="F7" s="71"/>
      <c r="G7" s="71"/>
      <c r="H7" s="71"/>
      <c r="I7" s="71"/>
    </row>
    <row r="9" spans="2:14">
      <c r="B9" s="25" t="s">
        <v>0</v>
      </c>
      <c r="C9" s="26"/>
      <c r="D9" s="26"/>
      <c r="E9" s="26"/>
      <c r="F9" s="26"/>
      <c r="G9" s="26"/>
      <c r="H9" s="26"/>
      <c r="I9" s="27" t="s">
        <v>1</v>
      </c>
    </row>
    <row r="10" spans="2:14">
      <c r="B10" s="29"/>
      <c r="F10" s="30"/>
      <c r="G10" s="31"/>
      <c r="H10" s="31"/>
      <c r="I10" s="30"/>
    </row>
    <row r="11" spans="2:14">
      <c r="B11" s="128">
        <v>37410</v>
      </c>
      <c r="D11" s="24" t="s">
        <v>4</v>
      </c>
      <c r="E11" s="32" t="s">
        <v>42</v>
      </c>
      <c r="F11" s="30"/>
      <c r="G11" s="31" t="s">
        <v>2</v>
      </c>
      <c r="H11" s="33" t="s">
        <v>3</v>
      </c>
      <c r="I11" s="129">
        <f>I12+I13</f>
        <v>113543</v>
      </c>
      <c r="J11" s="75" t="str">
        <f>IF((I11=I12+I13),"","NO CUADRA")</f>
        <v/>
      </c>
    </row>
    <row r="12" spans="2:14">
      <c r="B12" s="128">
        <f>I11-B11</f>
        <v>76133</v>
      </c>
      <c r="D12" s="32" t="s">
        <v>28</v>
      </c>
      <c r="E12" s="34" t="s">
        <v>5</v>
      </c>
      <c r="F12" s="30"/>
      <c r="G12" s="35" t="s">
        <v>43</v>
      </c>
      <c r="H12" s="31"/>
      <c r="I12" s="129">
        <v>113536</v>
      </c>
      <c r="J12" s="75" t="str">
        <f>IF((I11=I16),"","NO CUADRA")</f>
        <v/>
      </c>
    </row>
    <row r="13" spans="2:14">
      <c r="B13" s="128">
        <v>8803</v>
      </c>
      <c r="D13" s="24" t="s">
        <v>44</v>
      </c>
      <c r="E13" s="32" t="s">
        <v>6</v>
      </c>
      <c r="F13" s="30"/>
      <c r="G13" s="35" t="s">
        <v>45</v>
      </c>
      <c r="I13" s="129">
        <v>7</v>
      </c>
      <c r="J13" s="75" t="str">
        <f>IF((B16=B11+B12),"","NO CUADRA")</f>
        <v/>
      </c>
    </row>
    <row r="14" spans="2:14">
      <c r="B14" s="128">
        <f>B12-B13</f>
        <v>67330</v>
      </c>
      <c r="D14" s="24" t="s">
        <v>7</v>
      </c>
      <c r="E14" s="34" t="s">
        <v>8</v>
      </c>
      <c r="F14" s="30"/>
      <c r="G14" s="35"/>
      <c r="H14" s="31"/>
      <c r="I14" s="129"/>
      <c r="J14" s="75" t="str">
        <f>IF((B12=I16-B11),"","NO CUADRA")</f>
        <v/>
      </c>
    </row>
    <row r="15" spans="2:14" ht="7.15" customHeight="1">
      <c r="B15" s="128"/>
      <c r="F15" s="30"/>
      <c r="G15" s="31"/>
      <c r="H15" s="31"/>
      <c r="I15" s="129"/>
      <c r="J15" s="75" t="str">
        <f>IF((B14=B12-B13),"","NO CUADRA")</f>
        <v/>
      </c>
    </row>
    <row r="16" spans="2:14">
      <c r="B16" s="130">
        <f>B11+B12</f>
        <v>113543</v>
      </c>
      <c r="C16" s="26"/>
      <c r="D16" s="36" t="s">
        <v>46</v>
      </c>
      <c r="E16" s="26"/>
      <c r="F16" s="37"/>
      <c r="G16" s="36" t="s">
        <v>46</v>
      </c>
      <c r="H16" s="26"/>
      <c r="I16" s="131">
        <f>I11</f>
        <v>113543</v>
      </c>
      <c r="J16" s="75" t="str">
        <f>IF((I16=B16),"","NO CUADRA")</f>
        <v/>
      </c>
    </row>
    <row r="19" spans="2:10" ht="15">
      <c r="B19" s="71" t="s">
        <v>47</v>
      </c>
      <c r="C19" s="72"/>
      <c r="D19" s="71"/>
      <c r="E19" s="71"/>
      <c r="F19" s="71"/>
      <c r="G19" s="71"/>
      <c r="H19" s="71"/>
      <c r="I19" s="72"/>
    </row>
    <row r="22" spans="2:10" ht="15">
      <c r="B22" s="71" t="s">
        <v>48</v>
      </c>
      <c r="C22" s="72"/>
      <c r="D22" s="72"/>
      <c r="E22" s="72"/>
      <c r="F22" s="72"/>
      <c r="G22" s="72"/>
      <c r="H22" s="72"/>
      <c r="I22" s="72"/>
    </row>
    <row r="24" spans="2:10" ht="15">
      <c r="B24" s="25" t="s">
        <v>0</v>
      </c>
      <c r="C24" s="38"/>
      <c r="D24" s="38"/>
      <c r="E24" s="38"/>
      <c r="F24" s="38"/>
      <c r="G24" s="38"/>
      <c r="H24" s="38"/>
      <c r="I24" s="27" t="s">
        <v>1</v>
      </c>
    </row>
    <row r="25" spans="2:10">
      <c r="B25" s="29"/>
      <c r="F25" s="30"/>
      <c r="G25" s="31"/>
      <c r="H25" s="31"/>
      <c r="I25" s="30"/>
    </row>
    <row r="26" spans="2:10">
      <c r="B26" s="128">
        <f>B27+B28</f>
        <v>53219</v>
      </c>
      <c r="D26" s="24" t="s">
        <v>9</v>
      </c>
      <c r="E26" s="32" t="s">
        <v>10</v>
      </c>
      <c r="F26" s="30"/>
      <c r="G26" s="35" t="s">
        <v>28</v>
      </c>
      <c r="H26" s="39" t="s">
        <v>5</v>
      </c>
      <c r="I26" s="129">
        <f>+B12</f>
        <v>76133</v>
      </c>
      <c r="J26" s="75" t="str">
        <f>IF((B26=B27+B28),"","NO CUADRA")</f>
        <v/>
      </c>
    </row>
    <row r="27" spans="2:10">
      <c r="B27" s="128">
        <v>41280</v>
      </c>
      <c r="D27" s="32" t="s">
        <v>49</v>
      </c>
      <c r="F27" s="30"/>
      <c r="G27" s="31"/>
      <c r="H27" s="31"/>
      <c r="I27" s="129"/>
      <c r="J27" s="75" t="str">
        <f>IF((B28=B29+B30),"","NO CUADRA")</f>
        <v/>
      </c>
    </row>
    <row r="28" spans="2:10">
      <c r="B28" s="128">
        <f>B29+B30</f>
        <v>11939</v>
      </c>
      <c r="D28" s="32" t="s">
        <v>50</v>
      </c>
      <c r="F28" s="30"/>
      <c r="G28" s="31"/>
      <c r="H28" s="31"/>
      <c r="I28" s="129"/>
      <c r="J28" s="75" t="str">
        <f>IF((I26=I35),"","NO CUADRA")</f>
        <v/>
      </c>
    </row>
    <row r="29" spans="2:10">
      <c r="B29" s="128">
        <v>11939</v>
      </c>
      <c r="D29" s="32" t="s">
        <v>51</v>
      </c>
      <c r="F29" s="30"/>
      <c r="G29" s="31"/>
      <c r="H29" s="31"/>
      <c r="I29" s="129"/>
      <c r="J29" s="75" t="str">
        <f>IF((B33=I35-B26-B31-B32),"","NO CUADRA")</f>
        <v/>
      </c>
    </row>
    <row r="30" spans="2:10">
      <c r="B30" s="128">
        <v>0</v>
      </c>
      <c r="D30" s="32" t="s">
        <v>52</v>
      </c>
      <c r="F30" s="30"/>
      <c r="G30" s="31"/>
      <c r="H30" s="31"/>
      <c r="I30" s="129"/>
      <c r="J30" s="75" t="str">
        <f>IF((B35=B26+B31+B32+B33),"","NO CUADRA")</f>
        <v/>
      </c>
    </row>
    <row r="31" spans="2:10" ht="12.75" customHeight="1">
      <c r="B31" s="128">
        <v>1506</v>
      </c>
      <c r="D31" s="24" t="s">
        <v>11</v>
      </c>
      <c r="E31" s="24" t="s">
        <v>12</v>
      </c>
      <c r="F31" s="30"/>
      <c r="G31" s="31"/>
      <c r="H31" s="31"/>
      <c r="I31" s="129"/>
    </row>
    <row r="32" spans="2:10" ht="12.75" customHeight="1">
      <c r="B32" s="128">
        <v>0</v>
      </c>
      <c r="D32" s="24" t="s">
        <v>13</v>
      </c>
      <c r="E32" s="24" t="s">
        <v>14</v>
      </c>
      <c r="F32" s="30"/>
      <c r="G32" s="31"/>
      <c r="H32" s="31"/>
      <c r="I32" s="129"/>
    </row>
    <row r="33" spans="2:10">
      <c r="B33" s="128">
        <f>I35-B26-B31-B32</f>
        <v>21408</v>
      </c>
      <c r="D33" s="32" t="s">
        <v>53</v>
      </c>
      <c r="E33" s="34" t="s">
        <v>54</v>
      </c>
      <c r="F33" s="30"/>
      <c r="G33" s="31"/>
      <c r="H33" s="31"/>
      <c r="I33" s="129"/>
    </row>
    <row r="34" spans="2:10">
      <c r="B34" s="128"/>
      <c r="F34" s="30"/>
      <c r="G34" s="31"/>
      <c r="H34" s="31"/>
      <c r="I34" s="129"/>
    </row>
    <row r="35" spans="2:10">
      <c r="B35" s="130">
        <f>B26+B31+B32+B33</f>
        <v>76133</v>
      </c>
      <c r="C35" s="26"/>
      <c r="D35" s="36" t="s">
        <v>46</v>
      </c>
      <c r="E35" s="26"/>
      <c r="F35" s="37"/>
      <c r="G35" s="36" t="s">
        <v>46</v>
      </c>
      <c r="H35" s="26"/>
      <c r="I35" s="131">
        <f>I26</f>
        <v>76133</v>
      </c>
      <c r="J35" s="75" t="str">
        <f>IF((I35=B35),"","NO CUADRA")</f>
        <v/>
      </c>
    </row>
    <row r="38" spans="2:10" ht="15">
      <c r="B38" s="71" t="s">
        <v>55</v>
      </c>
      <c r="C38" s="73"/>
      <c r="D38" s="73"/>
      <c r="E38" s="73"/>
      <c r="F38" s="73"/>
      <c r="G38" s="73"/>
      <c r="H38" s="73"/>
      <c r="I38" s="73"/>
    </row>
    <row r="39" spans="2:10" ht="13.15" customHeight="1"/>
    <row r="40" spans="2:10">
      <c r="B40" s="25" t="s">
        <v>0</v>
      </c>
      <c r="C40" s="26"/>
      <c r="D40" s="26"/>
      <c r="E40" s="26"/>
      <c r="F40" s="26"/>
      <c r="G40" s="26"/>
      <c r="H40" s="26"/>
      <c r="I40" s="27" t="s">
        <v>1</v>
      </c>
    </row>
    <row r="41" spans="2:10">
      <c r="B41" s="29"/>
      <c r="F41" s="30"/>
      <c r="G41" s="31"/>
      <c r="H41" s="31"/>
      <c r="I41" s="30"/>
    </row>
    <row r="42" spans="2:10">
      <c r="B42" s="128">
        <f>B43+B44+B45+B47+B48</f>
        <v>8117</v>
      </c>
      <c r="D42" s="24" t="s">
        <v>15</v>
      </c>
      <c r="E42" s="35" t="s">
        <v>16</v>
      </c>
      <c r="F42" s="30"/>
      <c r="G42" s="32" t="s">
        <v>53</v>
      </c>
      <c r="H42" s="34" t="s">
        <v>54</v>
      </c>
      <c r="I42" s="129">
        <f>+B33</f>
        <v>21408</v>
      </c>
    </row>
    <row r="43" spans="2:10" ht="15">
      <c r="B43" s="128">
        <v>1687</v>
      </c>
      <c r="C43" s="23"/>
      <c r="D43" s="40" t="s">
        <v>56</v>
      </c>
      <c r="F43" s="41"/>
      <c r="G43" s="28" t="s">
        <v>15</v>
      </c>
      <c r="H43" s="42" t="s">
        <v>16</v>
      </c>
      <c r="I43" s="129">
        <f>I44+I45+I47+I48+I49</f>
        <v>651</v>
      </c>
      <c r="J43" s="75" t="str">
        <f>IF((I43=I44+I45+I47+I48+I49),"","NO CUADRA")</f>
        <v/>
      </c>
    </row>
    <row r="44" spans="2:10">
      <c r="B44" s="128">
        <v>6430</v>
      </c>
      <c r="D44" s="32" t="s">
        <v>57</v>
      </c>
      <c r="F44" s="30"/>
      <c r="G44" s="40" t="s">
        <v>56</v>
      </c>
      <c r="I44" s="129">
        <v>651</v>
      </c>
      <c r="J44" s="75" t="str">
        <f>IF((I52=I42+I43+I50),"","NO CUADRA")</f>
        <v/>
      </c>
    </row>
    <row r="45" spans="2:10">
      <c r="B45" s="128">
        <v>0</v>
      </c>
      <c r="D45" s="32" t="s">
        <v>58</v>
      </c>
      <c r="E45" s="29"/>
      <c r="F45" s="30"/>
      <c r="G45" s="32" t="s">
        <v>57</v>
      </c>
      <c r="I45" s="129">
        <v>0</v>
      </c>
      <c r="J45" s="75" t="str">
        <f>IF((B42=B43+B44+B45+B47+B48),"","NO CUADRA")</f>
        <v/>
      </c>
    </row>
    <row r="46" spans="2:10">
      <c r="B46" s="128"/>
      <c r="E46" s="43" t="s">
        <v>59</v>
      </c>
      <c r="F46" s="30"/>
      <c r="G46" s="32" t="s">
        <v>58</v>
      </c>
      <c r="H46" s="29"/>
      <c r="I46" s="129"/>
      <c r="J46" s="75" t="str">
        <f>IF((B49=I52-B42),"","NO CUADRA")</f>
        <v/>
      </c>
    </row>
    <row r="47" spans="2:10">
      <c r="B47" s="128">
        <v>0</v>
      </c>
      <c r="D47" s="32" t="s">
        <v>60</v>
      </c>
      <c r="E47" s="32"/>
      <c r="F47" s="30"/>
      <c r="H47" s="32" t="s">
        <v>59</v>
      </c>
      <c r="I47" s="129">
        <v>0</v>
      </c>
    </row>
    <row r="48" spans="2:10">
      <c r="B48" s="128">
        <v>0</v>
      </c>
      <c r="D48" s="32" t="s">
        <v>61</v>
      </c>
      <c r="E48" s="32"/>
      <c r="F48" s="30"/>
      <c r="G48" s="24" t="s">
        <v>60</v>
      </c>
      <c r="H48" s="32"/>
      <c r="I48" s="129">
        <v>0</v>
      </c>
      <c r="J48" s="75" t="str">
        <f>IF((B52=B42+B49),"","NO CUADRA")</f>
        <v/>
      </c>
    </row>
    <row r="49" spans="2:10">
      <c r="B49" s="128">
        <f>I52-B42</f>
        <v>13942</v>
      </c>
      <c r="D49" s="32" t="s">
        <v>62</v>
      </c>
      <c r="E49" s="34" t="s">
        <v>63</v>
      </c>
      <c r="F49" s="30"/>
      <c r="G49" s="32" t="s">
        <v>61</v>
      </c>
      <c r="H49" s="32"/>
      <c r="I49" s="129">
        <v>0</v>
      </c>
    </row>
    <row r="50" spans="2:10">
      <c r="B50" s="128"/>
      <c r="D50" s="32"/>
      <c r="E50" s="32"/>
      <c r="F50" s="30"/>
      <c r="G50" s="32" t="s">
        <v>64</v>
      </c>
      <c r="H50" s="32"/>
      <c r="I50" s="129">
        <v>0</v>
      </c>
    </row>
    <row r="51" spans="2:10">
      <c r="B51" s="128"/>
      <c r="F51" s="30"/>
      <c r="G51" s="32"/>
      <c r="I51" s="129"/>
    </row>
    <row r="52" spans="2:10">
      <c r="B52" s="130">
        <f>B42+B49</f>
        <v>22059</v>
      </c>
      <c r="C52" s="26"/>
      <c r="D52" s="26" t="s">
        <v>46</v>
      </c>
      <c r="E52" s="26"/>
      <c r="F52" s="37"/>
      <c r="G52" s="26" t="s">
        <v>46</v>
      </c>
      <c r="H52" s="26"/>
      <c r="I52" s="131">
        <f>I42+I43+I50</f>
        <v>22059</v>
      </c>
      <c r="J52" s="75" t="str">
        <f>IF((I52=B52),"","NO CUADRA")</f>
        <v/>
      </c>
    </row>
    <row r="55" spans="2:10" ht="15">
      <c r="B55" s="71" t="s">
        <v>65</v>
      </c>
      <c r="C55" s="73"/>
      <c r="D55" s="73"/>
      <c r="E55" s="73"/>
      <c r="F55" s="73"/>
      <c r="G55" s="73"/>
      <c r="H55" s="73"/>
      <c r="I55" s="73"/>
    </row>
    <row r="57" spans="2:10">
      <c r="B57" s="25" t="s">
        <v>0</v>
      </c>
      <c r="C57" s="26"/>
      <c r="D57" s="26"/>
      <c r="E57" s="26"/>
      <c r="F57" s="26"/>
      <c r="G57" s="26"/>
      <c r="H57" s="26"/>
      <c r="I57" s="27" t="s">
        <v>1</v>
      </c>
    </row>
    <row r="58" spans="2:10">
      <c r="B58" s="29"/>
      <c r="F58" s="30"/>
      <c r="G58" s="31"/>
      <c r="H58" s="31"/>
      <c r="I58" s="30"/>
    </row>
    <row r="59" spans="2:10">
      <c r="B59" s="128">
        <f>B60+B61</f>
        <v>1590</v>
      </c>
      <c r="D59" s="24" t="s">
        <v>17</v>
      </c>
      <c r="E59" s="33" t="s">
        <v>66</v>
      </c>
      <c r="F59" s="30"/>
      <c r="G59" s="35" t="s">
        <v>62</v>
      </c>
      <c r="H59" s="34" t="s">
        <v>63</v>
      </c>
      <c r="I59" s="129">
        <f>+B49</f>
        <v>13942</v>
      </c>
      <c r="J59" s="75" t="str">
        <f>IF((B59=B60+B61),"","NO CUADRA")</f>
        <v/>
      </c>
    </row>
    <row r="60" spans="2:10">
      <c r="B60" s="128">
        <v>1590</v>
      </c>
      <c r="D60" s="32" t="s">
        <v>67</v>
      </c>
      <c r="F60" s="30"/>
      <c r="G60" s="35" t="s">
        <v>68</v>
      </c>
      <c r="H60" s="32"/>
      <c r="I60" s="129">
        <f>I61+I62</f>
        <v>0</v>
      </c>
      <c r="J60" s="75" t="str">
        <f>IF((B64=B65+B66+B67),"","NO CUADRA")</f>
        <v/>
      </c>
    </row>
    <row r="61" spans="2:10">
      <c r="B61" s="128">
        <v>0</v>
      </c>
      <c r="D61" s="32" t="s">
        <v>69</v>
      </c>
      <c r="F61" s="30"/>
      <c r="G61" s="35" t="s">
        <v>70</v>
      </c>
      <c r="I61" s="129">
        <v>0</v>
      </c>
      <c r="J61" s="75" t="str">
        <f>IF((I60=I61+I62),"","NO CUADRA")</f>
        <v/>
      </c>
    </row>
    <row r="62" spans="2:10">
      <c r="B62" s="128">
        <v>0</v>
      </c>
      <c r="D62" s="24" t="s">
        <v>18</v>
      </c>
      <c r="E62" s="32" t="s">
        <v>71</v>
      </c>
      <c r="F62" s="30"/>
      <c r="G62" s="35" t="s">
        <v>72</v>
      </c>
      <c r="I62" s="129">
        <v>0</v>
      </c>
      <c r="J62" s="75" t="str">
        <f>IF((I63=I64+I65+I66),"","NO CUADRA")</f>
        <v/>
      </c>
    </row>
    <row r="63" spans="2:10">
      <c r="B63" s="128"/>
      <c r="E63" s="32" t="s">
        <v>73</v>
      </c>
      <c r="F63" s="30"/>
      <c r="G63" s="31" t="s">
        <v>19</v>
      </c>
      <c r="H63" s="24" t="s">
        <v>20</v>
      </c>
      <c r="I63" s="129">
        <f>I64+I65+I66</f>
        <v>10</v>
      </c>
      <c r="J63" s="75" t="str">
        <f>IF((I70=I59+I60+I63),"","NO CUADRA")</f>
        <v/>
      </c>
    </row>
    <row r="64" spans="2:10">
      <c r="B64" s="128">
        <f>B65+B66+B67</f>
        <v>1150</v>
      </c>
      <c r="D64" s="24" t="s">
        <v>19</v>
      </c>
      <c r="E64" s="24" t="s">
        <v>20</v>
      </c>
      <c r="F64" s="30"/>
      <c r="G64" s="32" t="s">
        <v>74</v>
      </c>
      <c r="I64" s="129">
        <v>0</v>
      </c>
      <c r="J64" s="75" t="str">
        <f>IF((B68=I70-B59-B62-B64),"","NO CUADRA")</f>
        <v/>
      </c>
    </row>
    <row r="65" spans="2:10">
      <c r="B65" s="128">
        <v>13</v>
      </c>
      <c r="D65" s="32" t="s">
        <v>74</v>
      </c>
      <c r="F65" s="30"/>
      <c r="G65" s="35" t="s">
        <v>75</v>
      </c>
      <c r="I65" s="129">
        <v>0</v>
      </c>
      <c r="J65" s="75" t="str">
        <f>IF((B70=B59+B62+B64+B68),"","NO CUADRA")</f>
        <v/>
      </c>
    </row>
    <row r="66" spans="2:10">
      <c r="B66" s="128">
        <v>0</v>
      </c>
      <c r="D66" s="32" t="s">
        <v>75</v>
      </c>
      <c r="F66" s="30"/>
      <c r="G66" s="35" t="s">
        <v>76</v>
      </c>
      <c r="I66" s="129">
        <v>10</v>
      </c>
    </row>
    <row r="67" spans="2:10">
      <c r="B67" s="128">
        <v>1137</v>
      </c>
      <c r="D67" s="32" t="s">
        <v>76</v>
      </c>
      <c r="F67" s="30"/>
      <c r="G67" s="31"/>
      <c r="H67" s="31"/>
      <c r="I67" s="129"/>
    </row>
    <row r="68" spans="2:10">
      <c r="B68" s="128">
        <f>I70-B59-B62-B64</f>
        <v>11212</v>
      </c>
      <c r="D68" s="32" t="s">
        <v>77</v>
      </c>
      <c r="E68" s="32" t="s">
        <v>78</v>
      </c>
      <c r="F68" s="30"/>
      <c r="G68" s="31"/>
      <c r="H68" s="31"/>
      <c r="I68" s="129"/>
    </row>
    <row r="69" spans="2:10" ht="17.45" customHeight="1">
      <c r="B69" s="128"/>
      <c r="F69" s="30"/>
      <c r="G69" s="31"/>
      <c r="H69" s="31"/>
      <c r="I69" s="129"/>
    </row>
    <row r="70" spans="2:10" ht="17.45" customHeight="1">
      <c r="B70" s="130">
        <f>B59+B62+B64+B68</f>
        <v>13952</v>
      </c>
      <c r="C70" s="26"/>
      <c r="D70" s="26" t="s">
        <v>46</v>
      </c>
      <c r="E70" s="26"/>
      <c r="F70" s="37"/>
      <c r="G70" s="26" t="s">
        <v>46</v>
      </c>
      <c r="H70" s="26"/>
      <c r="I70" s="131">
        <f>I59+I60+I63</f>
        <v>13952</v>
      </c>
      <c r="J70" s="75" t="str">
        <f>IF((I70=B70),"","NO CUADRA")</f>
        <v/>
      </c>
    </row>
    <row r="73" spans="2:10" ht="15">
      <c r="B73" s="71" t="s">
        <v>79</v>
      </c>
      <c r="C73" s="73"/>
      <c r="D73" s="73"/>
      <c r="E73" s="73"/>
      <c r="F73" s="73"/>
      <c r="G73" s="73"/>
      <c r="H73" s="73"/>
      <c r="I73" s="73"/>
    </row>
    <row r="75" spans="2:10">
      <c r="B75" s="25" t="s">
        <v>0</v>
      </c>
      <c r="C75" s="26"/>
      <c r="D75" s="26"/>
      <c r="E75" s="26"/>
      <c r="F75" s="26"/>
      <c r="G75" s="26"/>
      <c r="H75" s="26"/>
      <c r="I75" s="27" t="s">
        <v>1</v>
      </c>
    </row>
    <row r="76" spans="2:10">
      <c r="B76" s="29"/>
      <c r="F76" s="30"/>
      <c r="G76" s="31"/>
      <c r="H76" s="31"/>
      <c r="I76" s="30"/>
    </row>
    <row r="77" spans="2:10">
      <c r="B77" s="128">
        <v>0</v>
      </c>
      <c r="D77" s="24" t="s">
        <v>27</v>
      </c>
      <c r="E77" s="32" t="s">
        <v>80</v>
      </c>
      <c r="F77" s="30"/>
      <c r="G77" s="35" t="s">
        <v>77</v>
      </c>
      <c r="H77" s="34" t="s">
        <v>78</v>
      </c>
      <c r="I77" s="129">
        <f>+B68</f>
        <v>11212</v>
      </c>
      <c r="J77" s="75" t="str">
        <f>IF((I77=I82),"","NO CUADRA")</f>
        <v/>
      </c>
    </row>
    <row r="78" spans="2:10">
      <c r="B78" s="128"/>
      <c r="E78" s="32" t="s">
        <v>81</v>
      </c>
      <c r="F78" s="30"/>
      <c r="G78" s="35"/>
      <c r="H78" s="32"/>
      <c r="I78" s="129"/>
    </row>
    <row r="79" spans="2:10">
      <c r="B79" s="128">
        <f>I82-B77</f>
        <v>11212</v>
      </c>
      <c r="D79" s="32" t="s">
        <v>82</v>
      </c>
      <c r="E79" s="39" t="s">
        <v>83</v>
      </c>
      <c r="F79" s="30"/>
      <c r="G79" s="31"/>
      <c r="H79" s="31"/>
      <c r="I79" s="129"/>
      <c r="J79" s="75" t="str">
        <f>IF((B79=I82-B77),"","NO CUADRA")</f>
        <v/>
      </c>
    </row>
    <row r="80" spans="2:10">
      <c r="B80" s="128">
        <f>B79-B13</f>
        <v>2409</v>
      </c>
      <c r="D80" s="32" t="s">
        <v>21</v>
      </c>
      <c r="E80" s="34" t="s">
        <v>22</v>
      </c>
      <c r="F80" s="30"/>
      <c r="G80" s="31"/>
      <c r="H80" s="31"/>
      <c r="I80" s="129"/>
    </row>
    <row r="81" spans="2:10">
      <c r="B81" s="128"/>
      <c r="F81" s="30"/>
      <c r="G81" s="31"/>
      <c r="H81" s="31"/>
      <c r="I81" s="129"/>
      <c r="J81" s="75" t="str">
        <f>IF((B82=B77+B79),"","NO CUADRA")</f>
        <v/>
      </c>
    </row>
    <row r="82" spans="2:10">
      <c r="B82" s="130">
        <f>B77+B79</f>
        <v>11212</v>
      </c>
      <c r="C82" s="26"/>
      <c r="D82" s="26" t="s">
        <v>46</v>
      </c>
      <c r="E82" s="26"/>
      <c r="F82" s="37"/>
      <c r="G82" s="26" t="s">
        <v>46</v>
      </c>
      <c r="H82" s="26"/>
      <c r="I82" s="131">
        <f>I77</f>
        <v>11212</v>
      </c>
      <c r="J82" s="75" t="str">
        <f>IF((I82=B82),"","NO CUADRA")</f>
        <v/>
      </c>
    </row>
    <row r="83" spans="2:10">
      <c r="B83" s="28"/>
      <c r="C83" s="28"/>
      <c r="D83" s="28"/>
      <c r="E83" s="28"/>
      <c r="F83" s="28"/>
      <c r="G83" s="28"/>
      <c r="H83" s="28"/>
      <c r="I83" s="28"/>
    </row>
    <row r="84" spans="2:10">
      <c r="B84" s="28"/>
      <c r="C84" s="28"/>
      <c r="D84" s="28"/>
      <c r="E84" s="28"/>
      <c r="F84" s="28"/>
      <c r="G84" s="28"/>
      <c r="H84" s="28"/>
      <c r="I84" s="28"/>
    </row>
    <row r="85" spans="2:10" ht="15">
      <c r="B85" s="151" t="s">
        <v>84</v>
      </c>
      <c r="C85" s="151"/>
      <c r="D85" s="151"/>
      <c r="E85" s="151"/>
      <c r="F85" s="151"/>
      <c r="G85" s="151"/>
      <c r="H85" s="151"/>
      <c r="I85" s="151"/>
    </row>
    <row r="86" spans="2:10" ht="7.15" customHeight="1"/>
    <row r="88" spans="2:10" ht="15">
      <c r="B88" s="71" t="s">
        <v>85</v>
      </c>
      <c r="C88" s="72"/>
      <c r="D88" s="72"/>
      <c r="E88" s="72"/>
      <c r="F88" s="72"/>
      <c r="G88" s="72"/>
      <c r="H88" s="72"/>
      <c r="I88" s="72"/>
    </row>
    <row r="89" spans="2:10" ht="15.75" customHeight="1"/>
    <row r="90" spans="2:10">
      <c r="B90" s="44" t="s">
        <v>23</v>
      </c>
      <c r="C90" s="26"/>
      <c r="D90" s="26"/>
      <c r="E90" s="26"/>
      <c r="F90" s="26"/>
      <c r="G90" s="26"/>
      <c r="H90" s="26"/>
      <c r="I90" s="45" t="s">
        <v>86</v>
      </c>
    </row>
    <row r="91" spans="2:10">
      <c r="B91" s="29"/>
      <c r="F91" s="30"/>
      <c r="G91" s="31"/>
      <c r="H91" s="31"/>
      <c r="I91" s="30"/>
    </row>
    <row r="92" spans="2:10">
      <c r="B92" s="128">
        <f>I99</f>
        <v>2409</v>
      </c>
      <c r="D92" s="32" t="s">
        <v>87</v>
      </c>
      <c r="E92" s="34" t="s">
        <v>88</v>
      </c>
      <c r="F92" s="30"/>
      <c r="G92" s="32" t="s">
        <v>82</v>
      </c>
      <c r="H92" s="34" t="s">
        <v>22</v>
      </c>
      <c r="I92" s="129">
        <f>+B80</f>
        <v>2409</v>
      </c>
      <c r="J92" s="75" t="str">
        <f>IF((I93=I94+I95),"","NO CUADRA")</f>
        <v/>
      </c>
    </row>
    <row r="93" spans="2:10">
      <c r="B93" s="128"/>
      <c r="E93" s="39" t="s">
        <v>89</v>
      </c>
      <c r="F93" s="30"/>
      <c r="G93" s="35" t="s">
        <v>32</v>
      </c>
      <c r="H93" s="24" t="s">
        <v>24</v>
      </c>
      <c r="I93" s="129">
        <f>I94+I95</f>
        <v>0</v>
      </c>
      <c r="J93" s="75" t="str">
        <f>IF((I96=I97),"","NO CUADRA")</f>
        <v/>
      </c>
    </row>
    <row r="94" spans="2:10">
      <c r="B94" s="128"/>
      <c r="E94" s="32"/>
      <c r="F94" s="30"/>
      <c r="G94" s="35" t="s">
        <v>90</v>
      </c>
      <c r="I94" s="129">
        <v>0</v>
      </c>
      <c r="J94" s="75" t="str">
        <f>IF((I99=I92+I93+I96),"","NO CUADRA")</f>
        <v/>
      </c>
    </row>
    <row r="95" spans="2:10">
      <c r="B95" s="128"/>
      <c r="E95" s="32"/>
      <c r="F95" s="30"/>
      <c r="G95" s="35" t="s">
        <v>91</v>
      </c>
      <c r="I95" s="129">
        <v>0</v>
      </c>
    </row>
    <row r="96" spans="2:10">
      <c r="B96" s="128"/>
      <c r="D96" s="32"/>
      <c r="F96" s="30"/>
      <c r="G96" s="35" t="s">
        <v>33</v>
      </c>
      <c r="H96" s="24" t="s">
        <v>25</v>
      </c>
      <c r="I96" s="129">
        <f>I97</f>
        <v>0</v>
      </c>
    </row>
    <row r="97" spans="2:10">
      <c r="B97" s="132"/>
      <c r="C97" s="46"/>
      <c r="D97" s="46"/>
      <c r="E97" s="32"/>
      <c r="F97" s="47"/>
      <c r="G97" s="35" t="s">
        <v>92</v>
      </c>
      <c r="H97" s="48"/>
      <c r="I97" s="129">
        <v>0</v>
      </c>
    </row>
    <row r="98" spans="2:10">
      <c r="B98" s="128"/>
      <c r="F98" s="30"/>
      <c r="G98" s="31"/>
      <c r="H98" s="31"/>
      <c r="I98" s="129"/>
    </row>
    <row r="99" spans="2:10">
      <c r="B99" s="130">
        <f>B92</f>
        <v>2409</v>
      </c>
      <c r="C99" s="26"/>
      <c r="D99" s="26" t="s">
        <v>46</v>
      </c>
      <c r="E99" s="26"/>
      <c r="F99" s="37"/>
      <c r="G99" s="26" t="s">
        <v>46</v>
      </c>
      <c r="H99" s="26"/>
      <c r="I99" s="131">
        <f>I92+I93+I96</f>
        <v>2409</v>
      </c>
      <c r="J99" s="75" t="str">
        <f>IF((I99=B99),"","NO CUADRA")</f>
        <v/>
      </c>
    </row>
    <row r="102" spans="2:10" ht="15">
      <c r="B102" s="71" t="s">
        <v>93</v>
      </c>
      <c r="C102" s="72"/>
      <c r="D102" s="72"/>
      <c r="E102" s="72"/>
      <c r="F102" s="72"/>
      <c r="G102" s="72"/>
      <c r="H102" s="72"/>
      <c r="I102" s="72"/>
    </row>
    <row r="103" spans="2:10" ht="15">
      <c r="B103" s="71"/>
      <c r="C103" s="72"/>
      <c r="D103" s="72"/>
      <c r="E103" s="72"/>
      <c r="F103" s="72"/>
      <c r="G103" s="72"/>
      <c r="H103" s="72"/>
      <c r="I103" s="72"/>
    </row>
    <row r="104" spans="2:10">
      <c r="B104" s="44" t="s">
        <v>23</v>
      </c>
      <c r="C104" s="26"/>
      <c r="D104" s="26"/>
      <c r="E104" s="26"/>
      <c r="F104" s="26"/>
      <c r="G104" s="26"/>
      <c r="H104" s="26"/>
      <c r="I104" s="45" t="s">
        <v>86</v>
      </c>
    </row>
    <row r="105" spans="2:10">
      <c r="B105" s="29"/>
      <c r="E105" s="32"/>
      <c r="F105" s="49"/>
      <c r="G105" s="31"/>
      <c r="H105" s="31"/>
      <c r="I105" s="30"/>
    </row>
    <row r="106" spans="2:10">
      <c r="B106" s="128">
        <f>B107+B109</f>
        <v>11214</v>
      </c>
      <c r="D106" s="32" t="s">
        <v>34</v>
      </c>
      <c r="E106" s="50" t="s">
        <v>35</v>
      </c>
      <c r="F106" s="30"/>
      <c r="G106" s="31"/>
      <c r="H106" s="31"/>
      <c r="I106" s="30"/>
    </row>
    <row r="107" spans="2:10">
      <c r="B107" s="128">
        <v>11652</v>
      </c>
      <c r="D107" s="32" t="s">
        <v>94</v>
      </c>
      <c r="E107" s="32"/>
      <c r="F107" s="30"/>
      <c r="G107" s="32" t="s">
        <v>87</v>
      </c>
      <c r="H107" s="39" t="s">
        <v>88</v>
      </c>
      <c r="I107" s="129"/>
    </row>
    <row r="108" spans="2:10">
      <c r="B108" s="128">
        <f>-B13</f>
        <v>-8803</v>
      </c>
      <c r="D108" s="32" t="s">
        <v>95</v>
      </c>
      <c r="E108" s="33" t="s">
        <v>6</v>
      </c>
      <c r="F108" s="30"/>
      <c r="G108" s="32"/>
      <c r="H108" s="51" t="s">
        <v>89</v>
      </c>
      <c r="I108" s="129">
        <f>B92</f>
        <v>2409</v>
      </c>
    </row>
    <row r="109" spans="2:10">
      <c r="B109" s="128">
        <v>-438</v>
      </c>
      <c r="D109" s="40" t="s">
        <v>96</v>
      </c>
      <c r="E109" s="32" t="s">
        <v>97</v>
      </c>
      <c r="F109" s="30"/>
      <c r="H109" s="74"/>
      <c r="I109" s="133"/>
    </row>
    <row r="110" spans="2:10">
      <c r="B110" s="128">
        <v>0</v>
      </c>
      <c r="D110" s="32" t="s">
        <v>98</v>
      </c>
      <c r="E110" s="32" t="s">
        <v>99</v>
      </c>
      <c r="F110" s="30"/>
      <c r="G110" s="72"/>
      <c r="I110" s="129"/>
    </row>
    <row r="111" spans="2:10">
      <c r="B111" s="128">
        <v>-1938</v>
      </c>
      <c r="D111" s="40" t="s">
        <v>29</v>
      </c>
      <c r="E111" s="32" t="s">
        <v>100</v>
      </c>
      <c r="F111" s="30"/>
      <c r="H111" s="74"/>
      <c r="I111" s="133"/>
      <c r="J111" s="75" t="str">
        <f>IF((B106=B107+B109+B110),"","NO CUADRA")</f>
        <v/>
      </c>
    </row>
    <row r="112" spans="2:10">
      <c r="B112" s="128"/>
      <c r="D112" s="32"/>
      <c r="E112" s="32" t="s">
        <v>101</v>
      </c>
      <c r="F112" s="30"/>
      <c r="G112" s="72"/>
      <c r="I112" s="129"/>
      <c r="J112" s="75" t="str">
        <f>IF((B113=I115-B106-B108-B111),"","NO CUADRA")</f>
        <v/>
      </c>
    </row>
    <row r="113" spans="2:10">
      <c r="B113" s="128">
        <f>I115-B106-B108-B111</f>
        <v>1936</v>
      </c>
      <c r="C113" s="46"/>
      <c r="D113" s="46" t="s">
        <v>26</v>
      </c>
      <c r="E113" s="34" t="s">
        <v>102</v>
      </c>
      <c r="F113" s="47"/>
      <c r="G113" s="72"/>
      <c r="H113" s="48"/>
      <c r="I113" s="129"/>
    </row>
    <row r="114" spans="2:10">
      <c r="B114" s="128"/>
      <c r="E114" s="32"/>
      <c r="F114" s="30"/>
      <c r="G114" s="72"/>
      <c r="H114" s="31"/>
      <c r="I114" s="129"/>
    </row>
    <row r="115" spans="2:10">
      <c r="B115" s="130">
        <f>B106+B108+B111+B113</f>
        <v>2409</v>
      </c>
      <c r="C115" s="26"/>
      <c r="D115" s="26" t="s">
        <v>46</v>
      </c>
      <c r="E115" s="52"/>
      <c r="F115" s="37"/>
      <c r="G115" s="26" t="s">
        <v>46</v>
      </c>
      <c r="H115" s="26"/>
      <c r="I115" s="131">
        <f>I108</f>
        <v>2409</v>
      </c>
      <c r="J115" s="75" t="str">
        <f>IF((I115=B115),"","NO CUADRA")</f>
        <v/>
      </c>
    </row>
    <row r="118" spans="2:10" ht="15">
      <c r="B118" s="71" t="s">
        <v>103</v>
      </c>
      <c r="C118" s="72"/>
      <c r="D118" s="72"/>
      <c r="E118" s="72"/>
      <c r="F118" s="72"/>
      <c r="G118" s="72"/>
      <c r="H118" s="72"/>
      <c r="I118" s="72"/>
    </row>
    <row r="120" spans="2:10">
      <c r="B120" s="44" t="s">
        <v>23</v>
      </c>
      <c r="C120" s="26"/>
      <c r="D120" s="26"/>
      <c r="E120" s="26"/>
      <c r="F120" s="26"/>
      <c r="G120" s="26"/>
      <c r="H120" s="26"/>
      <c r="I120" s="45" t="s">
        <v>86</v>
      </c>
    </row>
    <row r="121" spans="2:10" ht="15">
      <c r="B121" s="53"/>
      <c r="C121" s="28"/>
      <c r="D121" s="28"/>
      <c r="E121" s="28"/>
      <c r="F121" s="28"/>
      <c r="G121" s="28"/>
      <c r="H121" s="28"/>
      <c r="I121" s="41"/>
    </row>
    <row r="122" spans="2:10" ht="15">
      <c r="B122" s="53"/>
      <c r="C122" s="28"/>
      <c r="D122" s="28"/>
      <c r="E122" s="54" t="s">
        <v>104</v>
      </c>
      <c r="F122" s="28"/>
      <c r="G122" s="28"/>
      <c r="H122" s="28"/>
      <c r="I122" s="129">
        <f>B123-I128-I131-I134-I137-I142-I143-I144</f>
        <v>1936</v>
      </c>
      <c r="J122" s="75" t="str">
        <f>IF((B125=B126+B127),"","NO CUADRA")</f>
        <v/>
      </c>
    </row>
    <row r="123" spans="2:10" ht="15">
      <c r="B123" s="128">
        <f>B125+B128+B131+B134+B137+B142+B143+B144</f>
        <v>-2821</v>
      </c>
      <c r="C123" s="28"/>
      <c r="D123" s="23"/>
      <c r="E123" s="32" t="s">
        <v>105</v>
      </c>
      <c r="F123" s="23"/>
      <c r="G123" s="23"/>
      <c r="H123" s="23"/>
      <c r="I123" s="129">
        <f>I128+I131+I134+I137+I142+I143+I144</f>
        <v>-4757</v>
      </c>
    </row>
    <row r="124" spans="2:10" ht="13.15" customHeight="1">
      <c r="B124" s="134"/>
      <c r="C124" s="28"/>
      <c r="D124" s="23"/>
      <c r="E124" s="32"/>
      <c r="F124" s="23"/>
      <c r="G124" s="23"/>
      <c r="H124" s="23"/>
      <c r="I124" s="135"/>
    </row>
    <row r="125" spans="2:10" ht="13.15" customHeight="1">
      <c r="B125" s="128">
        <f>B126+B127</f>
        <v>0</v>
      </c>
      <c r="C125" s="23"/>
      <c r="D125" s="23"/>
      <c r="E125" s="32" t="s">
        <v>106</v>
      </c>
      <c r="F125" s="23"/>
      <c r="G125" s="23"/>
      <c r="H125" s="23"/>
      <c r="I125" s="135"/>
      <c r="J125" s="75" t="str">
        <f>IF((B128=B129+B130),"","NO CUADRA")</f>
        <v/>
      </c>
    </row>
    <row r="126" spans="2:10" ht="13.15" customHeight="1">
      <c r="B126" s="128">
        <v>0</v>
      </c>
      <c r="C126" s="23"/>
      <c r="D126" s="23"/>
      <c r="E126" s="32" t="s">
        <v>107</v>
      </c>
      <c r="F126" s="23"/>
      <c r="G126" s="23"/>
      <c r="H126" s="23"/>
      <c r="I126" s="135"/>
      <c r="J126" s="75" t="str">
        <f>IF((B131=B132+B133),"","NO CUADRA")</f>
        <v/>
      </c>
    </row>
    <row r="127" spans="2:10" ht="15">
      <c r="B127" s="128">
        <v>0</v>
      </c>
      <c r="C127" s="23"/>
      <c r="D127" s="23"/>
      <c r="E127" s="32" t="s">
        <v>108</v>
      </c>
      <c r="F127" s="23"/>
      <c r="G127" s="23"/>
      <c r="H127" s="23"/>
      <c r="I127" s="135"/>
      <c r="J127" s="75" t="str">
        <f>IF((B137=B138+B141),"","NO CUADRA")</f>
        <v/>
      </c>
    </row>
    <row r="128" spans="2:10">
      <c r="B128" s="128">
        <f>B129+B130</f>
        <v>-2823</v>
      </c>
      <c r="E128" s="32" t="s">
        <v>109</v>
      </c>
      <c r="I128" s="129">
        <f>I129+I130</f>
        <v>-99</v>
      </c>
      <c r="J128" s="75" t="str">
        <f>IF((B138=B139+B140),"","NO CUADRA")</f>
        <v/>
      </c>
    </row>
    <row r="129" spans="2:10">
      <c r="B129" s="128">
        <v>1127</v>
      </c>
      <c r="E129" s="32" t="s">
        <v>110</v>
      </c>
      <c r="I129" s="129">
        <v>0</v>
      </c>
      <c r="J129" s="75" t="str">
        <f>IF((B144=B145+B146),"","NO CUADRA")</f>
        <v/>
      </c>
    </row>
    <row r="130" spans="2:10">
      <c r="B130" s="128">
        <v>-3950</v>
      </c>
      <c r="E130" s="32" t="s">
        <v>111</v>
      </c>
      <c r="I130" s="129">
        <v>-99</v>
      </c>
    </row>
    <row r="131" spans="2:10">
      <c r="B131" s="128">
        <f>B132+B133</f>
        <v>-391</v>
      </c>
      <c r="E131" s="32" t="s">
        <v>112</v>
      </c>
      <c r="I131" s="129">
        <f>I132+I133</f>
        <v>0</v>
      </c>
    </row>
    <row r="132" spans="2:10">
      <c r="B132" s="128">
        <v>-389</v>
      </c>
      <c r="E132" s="32" t="s">
        <v>113</v>
      </c>
      <c r="I132" s="129">
        <v>0</v>
      </c>
      <c r="J132" s="75" t="str">
        <f>IF((I128=I129+I130),"","NO CUADRA")</f>
        <v/>
      </c>
    </row>
    <row r="133" spans="2:10">
      <c r="B133" s="128">
        <v>-2</v>
      </c>
      <c r="E133" s="32" t="s">
        <v>114</v>
      </c>
      <c r="I133" s="129">
        <v>0</v>
      </c>
      <c r="J133" s="75" t="str">
        <f>IF((I131=I132+I133),"","NO CUADRA")</f>
        <v/>
      </c>
    </row>
    <row r="134" spans="2:10">
      <c r="B134" s="128">
        <f>B135+B136</f>
        <v>2274</v>
      </c>
      <c r="E134" s="32" t="s">
        <v>115</v>
      </c>
      <c r="I134" s="129">
        <f>I135+I136</f>
        <v>-3268</v>
      </c>
      <c r="J134" s="75" t="str">
        <f>IF((I134=I135+I136),"","NO CUADRA")</f>
        <v/>
      </c>
    </row>
    <row r="135" spans="2:10">
      <c r="B135" s="128">
        <v>747</v>
      </c>
      <c r="E135" s="32" t="s">
        <v>116</v>
      </c>
      <c r="I135" s="129">
        <v>-204</v>
      </c>
      <c r="J135" s="75" t="str">
        <f>IF((I137=I138+I141),"","NO CUADRA")</f>
        <v/>
      </c>
    </row>
    <row r="136" spans="2:10">
      <c r="B136" s="128">
        <v>1527</v>
      </c>
      <c r="E136" s="32" t="s">
        <v>117</v>
      </c>
      <c r="I136" s="129">
        <v>-3064</v>
      </c>
      <c r="J136" s="75" t="str">
        <f>IF((I144=I145+I146),"","NO CUADRA")</f>
        <v/>
      </c>
    </row>
    <row r="137" spans="2:10">
      <c r="B137" s="128">
        <f>B138+B141</f>
        <v>121</v>
      </c>
      <c r="E137" s="55" t="s">
        <v>118</v>
      </c>
      <c r="I137" s="129">
        <f>I138+I141</f>
        <v>-949</v>
      </c>
      <c r="J137" s="75" t="str">
        <f>IF((I122=B123-I128-I131-I134-I137-I142-I143-I144),"","NO CUADRA")</f>
        <v/>
      </c>
    </row>
    <row r="138" spans="2:10">
      <c r="B138" s="128">
        <f>B139+B140</f>
        <v>121</v>
      </c>
      <c r="E138" s="55" t="s">
        <v>119</v>
      </c>
      <c r="I138" s="129">
        <f>I139+I140</f>
        <v>-949</v>
      </c>
    </row>
    <row r="139" spans="2:10">
      <c r="B139" s="128">
        <v>121</v>
      </c>
      <c r="E139" s="55" t="s">
        <v>120</v>
      </c>
      <c r="I139" s="129">
        <v>-949</v>
      </c>
    </row>
    <row r="140" spans="2:10">
      <c r="B140" s="128">
        <v>0</v>
      </c>
      <c r="E140" s="55" t="s">
        <v>121</v>
      </c>
      <c r="I140" s="129">
        <v>0</v>
      </c>
    </row>
    <row r="141" spans="2:10">
      <c r="B141" s="128">
        <v>0</v>
      </c>
      <c r="E141" s="55" t="s">
        <v>122</v>
      </c>
      <c r="I141" s="129">
        <v>0</v>
      </c>
    </row>
    <row r="142" spans="2:10">
      <c r="B142" s="128">
        <v>0</v>
      </c>
      <c r="E142" s="32" t="s">
        <v>123</v>
      </c>
      <c r="I142" s="129">
        <v>0</v>
      </c>
    </row>
    <row r="143" spans="2:10">
      <c r="B143" s="128">
        <v>0</v>
      </c>
      <c r="C143" s="32" t="s">
        <v>124</v>
      </c>
      <c r="E143" s="32" t="s">
        <v>124</v>
      </c>
      <c r="I143" s="129">
        <v>25</v>
      </c>
    </row>
    <row r="144" spans="2:10">
      <c r="B144" s="128">
        <f>B145+B146</f>
        <v>-2002</v>
      </c>
      <c r="C144" s="32" t="s">
        <v>125</v>
      </c>
      <c r="E144" s="32" t="s">
        <v>125</v>
      </c>
      <c r="I144" s="129">
        <f>I145+I146</f>
        <v>-466</v>
      </c>
      <c r="J144" s="75" t="str">
        <f>IF((I122=B113),"","NO CUADRA")</f>
        <v/>
      </c>
    </row>
    <row r="145" spans="2:9">
      <c r="B145" s="128">
        <v>1555</v>
      </c>
      <c r="C145" s="32" t="s">
        <v>126</v>
      </c>
      <c r="E145" s="32" t="s">
        <v>126</v>
      </c>
      <c r="I145" s="129">
        <v>-1553</v>
      </c>
    </row>
    <row r="146" spans="2:9">
      <c r="B146" s="130">
        <v>-3557</v>
      </c>
      <c r="C146" s="56" t="s">
        <v>127</v>
      </c>
      <c r="D146" s="57"/>
      <c r="E146" s="56" t="s">
        <v>127</v>
      </c>
      <c r="F146" s="57"/>
      <c r="G146" s="57"/>
      <c r="H146" s="57"/>
      <c r="I146" s="131">
        <v>1087</v>
      </c>
    </row>
    <row r="185" spans="2:8" s="24" customFormat="1">
      <c r="B185" s="57"/>
      <c r="C185" s="57"/>
      <c r="D185" s="57"/>
      <c r="E185" s="57"/>
      <c r="F185" s="57"/>
      <c r="G185" s="57"/>
      <c r="H185" s="57"/>
    </row>
  </sheetData>
  <mergeCells count="1">
    <mergeCell ref="B85:I85"/>
  </mergeCells>
  <hyperlinks>
    <hyperlink ref="B1" location="Indice!A1" display="INDICE"/>
  </hyperlinks>
  <pageMargins left="0.51181102362204722" right="0.51181102362204722" top="0.78740157480314965" bottom="0.59055118110236227" header="0.39370078740157483" footer="0.31496062992125984"/>
  <pageSetup paperSize="9" scale="78" fitToHeight="2" orientation="portrait" r:id="rId1"/>
  <headerFooter alignWithMargins="0"/>
  <rowBreaks count="1" manualBreakCount="1">
    <brk id="72" min="1" max="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B1:O226"/>
  <sheetViews>
    <sheetView showGridLines="0" zoomScaleNormal="100" workbookViewId="0">
      <pane ySplit="6" topLeftCell="A7" activePane="bottomLeft" state="frozen"/>
      <selection pane="bottomLeft"/>
    </sheetView>
  </sheetViews>
  <sheetFormatPr baseColWidth="10" defaultColWidth="11.5703125" defaultRowHeight="15" customHeight="1"/>
  <cols>
    <col min="1" max="1" width="5.7109375" style="84" customWidth="1"/>
    <col min="2" max="2" width="19.7109375" style="84" customWidth="1"/>
    <col min="3" max="12" width="11.7109375" style="84" customWidth="1"/>
    <col min="13" max="13" width="11.7109375" style="85" customWidth="1"/>
    <col min="14" max="16384" width="11.5703125" style="84"/>
  </cols>
  <sheetData>
    <row r="1" spans="2:15" s="65" customFormat="1" ht="14.25" customHeight="1">
      <c r="B1" s="76" t="s">
        <v>30</v>
      </c>
      <c r="D1" s="67"/>
      <c r="E1" s="67"/>
      <c r="F1" s="67"/>
      <c r="G1" s="20"/>
      <c r="H1" s="67"/>
      <c r="I1" s="67"/>
      <c r="J1" s="4"/>
      <c r="K1" s="4"/>
      <c r="L1" s="4"/>
      <c r="M1" s="4"/>
      <c r="N1" s="67"/>
    </row>
    <row r="2" spans="2:15" s="66" customFormat="1" ht="20.25">
      <c r="B2" s="68" t="s">
        <v>40</v>
      </c>
      <c r="D2" s="69"/>
      <c r="E2" s="69"/>
      <c r="F2" s="69"/>
      <c r="G2" s="20"/>
      <c r="H2" s="69"/>
      <c r="I2" s="69"/>
      <c r="J2" s="4"/>
      <c r="K2" s="4"/>
      <c r="L2" s="4"/>
      <c r="M2" s="4"/>
      <c r="N2" s="69"/>
    </row>
    <row r="3" spans="2:15" s="21" customFormat="1" ht="15" customHeight="1">
      <c r="B3" s="81" t="s">
        <v>481</v>
      </c>
      <c r="D3" s="20"/>
      <c r="E3" s="77"/>
      <c r="F3" s="20"/>
      <c r="G3" s="20"/>
      <c r="H3" s="20"/>
      <c r="I3" s="20"/>
      <c r="J3" s="4"/>
      <c r="K3" s="4"/>
      <c r="L3" s="4"/>
      <c r="M3" s="4"/>
      <c r="N3" s="20"/>
      <c r="O3" s="120"/>
    </row>
    <row r="4" spans="2:15" s="21" customFormat="1" ht="15" customHeight="1">
      <c r="B4" s="81"/>
      <c r="D4" s="20"/>
      <c r="E4" s="77"/>
      <c r="F4" s="20"/>
      <c r="G4" s="20"/>
      <c r="H4" s="20"/>
      <c r="I4" s="20"/>
      <c r="J4" s="4"/>
      <c r="K4" s="4"/>
      <c r="L4" s="4"/>
      <c r="M4" s="4"/>
      <c r="N4" s="20"/>
      <c r="O4" s="120"/>
    </row>
    <row r="5" spans="2:15" s="22" customFormat="1" ht="15" customHeight="1">
      <c r="B5" s="7" t="s">
        <v>482</v>
      </c>
      <c r="D5" s="3"/>
      <c r="E5" s="4"/>
      <c r="F5" s="4"/>
      <c r="G5" s="4"/>
      <c r="H5" s="4"/>
      <c r="I5" s="4"/>
      <c r="J5" s="4"/>
      <c r="K5" s="4"/>
      <c r="L5" s="4"/>
      <c r="M5" s="4"/>
      <c r="N5" s="4"/>
      <c r="O5" s="121"/>
    </row>
    <row r="6" spans="2:15" s="22" customFormat="1" ht="20.25" customHeight="1">
      <c r="B6" s="64"/>
      <c r="D6" s="3"/>
      <c r="E6" s="4"/>
      <c r="F6" s="4"/>
      <c r="G6" s="4"/>
      <c r="H6" s="4"/>
      <c r="I6" s="4"/>
      <c r="J6" s="4"/>
      <c r="K6" s="4"/>
      <c r="L6" s="4"/>
      <c r="M6" s="4"/>
      <c r="N6" s="4"/>
      <c r="O6" s="121"/>
    </row>
    <row r="7" spans="2:15" ht="19.899999999999999" customHeight="1">
      <c r="B7" s="83" t="s">
        <v>483</v>
      </c>
    </row>
    <row r="8" spans="2:15" ht="15" customHeight="1">
      <c r="B8" s="86" t="s">
        <v>371</v>
      </c>
    </row>
    <row r="10" spans="2:15" s="122" customFormat="1" ht="18" customHeight="1">
      <c r="B10" s="87" t="s">
        <v>484</v>
      </c>
      <c r="C10" s="88" t="s">
        <v>485</v>
      </c>
      <c r="D10" s="88" t="s">
        <v>486</v>
      </c>
      <c r="E10" s="88" t="s">
        <v>487</v>
      </c>
      <c r="F10" s="88" t="s">
        <v>488</v>
      </c>
      <c r="G10" s="88" t="s">
        <v>489</v>
      </c>
      <c r="H10" s="89" t="s">
        <v>490</v>
      </c>
      <c r="I10" s="89" t="s">
        <v>491</v>
      </c>
      <c r="J10" s="89" t="s">
        <v>492</v>
      </c>
      <c r="K10" s="89" t="s">
        <v>493</v>
      </c>
      <c r="L10" s="89" t="s">
        <v>494</v>
      </c>
      <c r="M10" s="90" t="s">
        <v>495</v>
      </c>
    </row>
    <row r="11" spans="2:15" ht="18" customHeight="1">
      <c r="B11" s="91" t="s">
        <v>496</v>
      </c>
      <c r="C11" s="92" t="s">
        <v>497</v>
      </c>
      <c r="D11" s="92">
        <v>3151</v>
      </c>
      <c r="E11" s="92" t="s">
        <v>497</v>
      </c>
      <c r="F11" s="92">
        <v>42338</v>
      </c>
      <c r="G11" s="92" t="s">
        <v>497</v>
      </c>
      <c r="H11" s="92" t="s">
        <v>497</v>
      </c>
      <c r="I11" s="92">
        <v>246</v>
      </c>
      <c r="J11" s="92">
        <v>106062</v>
      </c>
      <c r="K11" s="92">
        <v>25876</v>
      </c>
      <c r="L11" s="92">
        <v>71</v>
      </c>
      <c r="M11" s="93">
        <f>IF((SUM(C11:L11))=0,"-",SUM(C11:L11))</f>
        <v>177744</v>
      </c>
    </row>
    <row r="12" spans="2:15" ht="18" customHeight="1">
      <c r="B12" s="94" t="s">
        <v>498</v>
      </c>
      <c r="C12" s="93" t="s">
        <v>497</v>
      </c>
      <c r="D12" s="93">
        <v>1896</v>
      </c>
      <c r="E12" s="93">
        <v>417</v>
      </c>
      <c r="F12" s="93" t="s">
        <v>497</v>
      </c>
      <c r="G12" s="95" t="s">
        <v>497</v>
      </c>
      <c r="H12" s="95" t="s">
        <v>497</v>
      </c>
      <c r="I12" s="95">
        <v>326</v>
      </c>
      <c r="J12" s="95">
        <v>11050</v>
      </c>
      <c r="K12" s="95" t="s">
        <v>497</v>
      </c>
      <c r="L12" s="95" t="s">
        <v>497</v>
      </c>
      <c r="M12" s="93">
        <f t="shared" ref="M12:M27" si="0">IF((SUM(C12:L12))=0,"-",SUM(C12:L12))</f>
        <v>13689</v>
      </c>
    </row>
    <row r="13" spans="2:15" ht="18" customHeight="1">
      <c r="B13" s="96" t="s">
        <v>499</v>
      </c>
      <c r="C13" s="93" t="s">
        <v>497</v>
      </c>
      <c r="D13" s="95">
        <v>37429</v>
      </c>
      <c r="E13" s="93">
        <v>-7</v>
      </c>
      <c r="F13" s="93">
        <v>5782</v>
      </c>
      <c r="G13" s="95" t="s">
        <v>497</v>
      </c>
      <c r="H13" s="95" t="s">
        <v>497</v>
      </c>
      <c r="I13" s="95">
        <v>1672</v>
      </c>
      <c r="J13" s="95">
        <v>13049</v>
      </c>
      <c r="K13" s="95" t="s">
        <v>497</v>
      </c>
      <c r="L13" s="95" t="s">
        <v>497</v>
      </c>
      <c r="M13" s="93">
        <f t="shared" si="0"/>
        <v>57925</v>
      </c>
    </row>
    <row r="14" spans="2:15" ht="18" customHeight="1">
      <c r="B14" s="96" t="s">
        <v>500</v>
      </c>
      <c r="C14" s="93" t="s">
        <v>497</v>
      </c>
      <c r="D14" s="95" t="s">
        <v>497</v>
      </c>
      <c r="E14" s="93" t="s">
        <v>497</v>
      </c>
      <c r="F14" s="93">
        <v>22268</v>
      </c>
      <c r="G14" s="95" t="s">
        <v>497</v>
      </c>
      <c r="H14" s="95" t="s">
        <v>497</v>
      </c>
      <c r="I14" s="95" t="s">
        <v>497</v>
      </c>
      <c r="J14" s="95">
        <v>6867</v>
      </c>
      <c r="K14" s="95" t="s">
        <v>497</v>
      </c>
      <c r="L14" s="95" t="s">
        <v>497</v>
      </c>
      <c r="M14" s="93">
        <f t="shared" si="0"/>
        <v>29135</v>
      </c>
    </row>
    <row r="15" spans="2:15" ht="18" customHeight="1">
      <c r="B15" s="96" t="s">
        <v>501</v>
      </c>
      <c r="C15" s="93" t="s">
        <v>497</v>
      </c>
      <c r="D15" s="95" t="s">
        <v>497</v>
      </c>
      <c r="E15" s="93">
        <v>26485</v>
      </c>
      <c r="F15" s="93">
        <v>18298</v>
      </c>
      <c r="G15" s="95" t="s">
        <v>497</v>
      </c>
      <c r="H15" s="95" t="s">
        <v>497</v>
      </c>
      <c r="I15" s="95" t="s">
        <v>497</v>
      </c>
      <c r="J15" s="95">
        <v>1456</v>
      </c>
      <c r="K15" s="95" t="s">
        <v>497</v>
      </c>
      <c r="L15" s="95" t="s">
        <v>497</v>
      </c>
      <c r="M15" s="93">
        <f t="shared" si="0"/>
        <v>46239</v>
      </c>
    </row>
    <row r="16" spans="2:15" ht="18" customHeight="1">
      <c r="B16" s="96" t="s">
        <v>502</v>
      </c>
      <c r="C16" s="93" t="s">
        <v>497</v>
      </c>
      <c r="D16" s="95" t="s">
        <v>497</v>
      </c>
      <c r="E16" s="93">
        <v>-20381</v>
      </c>
      <c r="F16" s="93">
        <v>409</v>
      </c>
      <c r="G16" s="95" t="s">
        <v>497</v>
      </c>
      <c r="H16" s="95" t="s">
        <v>497</v>
      </c>
      <c r="I16" s="95">
        <v>2254</v>
      </c>
      <c r="J16" s="95" t="s">
        <v>497</v>
      </c>
      <c r="K16" s="95" t="s">
        <v>497</v>
      </c>
      <c r="L16" s="95">
        <v>20941</v>
      </c>
      <c r="M16" s="93">
        <f t="shared" si="0"/>
        <v>3223</v>
      </c>
    </row>
    <row r="17" spans="2:13" ht="18" customHeight="1">
      <c r="B17" s="96" t="s">
        <v>503</v>
      </c>
      <c r="C17" s="93">
        <v>20079</v>
      </c>
      <c r="D17" s="95" t="s">
        <v>497</v>
      </c>
      <c r="E17" s="93" t="s">
        <v>497</v>
      </c>
      <c r="F17" s="93">
        <v>378</v>
      </c>
      <c r="G17" s="95" t="s">
        <v>497</v>
      </c>
      <c r="H17" s="95" t="s">
        <v>497</v>
      </c>
      <c r="I17" s="95" t="s">
        <v>497</v>
      </c>
      <c r="J17" s="95" t="s">
        <v>497</v>
      </c>
      <c r="K17" s="95">
        <v>6876</v>
      </c>
      <c r="L17" s="95" t="s">
        <v>497</v>
      </c>
      <c r="M17" s="93">
        <f t="shared" si="0"/>
        <v>27333</v>
      </c>
    </row>
    <row r="18" spans="2:13" ht="18" customHeight="1">
      <c r="B18" s="96" t="s">
        <v>504</v>
      </c>
      <c r="C18" s="93" t="s">
        <v>497</v>
      </c>
      <c r="D18" s="95" t="s">
        <v>497</v>
      </c>
      <c r="E18" s="93" t="s">
        <v>497</v>
      </c>
      <c r="F18" s="93" t="s">
        <v>497</v>
      </c>
      <c r="G18" s="95" t="s">
        <v>497</v>
      </c>
      <c r="H18" s="95" t="s">
        <v>497</v>
      </c>
      <c r="I18" s="95" t="s">
        <v>497</v>
      </c>
      <c r="J18" s="95" t="s">
        <v>497</v>
      </c>
      <c r="K18" s="95" t="s">
        <v>497</v>
      </c>
      <c r="L18" s="95">
        <v>2164</v>
      </c>
      <c r="M18" s="93">
        <f t="shared" si="0"/>
        <v>2164</v>
      </c>
    </row>
    <row r="19" spans="2:13" ht="18" customHeight="1">
      <c r="B19" s="96" t="s">
        <v>505</v>
      </c>
      <c r="C19" s="93">
        <v>12907</v>
      </c>
      <c r="D19" s="95">
        <v>156114</v>
      </c>
      <c r="E19" s="93" t="s">
        <v>497</v>
      </c>
      <c r="F19" s="93">
        <v>90658</v>
      </c>
      <c r="G19" s="95">
        <v>8440</v>
      </c>
      <c r="H19" s="95" t="s">
        <v>497</v>
      </c>
      <c r="I19" s="95">
        <v>10804</v>
      </c>
      <c r="J19" s="95">
        <v>20503</v>
      </c>
      <c r="K19" s="95">
        <v>200243</v>
      </c>
      <c r="L19" s="95">
        <v>59531</v>
      </c>
      <c r="M19" s="93">
        <f t="shared" si="0"/>
        <v>559200</v>
      </c>
    </row>
    <row r="20" spans="2:13" ht="18" customHeight="1">
      <c r="B20" s="96" t="s">
        <v>506</v>
      </c>
      <c r="C20" s="93" t="s">
        <v>497</v>
      </c>
      <c r="D20" s="95">
        <v>16114</v>
      </c>
      <c r="E20" s="93">
        <v>859</v>
      </c>
      <c r="F20" s="93">
        <v>5891</v>
      </c>
      <c r="G20" s="95" t="s">
        <v>497</v>
      </c>
      <c r="H20" s="95" t="s">
        <v>497</v>
      </c>
      <c r="I20" s="95" t="s">
        <v>497</v>
      </c>
      <c r="J20" s="95">
        <v>12</v>
      </c>
      <c r="K20" s="95" t="s">
        <v>497</v>
      </c>
      <c r="L20" s="95">
        <v>3066</v>
      </c>
      <c r="M20" s="93">
        <f t="shared" si="0"/>
        <v>25942</v>
      </c>
    </row>
    <row r="21" spans="2:13" ht="18" customHeight="1">
      <c r="B21" s="96" t="s">
        <v>507</v>
      </c>
      <c r="C21" s="93" t="s">
        <v>497</v>
      </c>
      <c r="D21" s="95">
        <v>102554</v>
      </c>
      <c r="E21" s="93" t="s">
        <v>497</v>
      </c>
      <c r="F21" s="93">
        <v>17447</v>
      </c>
      <c r="G21" s="95">
        <v>11363</v>
      </c>
      <c r="H21" s="95" t="s">
        <v>497</v>
      </c>
      <c r="I21" s="95">
        <v>6015</v>
      </c>
      <c r="J21" s="95">
        <v>8599</v>
      </c>
      <c r="K21" s="95" t="s">
        <v>497</v>
      </c>
      <c r="L21" s="95" t="s">
        <v>497</v>
      </c>
      <c r="M21" s="93">
        <f t="shared" si="0"/>
        <v>145978</v>
      </c>
    </row>
    <row r="22" spans="2:13" ht="18" customHeight="1">
      <c r="B22" s="96" t="s">
        <v>508</v>
      </c>
      <c r="C22" s="93" t="s">
        <v>497</v>
      </c>
      <c r="D22" s="95">
        <v>897184</v>
      </c>
      <c r="E22" s="93">
        <v>15805</v>
      </c>
      <c r="F22" s="93">
        <v>753607</v>
      </c>
      <c r="G22" s="95">
        <v>5822</v>
      </c>
      <c r="H22" s="95" t="s">
        <v>497</v>
      </c>
      <c r="I22" s="95">
        <v>945</v>
      </c>
      <c r="J22" s="95">
        <v>39867</v>
      </c>
      <c r="K22" s="95">
        <v>15334</v>
      </c>
      <c r="L22" s="95">
        <v>3</v>
      </c>
      <c r="M22" s="93">
        <f t="shared" si="0"/>
        <v>1728567</v>
      </c>
    </row>
    <row r="23" spans="2:13" ht="18" customHeight="1">
      <c r="B23" s="96" t="s">
        <v>509</v>
      </c>
      <c r="C23" s="93" t="s">
        <v>497</v>
      </c>
      <c r="D23" s="95" t="s">
        <v>497</v>
      </c>
      <c r="E23" s="93">
        <v>4222</v>
      </c>
      <c r="F23" s="93">
        <v>198</v>
      </c>
      <c r="G23" s="95">
        <v>1264</v>
      </c>
      <c r="H23" s="95" t="s">
        <v>497</v>
      </c>
      <c r="I23" s="95" t="s">
        <v>497</v>
      </c>
      <c r="J23" s="95" t="s">
        <v>497</v>
      </c>
      <c r="K23" s="95" t="s">
        <v>497</v>
      </c>
      <c r="L23" s="95" t="s">
        <v>497</v>
      </c>
      <c r="M23" s="93">
        <f t="shared" si="0"/>
        <v>5684</v>
      </c>
    </row>
    <row r="24" spans="2:13" ht="18" customHeight="1">
      <c r="B24" s="96" t="s">
        <v>510</v>
      </c>
      <c r="C24" s="93" t="s">
        <v>497</v>
      </c>
      <c r="D24" s="95">
        <v>44230</v>
      </c>
      <c r="E24" s="93">
        <v>-804</v>
      </c>
      <c r="F24" s="93" t="s">
        <v>497</v>
      </c>
      <c r="G24" s="95" t="s">
        <v>497</v>
      </c>
      <c r="H24" s="95" t="s">
        <v>497</v>
      </c>
      <c r="I24" s="95" t="s">
        <v>497</v>
      </c>
      <c r="J24" s="95">
        <v>1593</v>
      </c>
      <c r="K24" s="95" t="s">
        <v>497</v>
      </c>
      <c r="L24" s="95" t="s">
        <v>497</v>
      </c>
      <c r="M24" s="93">
        <f t="shared" si="0"/>
        <v>45019</v>
      </c>
    </row>
    <row r="25" spans="2:13" ht="18" customHeight="1">
      <c r="B25" s="96" t="s">
        <v>511</v>
      </c>
      <c r="C25" s="93" t="s">
        <v>497</v>
      </c>
      <c r="D25" s="95">
        <v>393</v>
      </c>
      <c r="E25" s="93">
        <v>9024</v>
      </c>
      <c r="F25" s="93">
        <v>58683</v>
      </c>
      <c r="G25" s="95">
        <v>12702</v>
      </c>
      <c r="H25" s="95" t="s">
        <v>497</v>
      </c>
      <c r="I25" s="95">
        <v>3193</v>
      </c>
      <c r="J25" s="95">
        <v>440</v>
      </c>
      <c r="K25" s="95" t="s">
        <v>497</v>
      </c>
      <c r="L25" s="95">
        <v>3425</v>
      </c>
      <c r="M25" s="93">
        <f t="shared" si="0"/>
        <v>87860</v>
      </c>
    </row>
    <row r="26" spans="2:13" ht="18" customHeight="1">
      <c r="B26" s="96" t="s">
        <v>512</v>
      </c>
      <c r="C26" s="93" t="s">
        <v>497</v>
      </c>
      <c r="D26" s="95" t="s">
        <v>497</v>
      </c>
      <c r="E26" s="93">
        <v>167</v>
      </c>
      <c r="F26" s="93" t="s">
        <v>497</v>
      </c>
      <c r="G26" s="95" t="s">
        <v>497</v>
      </c>
      <c r="H26" s="95" t="s">
        <v>497</v>
      </c>
      <c r="I26" s="95" t="s">
        <v>497</v>
      </c>
      <c r="J26" s="95" t="s">
        <v>497</v>
      </c>
      <c r="K26" s="95" t="s">
        <v>497</v>
      </c>
      <c r="L26" s="95" t="s">
        <v>497</v>
      </c>
      <c r="M26" s="93">
        <f t="shared" si="0"/>
        <v>167</v>
      </c>
    </row>
    <row r="27" spans="2:13" ht="18" customHeight="1">
      <c r="B27" s="94" t="s">
        <v>513</v>
      </c>
      <c r="C27" s="93" t="s">
        <v>497</v>
      </c>
      <c r="D27" s="97">
        <v>6000</v>
      </c>
      <c r="E27" s="95">
        <v>3155</v>
      </c>
      <c r="F27" s="93" t="s">
        <v>497</v>
      </c>
      <c r="G27" s="93" t="s">
        <v>497</v>
      </c>
      <c r="H27" s="93" t="s">
        <v>497</v>
      </c>
      <c r="I27" s="93">
        <v>340</v>
      </c>
      <c r="J27" s="93" t="s">
        <v>497</v>
      </c>
      <c r="K27" s="93">
        <v>9731</v>
      </c>
      <c r="L27" s="93" t="s">
        <v>497</v>
      </c>
      <c r="M27" s="93">
        <f t="shared" si="0"/>
        <v>19226</v>
      </c>
    </row>
    <row r="28" spans="2:13" ht="18" customHeight="1">
      <c r="B28" s="98" t="s">
        <v>46</v>
      </c>
      <c r="C28" s="99">
        <f t="shared" ref="C28:M28" si="1">IF((SUM(C11:C27))=0,"-",SUM(C11:C27))</f>
        <v>32986</v>
      </c>
      <c r="D28" s="99">
        <f t="shared" si="1"/>
        <v>1265065</v>
      </c>
      <c r="E28" s="99">
        <f t="shared" si="1"/>
        <v>38942</v>
      </c>
      <c r="F28" s="99">
        <f t="shared" si="1"/>
        <v>1015957</v>
      </c>
      <c r="G28" s="99">
        <f t="shared" si="1"/>
        <v>39591</v>
      </c>
      <c r="H28" s="99" t="str">
        <f t="shared" si="1"/>
        <v>-</v>
      </c>
      <c r="I28" s="99">
        <f t="shared" si="1"/>
        <v>25795</v>
      </c>
      <c r="J28" s="99">
        <f t="shared" si="1"/>
        <v>209498</v>
      </c>
      <c r="K28" s="99">
        <f t="shared" si="1"/>
        <v>258060</v>
      </c>
      <c r="L28" s="99">
        <f t="shared" si="1"/>
        <v>89201</v>
      </c>
      <c r="M28" s="99">
        <f t="shared" si="1"/>
        <v>2975095</v>
      </c>
    </row>
    <row r="30" spans="2:13" ht="19.899999999999999" customHeight="1">
      <c r="B30" s="83" t="s">
        <v>514</v>
      </c>
    </row>
    <row r="31" spans="2:13" ht="15" customHeight="1">
      <c r="B31" s="84" t="s">
        <v>371</v>
      </c>
    </row>
    <row r="33" spans="2:13" s="122" customFormat="1" ht="18" customHeight="1">
      <c r="B33" s="87" t="s">
        <v>484</v>
      </c>
      <c r="C33" s="90" t="s">
        <v>485</v>
      </c>
      <c r="D33" s="90" t="s">
        <v>486</v>
      </c>
      <c r="E33" s="90" t="s">
        <v>487</v>
      </c>
      <c r="F33" s="90" t="s">
        <v>488</v>
      </c>
      <c r="G33" s="90" t="s">
        <v>489</v>
      </c>
      <c r="H33" s="100" t="s">
        <v>490</v>
      </c>
      <c r="I33" s="100" t="s">
        <v>491</v>
      </c>
      <c r="J33" s="100" t="s">
        <v>492</v>
      </c>
      <c r="K33" s="100" t="s">
        <v>493</v>
      </c>
      <c r="L33" s="100" t="s">
        <v>494</v>
      </c>
      <c r="M33" s="90" t="s">
        <v>495</v>
      </c>
    </row>
    <row r="34" spans="2:13" ht="18" customHeight="1">
      <c r="B34" s="91" t="s">
        <v>496</v>
      </c>
      <c r="C34" s="92" t="s">
        <v>497</v>
      </c>
      <c r="D34" s="92">
        <v>-2937</v>
      </c>
      <c r="E34" s="92" t="s">
        <v>497</v>
      </c>
      <c r="F34" s="92">
        <v>22405</v>
      </c>
      <c r="G34" s="92" t="s">
        <v>497</v>
      </c>
      <c r="H34" s="92" t="s">
        <v>497</v>
      </c>
      <c r="I34" s="92">
        <v>176</v>
      </c>
      <c r="J34" s="92">
        <v>88545</v>
      </c>
      <c r="K34" s="92">
        <v>19428</v>
      </c>
      <c r="L34" s="92">
        <v>-3</v>
      </c>
      <c r="M34" s="93">
        <f>IF((SUM(C34:L34))=0,"-",SUM(C34:L34))</f>
        <v>127614</v>
      </c>
    </row>
    <row r="35" spans="2:13" ht="18" customHeight="1">
      <c r="B35" s="96" t="s">
        <v>498</v>
      </c>
      <c r="C35" s="93" t="s">
        <v>497</v>
      </c>
      <c r="D35" s="93">
        <v>70</v>
      </c>
      <c r="E35" s="93">
        <v>153</v>
      </c>
      <c r="F35" s="93" t="s">
        <v>497</v>
      </c>
      <c r="G35" s="93" t="s">
        <v>497</v>
      </c>
      <c r="H35" s="93" t="s">
        <v>497</v>
      </c>
      <c r="I35" s="93">
        <v>-623</v>
      </c>
      <c r="J35" s="93">
        <v>4646</v>
      </c>
      <c r="K35" s="93" t="s">
        <v>497</v>
      </c>
      <c r="L35" s="93">
        <v>-10</v>
      </c>
      <c r="M35" s="93">
        <f t="shared" ref="M35:M50" si="2">IF((SUM(C35:L35))=0,"-",SUM(C35:L35))</f>
        <v>4236</v>
      </c>
    </row>
    <row r="36" spans="2:13" ht="18" customHeight="1">
      <c r="B36" s="96" t="s">
        <v>499</v>
      </c>
      <c r="C36" s="93" t="s">
        <v>497</v>
      </c>
      <c r="D36" s="93">
        <v>22148</v>
      </c>
      <c r="E36" s="93">
        <v>-960</v>
      </c>
      <c r="F36" s="93">
        <v>2645</v>
      </c>
      <c r="G36" s="93" t="s">
        <v>497</v>
      </c>
      <c r="H36" s="93" t="s">
        <v>497</v>
      </c>
      <c r="I36" s="93">
        <v>964</v>
      </c>
      <c r="J36" s="93">
        <v>11411</v>
      </c>
      <c r="K36" s="93" t="s">
        <v>497</v>
      </c>
      <c r="L36" s="93" t="s">
        <v>497</v>
      </c>
      <c r="M36" s="93">
        <f t="shared" si="2"/>
        <v>36208</v>
      </c>
    </row>
    <row r="37" spans="2:13" ht="18" customHeight="1">
      <c r="B37" s="96" t="s">
        <v>500</v>
      </c>
      <c r="C37" s="93" t="s">
        <v>497</v>
      </c>
      <c r="D37" s="93" t="s">
        <v>497</v>
      </c>
      <c r="E37" s="93" t="s">
        <v>497</v>
      </c>
      <c r="F37" s="93">
        <v>20213</v>
      </c>
      <c r="G37" s="93" t="s">
        <v>497</v>
      </c>
      <c r="H37" s="93" t="s">
        <v>497</v>
      </c>
      <c r="I37" s="93" t="s">
        <v>497</v>
      </c>
      <c r="J37" s="93">
        <v>-9634</v>
      </c>
      <c r="K37" s="93" t="s">
        <v>497</v>
      </c>
      <c r="L37" s="93" t="s">
        <v>497</v>
      </c>
      <c r="M37" s="93">
        <f t="shared" si="2"/>
        <v>10579</v>
      </c>
    </row>
    <row r="38" spans="2:13" ht="18" customHeight="1">
      <c r="B38" s="96" t="s">
        <v>501</v>
      </c>
      <c r="C38" s="93" t="s">
        <v>497</v>
      </c>
      <c r="D38" s="93" t="s">
        <v>497</v>
      </c>
      <c r="E38" s="93">
        <v>23483</v>
      </c>
      <c r="F38" s="93">
        <v>5431</v>
      </c>
      <c r="G38" s="93" t="s">
        <v>497</v>
      </c>
      <c r="H38" s="93" t="s">
        <v>497</v>
      </c>
      <c r="I38" s="93" t="s">
        <v>497</v>
      </c>
      <c r="J38" s="93">
        <v>-214</v>
      </c>
      <c r="K38" s="93" t="s">
        <v>497</v>
      </c>
      <c r="L38" s="93" t="s">
        <v>497</v>
      </c>
      <c r="M38" s="93">
        <f t="shared" si="2"/>
        <v>28700</v>
      </c>
    </row>
    <row r="39" spans="2:13" ht="18" customHeight="1">
      <c r="B39" s="96" t="s">
        <v>502</v>
      </c>
      <c r="C39" s="93" t="s">
        <v>497</v>
      </c>
      <c r="D39" s="93" t="s">
        <v>497</v>
      </c>
      <c r="E39" s="93">
        <v>-21231</v>
      </c>
      <c r="F39" s="93">
        <v>174</v>
      </c>
      <c r="G39" s="93" t="s">
        <v>497</v>
      </c>
      <c r="H39" s="93" t="s">
        <v>497</v>
      </c>
      <c r="I39" s="93">
        <v>983</v>
      </c>
      <c r="J39" s="93" t="s">
        <v>497</v>
      </c>
      <c r="K39" s="93" t="s">
        <v>497</v>
      </c>
      <c r="L39" s="93">
        <v>7883</v>
      </c>
      <c r="M39" s="93">
        <f t="shared" si="2"/>
        <v>-12191</v>
      </c>
    </row>
    <row r="40" spans="2:13" ht="18" customHeight="1">
      <c r="B40" s="96" t="s">
        <v>503</v>
      </c>
      <c r="C40" s="93">
        <v>4675</v>
      </c>
      <c r="D40" s="93" t="s">
        <v>497</v>
      </c>
      <c r="E40" s="93" t="s">
        <v>497</v>
      </c>
      <c r="F40" s="93">
        <v>154</v>
      </c>
      <c r="G40" s="93" t="s">
        <v>497</v>
      </c>
      <c r="H40" s="93" t="s">
        <v>497</v>
      </c>
      <c r="I40" s="93" t="s">
        <v>497</v>
      </c>
      <c r="J40" s="93" t="s">
        <v>497</v>
      </c>
      <c r="K40" s="93">
        <v>3560</v>
      </c>
      <c r="L40" s="93" t="s">
        <v>497</v>
      </c>
      <c r="M40" s="93">
        <f t="shared" si="2"/>
        <v>8389</v>
      </c>
    </row>
    <row r="41" spans="2:13" ht="18" customHeight="1">
      <c r="B41" s="96" t="s">
        <v>504</v>
      </c>
      <c r="C41" s="93" t="s">
        <v>497</v>
      </c>
      <c r="D41" s="93" t="s">
        <v>497</v>
      </c>
      <c r="E41" s="93" t="s">
        <v>497</v>
      </c>
      <c r="F41" s="93" t="s">
        <v>497</v>
      </c>
      <c r="G41" s="93" t="s">
        <v>497</v>
      </c>
      <c r="H41" s="93" t="s">
        <v>497</v>
      </c>
      <c r="I41" s="93" t="s">
        <v>497</v>
      </c>
      <c r="J41" s="93" t="s">
        <v>497</v>
      </c>
      <c r="K41" s="93" t="s">
        <v>497</v>
      </c>
      <c r="L41" s="93">
        <v>564</v>
      </c>
      <c r="M41" s="93">
        <f t="shared" si="2"/>
        <v>564</v>
      </c>
    </row>
    <row r="42" spans="2:13" ht="18" customHeight="1">
      <c r="B42" s="96" t="s">
        <v>505</v>
      </c>
      <c r="C42" s="93">
        <v>7213</v>
      </c>
      <c r="D42" s="93">
        <v>64552</v>
      </c>
      <c r="E42" s="93" t="s">
        <v>497</v>
      </c>
      <c r="F42" s="93">
        <v>71379</v>
      </c>
      <c r="G42" s="93">
        <v>3369</v>
      </c>
      <c r="H42" s="93" t="s">
        <v>497</v>
      </c>
      <c r="I42" s="93">
        <v>5527</v>
      </c>
      <c r="J42" s="93">
        <v>7204</v>
      </c>
      <c r="K42" s="93">
        <v>102457</v>
      </c>
      <c r="L42" s="93">
        <v>777</v>
      </c>
      <c r="M42" s="93">
        <f t="shared" si="2"/>
        <v>262478</v>
      </c>
    </row>
    <row r="43" spans="2:13" ht="18" customHeight="1">
      <c r="B43" s="96" t="s">
        <v>506</v>
      </c>
      <c r="C43" s="93" t="s">
        <v>497</v>
      </c>
      <c r="D43" s="93">
        <v>1199</v>
      </c>
      <c r="E43" s="93">
        <v>255</v>
      </c>
      <c r="F43" s="93">
        <v>3441</v>
      </c>
      <c r="G43" s="93" t="s">
        <v>497</v>
      </c>
      <c r="H43" s="93" t="s">
        <v>497</v>
      </c>
      <c r="I43" s="93" t="s">
        <v>497</v>
      </c>
      <c r="J43" s="93">
        <v>4</v>
      </c>
      <c r="K43" s="93" t="s">
        <v>497</v>
      </c>
      <c r="L43" s="93">
        <v>2610</v>
      </c>
      <c r="M43" s="93">
        <f t="shared" si="2"/>
        <v>7509</v>
      </c>
    </row>
    <row r="44" spans="2:13" ht="18" customHeight="1">
      <c r="B44" s="96" t="s">
        <v>507</v>
      </c>
      <c r="C44" s="93" t="s">
        <v>497</v>
      </c>
      <c r="D44" s="93">
        <v>16155</v>
      </c>
      <c r="E44" s="93" t="s">
        <v>497</v>
      </c>
      <c r="F44" s="93">
        <v>9123</v>
      </c>
      <c r="G44" s="93">
        <v>3643</v>
      </c>
      <c r="H44" s="93" t="s">
        <v>497</v>
      </c>
      <c r="I44" s="93">
        <v>3711</v>
      </c>
      <c r="J44" s="93">
        <v>3146</v>
      </c>
      <c r="K44" s="93" t="s">
        <v>497</v>
      </c>
      <c r="L44" s="93" t="s">
        <v>497</v>
      </c>
      <c r="M44" s="93">
        <f t="shared" si="2"/>
        <v>35778</v>
      </c>
    </row>
    <row r="45" spans="2:13" ht="18" customHeight="1">
      <c r="B45" s="96" t="s">
        <v>508</v>
      </c>
      <c r="C45" s="93" t="s">
        <v>497</v>
      </c>
      <c r="D45" s="93">
        <v>561723</v>
      </c>
      <c r="E45" s="93">
        <v>-24596</v>
      </c>
      <c r="F45" s="93">
        <v>296830</v>
      </c>
      <c r="G45" s="93">
        <v>2879</v>
      </c>
      <c r="H45" s="93" t="s">
        <v>497</v>
      </c>
      <c r="I45" s="93">
        <v>265</v>
      </c>
      <c r="J45" s="93">
        <v>10549</v>
      </c>
      <c r="K45" s="93">
        <v>8835</v>
      </c>
      <c r="L45" s="93" t="s">
        <v>497</v>
      </c>
      <c r="M45" s="93">
        <f t="shared" si="2"/>
        <v>856485</v>
      </c>
    </row>
    <row r="46" spans="2:13" ht="18" customHeight="1">
      <c r="B46" s="96" t="s">
        <v>509</v>
      </c>
      <c r="C46" s="93" t="s">
        <v>497</v>
      </c>
      <c r="D46" s="93" t="s">
        <v>497</v>
      </c>
      <c r="E46" s="93">
        <v>-658</v>
      </c>
      <c r="F46" s="93">
        <v>141</v>
      </c>
      <c r="G46" s="93">
        <v>663</v>
      </c>
      <c r="H46" s="93" t="s">
        <v>497</v>
      </c>
      <c r="I46" s="93" t="s">
        <v>497</v>
      </c>
      <c r="J46" s="93" t="s">
        <v>497</v>
      </c>
      <c r="K46" s="93" t="s">
        <v>497</v>
      </c>
      <c r="L46" s="93" t="s">
        <v>497</v>
      </c>
      <c r="M46" s="93">
        <f t="shared" si="2"/>
        <v>146</v>
      </c>
    </row>
    <row r="47" spans="2:13" ht="18" customHeight="1">
      <c r="B47" s="96" t="s">
        <v>510</v>
      </c>
      <c r="C47" s="93" t="s">
        <v>497</v>
      </c>
      <c r="D47" s="93">
        <v>13425</v>
      </c>
      <c r="E47" s="93">
        <v>-2823</v>
      </c>
      <c r="F47" s="93" t="s">
        <v>497</v>
      </c>
      <c r="G47" s="93" t="s">
        <v>497</v>
      </c>
      <c r="H47" s="93" t="s">
        <v>497</v>
      </c>
      <c r="I47" s="93" t="s">
        <v>497</v>
      </c>
      <c r="J47" s="93">
        <v>620</v>
      </c>
      <c r="K47" s="93" t="s">
        <v>497</v>
      </c>
      <c r="L47" s="93" t="s">
        <v>497</v>
      </c>
      <c r="M47" s="93">
        <f t="shared" si="2"/>
        <v>11222</v>
      </c>
    </row>
    <row r="48" spans="2:13" ht="18" customHeight="1">
      <c r="B48" s="96" t="s">
        <v>511</v>
      </c>
      <c r="C48" s="93" t="s">
        <v>497</v>
      </c>
      <c r="D48" s="93">
        <v>285</v>
      </c>
      <c r="E48" s="93">
        <v>4434</v>
      </c>
      <c r="F48" s="93">
        <v>22214</v>
      </c>
      <c r="G48" s="93">
        <v>4208</v>
      </c>
      <c r="H48" s="93" t="s">
        <v>497</v>
      </c>
      <c r="I48" s="93">
        <v>1570</v>
      </c>
      <c r="J48" s="93">
        <v>228</v>
      </c>
      <c r="K48" s="93" t="s">
        <v>497</v>
      </c>
      <c r="L48" s="93">
        <v>673</v>
      </c>
      <c r="M48" s="93">
        <f t="shared" si="2"/>
        <v>33612</v>
      </c>
    </row>
    <row r="49" spans="2:13" ht="18" customHeight="1">
      <c r="B49" s="96" t="s">
        <v>512</v>
      </c>
      <c r="C49" s="93" t="s">
        <v>497</v>
      </c>
      <c r="D49" s="93" t="s">
        <v>497</v>
      </c>
      <c r="E49" s="93">
        <v>-167</v>
      </c>
      <c r="F49" s="93" t="s">
        <v>497</v>
      </c>
      <c r="G49" s="93" t="s">
        <v>497</v>
      </c>
      <c r="H49" s="93" t="s">
        <v>497</v>
      </c>
      <c r="I49" s="93" t="s">
        <v>497</v>
      </c>
      <c r="J49" s="93" t="s">
        <v>497</v>
      </c>
      <c r="K49" s="93" t="s">
        <v>497</v>
      </c>
      <c r="L49" s="93" t="s">
        <v>497</v>
      </c>
      <c r="M49" s="93">
        <f t="shared" si="2"/>
        <v>-167</v>
      </c>
    </row>
    <row r="50" spans="2:13" ht="18" customHeight="1">
      <c r="B50" s="94" t="s">
        <v>513</v>
      </c>
      <c r="C50" s="93" t="s">
        <v>497</v>
      </c>
      <c r="D50" s="93">
        <v>2326</v>
      </c>
      <c r="E50" s="93">
        <v>2700</v>
      </c>
      <c r="F50" s="93" t="s">
        <v>497</v>
      </c>
      <c r="G50" s="93" t="s">
        <v>497</v>
      </c>
      <c r="H50" s="93" t="s">
        <v>497</v>
      </c>
      <c r="I50" s="93">
        <v>268</v>
      </c>
      <c r="J50" s="93" t="s">
        <v>497</v>
      </c>
      <c r="K50" s="93">
        <v>5187</v>
      </c>
      <c r="L50" s="93">
        <v>-154</v>
      </c>
      <c r="M50" s="93">
        <f t="shared" si="2"/>
        <v>10327</v>
      </c>
    </row>
    <row r="51" spans="2:13" ht="18" customHeight="1">
      <c r="B51" s="98" t="s">
        <v>46</v>
      </c>
      <c r="C51" s="99">
        <f t="shared" ref="C51:M51" si="3">IF((SUM(C34:C50))=0,"-",SUM(C34:C50))</f>
        <v>11888</v>
      </c>
      <c r="D51" s="99">
        <f t="shared" si="3"/>
        <v>678946</v>
      </c>
      <c r="E51" s="99">
        <f t="shared" si="3"/>
        <v>-19410</v>
      </c>
      <c r="F51" s="99">
        <f t="shared" si="3"/>
        <v>454150</v>
      </c>
      <c r="G51" s="99">
        <f t="shared" si="3"/>
        <v>14762</v>
      </c>
      <c r="H51" s="99" t="str">
        <f t="shared" si="3"/>
        <v>-</v>
      </c>
      <c r="I51" s="99">
        <f t="shared" si="3"/>
        <v>12841</v>
      </c>
      <c r="J51" s="99">
        <f t="shared" si="3"/>
        <v>116505</v>
      </c>
      <c r="K51" s="99">
        <f t="shared" si="3"/>
        <v>139467</v>
      </c>
      <c r="L51" s="99">
        <f t="shared" si="3"/>
        <v>12340</v>
      </c>
      <c r="M51" s="99">
        <f t="shared" si="3"/>
        <v>1421489</v>
      </c>
    </row>
    <row r="52" spans="2:13" ht="15" customHeight="1">
      <c r="B52" s="101"/>
      <c r="C52" s="102"/>
      <c r="D52" s="102"/>
      <c r="E52" s="102"/>
      <c r="F52" s="102"/>
      <c r="G52" s="102"/>
      <c r="H52" s="102"/>
      <c r="I52" s="102"/>
      <c r="J52" s="102"/>
      <c r="K52" s="102"/>
      <c r="L52" s="102"/>
      <c r="M52" s="102"/>
    </row>
    <row r="53" spans="2:13" ht="19.899999999999999" customHeight="1">
      <c r="B53" s="83" t="s">
        <v>515</v>
      </c>
    </row>
    <row r="54" spans="2:13" ht="15" customHeight="1">
      <c r="B54" s="84" t="s">
        <v>371</v>
      </c>
    </row>
    <row r="56" spans="2:13" s="122" customFormat="1" ht="18" customHeight="1">
      <c r="B56" s="87" t="s">
        <v>484</v>
      </c>
      <c r="C56" s="90" t="s">
        <v>485</v>
      </c>
      <c r="D56" s="90" t="s">
        <v>486</v>
      </c>
      <c r="E56" s="90" t="s">
        <v>487</v>
      </c>
      <c r="F56" s="90" t="s">
        <v>488</v>
      </c>
      <c r="G56" s="90" t="s">
        <v>489</v>
      </c>
      <c r="H56" s="100" t="s">
        <v>490</v>
      </c>
      <c r="I56" s="100" t="s">
        <v>491</v>
      </c>
      <c r="J56" s="100" t="s">
        <v>492</v>
      </c>
      <c r="K56" s="100" t="s">
        <v>493</v>
      </c>
      <c r="L56" s="100" t="s">
        <v>494</v>
      </c>
      <c r="M56" s="90" t="s">
        <v>495</v>
      </c>
    </row>
    <row r="57" spans="2:13" ht="18" customHeight="1">
      <c r="B57" s="91" t="s">
        <v>496</v>
      </c>
      <c r="C57" s="92" t="s">
        <v>497</v>
      </c>
      <c r="D57" s="92">
        <v>1256</v>
      </c>
      <c r="E57" s="92" t="s">
        <v>497</v>
      </c>
      <c r="F57" s="92">
        <v>15306</v>
      </c>
      <c r="G57" s="92" t="s">
        <v>497</v>
      </c>
      <c r="H57" s="92" t="s">
        <v>497</v>
      </c>
      <c r="I57" s="92">
        <v>43</v>
      </c>
      <c r="J57" s="92">
        <v>53060</v>
      </c>
      <c r="K57" s="92">
        <v>8809</v>
      </c>
      <c r="L57" s="92">
        <v>217</v>
      </c>
      <c r="M57" s="93">
        <f>IF((SUM(C57:L57))=0,"-",SUM(C57:L57))</f>
        <v>78691</v>
      </c>
    </row>
    <row r="58" spans="2:13" ht="18" customHeight="1">
      <c r="B58" s="96" t="s">
        <v>498</v>
      </c>
      <c r="C58" s="93" t="s">
        <v>497</v>
      </c>
      <c r="D58" s="93">
        <v>49</v>
      </c>
      <c r="E58" s="93">
        <v>80</v>
      </c>
      <c r="F58" s="93" t="s">
        <v>497</v>
      </c>
      <c r="G58" s="103" t="s">
        <v>497</v>
      </c>
      <c r="H58" s="93" t="s">
        <v>497</v>
      </c>
      <c r="I58" s="93">
        <v>135</v>
      </c>
      <c r="J58" s="93">
        <v>3375</v>
      </c>
      <c r="K58" s="93" t="s">
        <v>497</v>
      </c>
      <c r="L58" s="93" t="s">
        <v>497</v>
      </c>
      <c r="M58" s="93">
        <f t="shared" ref="M58:M73" si="4">IF((SUM(C58:L58))=0,"-",SUM(C58:L58))</f>
        <v>3639</v>
      </c>
    </row>
    <row r="59" spans="2:13" ht="18" customHeight="1">
      <c r="B59" s="96" t="s">
        <v>499</v>
      </c>
      <c r="C59" s="93" t="s">
        <v>497</v>
      </c>
      <c r="D59" s="93">
        <v>7996</v>
      </c>
      <c r="E59" s="93">
        <v>2958</v>
      </c>
      <c r="F59" s="93">
        <v>3284</v>
      </c>
      <c r="G59" s="103" t="s">
        <v>497</v>
      </c>
      <c r="H59" s="93" t="s">
        <v>497</v>
      </c>
      <c r="I59" s="93">
        <v>1196</v>
      </c>
      <c r="J59" s="93">
        <v>7977</v>
      </c>
      <c r="K59" s="93" t="s">
        <v>497</v>
      </c>
      <c r="L59" s="93" t="s">
        <v>497</v>
      </c>
      <c r="M59" s="93">
        <f t="shared" si="4"/>
        <v>23411</v>
      </c>
    </row>
    <row r="60" spans="2:13" ht="18" customHeight="1">
      <c r="B60" s="96" t="s">
        <v>500</v>
      </c>
      <c r="C60" s="93" t="s">
        <v>497</v>
      </c>
      <c r="D60" s="93" t="s">
        <v>497</v>
      </c>
      <c r="E60" s="93" t="s">
        <v>497</v>
      </c>
      <c r="F60" s="93">
        <v>3541</v>
      </c>
      <c r="G60" s="103" t="s">
        <v>497</v>
      </c>
      <c r="H60" s="93" t="s">
        <v>497</v>
      </c>
      <c r="I60" s="93" t="s">
        <v>497</v>
      </c>
      <c r="J60" s="93">
        <v>1116</v>
      </c>
      <c r="K60" s="93" t="s">
        <v>497</v>
      </c>
      <c r="L60" s="93" t="s">
        <v>497</v>
      </c>
      <c r="M60" s="93">
        <f t="shared" si="4"/>
        <v>4657</v>
      </c>
    </row>
    <row r="61" spans="2:13" ht="18" customHeight="1">
      <c r="B61" s="96" t="s">
        <v>501</v>
      </c>
      <c r="C61" s="93" t="s">
        <v>497</v>
      </c>
      <c r="D61" s="93" t="s">
        <v>497</v>
      </c>
      <c r="E61" s="93">
        <v>4596</v>
      </c>
      <c r="F61" s="93">
        <v>5937</v>
      </c>
      <c r="G61" s="103" t="s">
        <v>497</v>
      </c>
      <c r="H61" s="93" t="s">
        <v>497</v>
      </c>
      <c r="I61" s="93" t="s">
        <v>497</v>
      </c>
      <c r="J61" s="93">
        <v>1276</v>
      </c>
      <c r="K61" s="93" t="s">
        <v>497</v>
      </c>
      <c r="L61" s="93" t="s">
        <v>497</v>
      </c>
      <c r="M61" s="93">
        <f t="shared" si="4"/>
        <v>11809</v>
      </c>
    </row>
    <row r="62" spans="2:13" ht="18" customHeight="1">
      <c r="B62" s="96" t="s">
        <v>502</v>
      </c>
      <c r="C62" s="93" t="s">
        <v>497</v>
      </c>
      <c r="D62" s="93" t="s">
        <v>497</v>
      </c>
      <c r="E62" s="93">
        <v>479</v>
      </c>
      <c r="F62" s="93">
        <v>107</v>
      </c>
      <c r="G62" s="103" t="s">
        <v>497</v>
      </c>
      <c r="H62" s="93" t="s">
        <v>497</v>
      </c>
      <c r="I62" s="93">
        <v>323</v>
      </c>
      <c r="J62" s="93" t="s">
        <v>497</v>
      </c>
      <c r="K62" s="93" t="s">
        <v>497</v>
      </c>
      <c r="L62" s="93">
        <v>13146</v>
      </c>
      <c r="M62" s="93">
        <f t="shared" si="4"/>
        <v>14055</v>
      </c>
    </row>
    <row r="63" spans="2:13" ht="18" customHeight="1">
      <c r="B63" s="96" t="s">
        <v>503</v>
      </c>
      <c r="C63" s="93">
        <v>1212</v>
      </c>
      <c r="D63" s="93" t="s">
        <v>497</v>
      </c>
      <c r="E63" s="93" t="s">
        <v>497</v>
      </c>
      <c r="F63" s="93">
        <v>180</v>
      </c>
      <c r="G63" s="103" t="s">
        <v>497</v>
      </c>
      <c r="H63" s="93" t="s">
        <v>497</v>
      </c>
      <c r="I63" s="93" t="s">
        <v>497</v>
      </c>
      <c r="J63" s="93" t="s">
        <v>497</v>
      </c>
      <c r="K63" s="93">
        <v>3005</v>
      </c>
      <c r="L63" s="93" t="s">
        <v>497</v>
      </c>
      <c r="M63" s="93">
        <f t="shared" si="4"/>
        <v>4397</v>
      </c>
    </row>
    <row r="64" spans="2:13" ht="18" customHeight="1">
      <c r="B64" s="96" t="s">
        <v>504</v>
      </c>
      <c r="C64" s="93" t="s">
        <v>497</v>
      </c>
      <c r="D64" s="93" t="s">
        <v>497</v>
      </c>
      <c r="E64" s="93" t="s">
        <v>497</v>
      </c>
      <c r="F64" s="93" t="s">
        <v>497</v>
      </c>
      <c r="G64" s="103" t="s">
        <v>497</v>
      </c>
      <c r="H64" s="93" t="s">
        <v>497</v>
      </c>
      <c r="I64" s="93" t="s">
        <v>497</v>
      </c>
      <c r="J64" s="93" t="s">
        <v>497</v>
      </c>
      <c r="K64" s="93" t="s">
        <v>497</v>
      </c>
      <c r="L64" s="93">
        <v>1002</v>
      </c>
      <c r="M64" s="93">
        <f t="shared" si="4"/>
        <v>1002</v>
      </c>
    </row>
    <row r="65" spans="2:13" ht="18" customHeight="1">
      <c r="B65" s="96" t="s">
        <v>505</v>
      </c>
      <c r="C65" s="93">
        <v>7804</v>
      </c>
      <c r="D65" s="93">
        <v>29553</v>
      </c>
      <c r="E65" s="93" t="s">
        <v>497</v>
      </c>
      <c r="F65" s="93">
        <v>9796</v>
      </c>
      <c r="G65" s="103">
        <v>4718</v>
      </c>
      <c r="H65" s="93" t="s">
        <v>497</v>
      </c>
      <c r="I65" s="93">
        <v>1217</v>
      </c>
      <c r="J65" s="93">
        <v>8051</v>
      </c>
      <c r="K65" s="93">
        <v>94323</v>
      </c>
      <c r="L65" s="93">
        <v>4740</v>
      </c>
      <c r="M65" s="93">
        <f t="shared" si="4"/>
        <v>160202</v>
      </c>
    </row>
    <row r="66" spans="2:13" ht="18" customHeight="1">
      <c r="B66" s="96" t="s">
        <v>506</v>
      </c>
      <c r="C66" s="93" t="s">
        <v>497</v>
      </c>
      <c r="D66" s="93">
        <v>711</v>
      </c>
      <c r="E66" s="93">
        <v>752</v>
      </c>
      <c r="F66" s="93">
        <v>2869</v>
      </c>
      <c r="G66" s="103" t="s">
        <v>497</v>
      </c>
      <c r="H66" s="93" t="s">
        <v>497</v>
      </c>
      <c r="I66" s="93" t="s">
        <v>497</v>
      </c>
      <c r="J66" s="93" t="s">
        <v>497</v>
      </c>
      <c r="K66" s="93" t="s">
        <v>497</v>
      </c>
      <c r="L66" s="93">
        <v>2635</v>
      </c>
      <c r="M66" s="93">
        <f t="shared" si="4"/>
        <v>6967</v>
      </c>
    </row>
    <row r="67" spans="2:13" ht="18" customHeight="1">
      <c r="B67" s="96" t="s">
        <v>507</v>
      </c>
      <c r="C67" s="93" t="s">
        <v>497</v>
      </c>
      <c r="D67" s="93">
        <v>1245</v>
      </c>
      <c r="E67" s="93" t="s">
        <v>497</v>
      </c>
      <c r="F67" s="93">
        <v>4064</v>
      </c>
      <c r="G67" s="103">
        <v>2761</v>
      </c>
      <c r="H67" s="93" t="s">
        <v>497</v>
      </c>
      <c r="I67" s="93">
        <v>619</v>
      </c>
      <c r="J67" s="93">
        <v>3054</v>
      </c>
      <c r="K67" s="93" t="s">
        <v>497</v>
      </c>
      <c r="L67" s="93" t="s">
        <v>497</v>
      </c>
      <c r="M67" s="93">
        <f t="shared" si="4"/>
        <v>11743</v>
      </c>
    </row>
    <row r="68" spans="2:13" ht="18" customHeight="1">
      <c r="B68" s="96" t="s">
        <v>508</v>
      </c>
      <c r="C68" s="93" t="s">
        <v>497</v>
      </c>
      <c r="D68" s="93">
        <v>113035</v>
      </c>
      <c r="E68" s="93">
        <v>14720</v>
      </c>
      <c r="F68" s="93">
        <v>367852</v>
      </c>
      <c r="G68" s="103">
        <v>3090</v>
      </c>
      <c r="H68" s="93" t="s">
        <v>497</v>
      </c>
      <c r="I68" s="93">
        <v>202</v>
      </c>
      <c r="J68" s="93">
        <v>18539</v>
      </c>
      <c r="K68" s="93">
        <v>5191</v>
      </c>
      <c r="L68" s="93" t="s">
        <v>497</v>
      </c>
      <c r="M68" s="93">
        <f t="shared" si="4"/>
        <v>522629</v>
      </c>
    </row>
    <row r="69" spans="2:13" ht="18" customHeight="1">
      <c r="B69" s="96" t="s">
        <v>509</v>
      </c>
      <c r="C69" s="93" t="s">
        <v>497</v>
      </c>
      <c r="D69" s="93" t="s">
        <v>497</v>
      </c>
      <c r="E69" s="93">
        <v>234</v>
      </c>
      <c r="F69" s="93">
        <v>145</v>
      </c>
      <c r="G69" s="103">
        <v>1645</v>
      </c>
      <c r="H69" s="93" t="s">
        <v>497</v>
      </c>
      <c r="I69" s="93" t="s">
        <v>497</v>
      </c>
      <c r="J69" s="93" t="s">
        <v>497</v>
      </c>
      <c r="K69" s="93" t="s">
        <v>497</v>
      </c>
      <c r="L69" s="93" t="s">
        <v>497</v>
      </c>
      <c r="M69" s="93">
        <f t="shared" si="4"/>
        <v>2024</v>
      </c>
    </row>
    <row r="70" spans="2:13" ht="18" customHeight="1">
      <c r="B70" s="96" t="s">
        <v>510</v>
      </c>
      <c r="C70" s="93" t="s">
        <v>497</v>
      </c>
      <c r="D70" s="93">
        <v>13299</v>
      </c>
      <c r="E70" s="93">
        <v>3728</v>
      </c>
      <c r="F70" s="93" t="s">
        <v>497</v>
      </c>
      <c r="G70" s="103" t="s">
        <v>497</v>
      </c>
      <c r="H70" s="93" t="s">
        <v>497</v>
      </c>
      <c r="I70" s="93" t="s">
        <v>497</v>
      </c>
      <c r="J70" s="93">
        <v>291</v>
      </c>
      <c r="K70" s="93" t="s">
        <v>497</v>
      </c>
      <c r="L70" s="93" t="s">
        <v>497</v>
      </c>
      <c r="M70" s="93">
        <f t="shared" si="4"/>
        <v>17318</v>
      </c>
    </row>
    <row r="71" spans="2:13" ht="18" customHeight="1">
      <c r="B71" s="96" t="s">
        <v>511</v>
      </c>
      <c r="C71" s="93" t="s">
        <v>497</v>
      </c>
      <c r="D71" s="93" t="s">
        <v>497</v>
      </c>
      <c r="E71" s="93">
        <v>1649</v>
      </c>
      <c r="F71" s="93">
        <v>33254</v>
      </c>
      <c r="G71" s="103">
        <v>1182</v>
      </c>
      <c r="H71" s="93" t="s">
        <v>497</v>
      </c>
      <c r="I71" s="93">
        <v>645</v>
      </c>
      <c r="J71" s="93">
        <v>221</v>
      </c>
      <c r="K71" s="93" t="s">
        <v>497</v>
      </c>
      <c r="L71" s="93">
        <v>373</v>
      </c>
      <c r="M71" s="93">
        <f t="shared" si="4"/>
        <v>37324</v>
      </c>
    </row>
    <row r="72" spans="2:13" ht="18" customHeight="1">
      <c r="B72" s="96" t="s">
        <v>512</v>
      </c>
      <c r="C72" s="93" t="s">
        <v>497</v>
      </c>
      <c r="D72" s="93" t="s">
        <v>497</v>
      </c>
      <c r="E72" s="93">
        <v>714</v>
      </c>
      <c r="F72" s="93" t="s">
        <v>497</v>
      </c>
      <c r="G72" s="103" t="s">
        <v>497</v>
      </c>
      <c r="H72" s="93" t="s">
        <v>497</v>
      </c>
      <c r="I72" s="93" t="s">
        <v>497</v>
      </c>
      <c r="J72" s="93" t="s">
        <v>497</v>
      </c>
      <c r="K72" s="93" t="s">
        <v>497</v>
      </c>
      <c r="L72" s="93" t="s">
        <v>497</v>
      </c>
      <c r="M72" s="93">
        <f t="shared" si="4"/>
        <v>714</v>
      </c>
    </row>
    <row r="73" spans="2:13" ht="18" customHeight="1">
      <c r="B73" s="94" t="s">
        <v>513</v>
      </c>
      <c r="C73" s="93" t="s">
        <v>497</v>
      </c>
      <c r="D73" s="93">
        <v>542</v>
      </c>
      <c r="E73" s="93">
        <v>1997</v>
      </c>
      <c r="F73" s="93" t="s">
        <v>497</v>
      </c>
      <c r="G73" s="93" t="s">
        <v>497</v>
      </c>
      <c r="H73" s="93" t="s">
        <v>497</v>
      </c>
      <c r="I73" s="93" t="s">
        <v>497</v>
      </c>
      <c r="J73" s="93" t="s">
        <v>497</v>
      </c>
      <c r="K73" s="93">
        <v>4704</v>
      </c>
      <c r="L73" s="93">
        <v>659</v>
      </c>
      <c r="M73" s="93">
        <f t="shared" si="4"/>
        <v>7902</v>
      </c>
    </row>
    <row r="74" spans="2:13" ht="18" customHeight="1">
      <c r="B74" s="98" t="s">
        <v>46</v>
      </c>
      <c r="C74" s="99">
        <f>IF((SUM(C57:C73))=0,"-",SUM(C57:C73))</f>
        <v>9016</v>
      </c>
      <c r="D74" s="99">
        <f t="shared" ref="D74:M74" si="5">IF((SUM(D57:D73))=0,"-",SUM(D57:D73))</f>
        <v>167686</v>
      </c>
      <c r="E74" s="99">
        <f t="shared" si="5"/>
        <v>31907</v>
      </c>
      <c r="F74" s="99">
        <f t="shared" si="5"/>
        <v>446335</v>
      </c>
      <c r="G74" s="99">
        <f t="shared" si="5"/>
        <v>13396</v>
      </c>
      <c r="H74" s="99" t="str">
        <f t="shared" si="5"/>
        <v>-</v>
      </c>
      <c r="I74" s="99">
        <f t="shared" si="5"/>
        <v>4380</v>
      </c>
      <c r="J74" s="99">
        <f t="shared" si="5"/>
        <v>96960</v>
      </c>
      <c r="K74" s="99">
        <f t="shared" si="5"/>
        <v>116032</v>
      </c>
      <c r="L74" s="99">
        <f t="shared" si="5"/>
        <v>22772</v>
      </c>
      <c r="M74" s="99">
        <f t="shared" si="5"/>
        <v>908484</v>
      </c>
    </row>
    <row r="75" spans="2:13" ht="19.899999999999999" customHeight="1">
      <c r="B75" s="104" t="s">
        <v>516</v>
      </c>
    </row>
    <row r="76" spans="2:13" ht="15" customHeight="1">
      <c r="B76" s="84" t="s">
        <v>371</v>
      </c>
    </row>
    <row r="78" spans="2:13" s="122" customFormat="1" ht="18" customHeight="1">
      <c r="B78" s="87" t="s">
        <v>484</v>
      </c>
      <c r="C78" s="88" t="s">
        <v>485</v>
      </c>
      <c r="D78" s="88" t="s">
        <v>486</v>
      </c>
      <c r="E78" s="88" t="s">
        <v>487</v>
      </c>
      <c r="F78" s="88" t="s">
        <v>488</v>
      </c>
      <c r="G78" s="88" t="s">
        <v>489</v>
      </c>
      <c r="H78" s="88" t="s">
        <v>490</v>
      </c>
      <c r="I78" s="88" t="s">
        <v>491</v>
      </c>
      <c r="J78" s="88" t="s">
        <v>492</v>
      </c>
      <c r="K78" s="88" t="s">
        <v>493</v>
      </c>
      <c r="L78" s="88" t="s">
        <v>494</v>
      </c>
      <c r="M78" s="90" t="s">
        <v>495</v>
      </c>
    </row>
    <row r="79" spans="2:13" ht="18" customHeight="1">
      <c r="B79" s="91" t="s">
        <v>496</v>
      </c>
      <c r="C79" s="92" t="s">
        <v>497</v>
      </c>
      <c r="D79" s="92">
        <v>-7649</v>
      </c>
      <c r="E79" s="92" t="s">
        <v>497</v>
      </c>
      <c r="F79" s="92">
        <v>-26224</v>
      </c>
      <c r="G79" s="92" t="s">
        <v>497</v>
      </c>
      <c r="H79" s="92" t="s">
        <v>497</v>
      </c>
      <c r="I79" s="92">
        <v>-1135</v>
      </c>
      <c r="J79" s="92">
        <v>4959</v>
      </c>
      <c r="K79" s="92">
        <v>9049</v>
      </c>
      <c r="L79" s="92">
        <v>-236</v>
      </c>
      <c r="M79" s="93">
        <f>IF((SUM(C79:L79))=0,"-",SUM(C79:L79))</f>
        <v>-21236</v>
      </c>
    </row>
    <row r="80" spans="2:13" ht="18" customHeight="1">
      <c r="B80" s="96" t="s">
        <v>498</v>
      </c>
      <c r="C80" s="93" t="s">
        <v>497</v>
      </c>
      <c r="D80" s="93">
        <v>4</v>
      </c>
      <c r="E80" s="93">
        <v>-208</v>
      </c>
      <c r="F80" s="93" t="s">
        <v>497</v>
      </c>
      <c r="G80" s="93" t="s">
        <v>497</v>
      </c>
      <c r="H80" s="93" t="s">
        <v>497</v>
      </c>
      <c r="I80" s="93">
        <v>-281</v>
      </c>
      <c r="J80" s="93">
        <v>20</v>
      </c>
      <c r="K80" s="93" t="s">
        <v>497</v>
      </c>
      <c r="L80" s="93">
        <v>-10</v>
      </c>
      <c r="M80" s="93">
        <f t="shared" ref="M80:M95" si="6">IF((SUM(C80:L80))=0,"-",SUM(C80:L80))</f>
        <v>-475</v>
      </c>
    </row>
    <row r="81" spans="2:13" ht="18" customHeight="1">
      <c r="B81" s="96" t="s">
        <v>499</v>
      </c>
      <c r="C81" s="93" t="s">
        <v>497</v>
      </c>
      <c r="D81" s="93">
        <v>14068</v>
      </c>
      <c r="E81" s="93">
        <v>-8137</v>
      </c>
      <c r="F81" s="93">
        <v>-1326</v>
      </c>
      <c r="G81" s="93" t="s">
        <v>497</v>
      </c>
      <c r="H81" s="93" t="s">
        <v>497</v>
      </c>
      <c r="I81" s="93">
        <v>-2193</v>
      </c>
      <c r="J81" s="93">
        <v>2018</v>
      </c>
      <c r="K81" s="93" t="s">
        <v>497</v>
      </c>
      <c r="L81" s="93" t="s">
        <v>497</v>
      </c>
      <c r="M81" s="93">
        <f t="shared" si="6"/>
        <v>4430</v>
      </c>
    </row>
    <row r="82" spans="2:13" ht="18" customHeight="1">
      <c r="B82" s="96" t="s">
        <v>500</v>
      </c>
      <c r="C82" s="93" t="s">
        <v>497</v>
      </c>
      <c r="D82" s="93" t="s">
        <v>497</v>
      </c>
      <c r="E82" s="93" t="s">
        <v>497</v>
      </c>
      <c r="F82" s="93">
        <v>7840</v>
      </c>
      <c r="G82" s="93" t="s">
        <v>497</v>
      </c>
      <c r="H82" s="93" t="s">
        <v>497</v>
      </c>
      <c r="I82" s="93" t="s">
        <v>497</v>
      </c>
      <c r="J82" s="93">
        <v>-10734</v>
      </c>
      <c r="K82" s="93" t="s">
        <v>497</v>
      </c>
      <c r="L82" s="93" t="s">
        <v>497</v>
      </c>
      <c r="M82" s="93">
        <f t="shared" si="6"/>
        <v>-2894</v>
      </c>
    </row>
    <row r="83" spans="2:13" ht="18" customHeight="1">
      <c r="B83" s="96" t="s">
        <v>501</v>
      </c>
      <c r="C83" s="93" t="s">
        <v>497</v>
      </c>
      <c r="D83" s="93" t="s">
        <v>497</v>
      </c>
      <c r="E83" s="93">
        <v>-134</v>
      </c>
      <c r="F83" s="93">
        <v>-992</v>
      </c>
      <c r="G83" s="93" t="s">
        <v>497</v>
      </c>
      <c r="H83" s="93" t="s">
        <v>497</v>
      </c>
      <c r="I83" s="93" t="s">
        <v>497</v>
      </c>
      <c r="J83" s="93">
        <v>589</v>
      </c>
      <c r="K83" s="93" t="s">
        <v>497</v>
      </c>
      <c r="L83" s="93" t="s">
        <v>497</v>
      </c>
      <c r="M83" s="93">
        <f t="shared" si="6"/>
        <v>-537</v>
      </c>
    </row>
    <row r="84" spans="2:13" ht="18" customHeight="1">
      <c r="B84" s="96" t="s">
        <v>502</v>
      </c>
      <c r="C84" s="93" t="s">
        <v>497</v>
      </c>
      <c r="D84" s="93" t="s">
        <v>497</v>
      </c>
      <c r="E84" s="93">
        <v>-24092</v>
      </c>
      <c r="F84" s="93">
        <v>-408</v>
      </c>
      <c r="G84" s="93" t="s">
        <v>497</v>
      </c>
      <c r="H84" s="93" t="s">
        <v>497</v>
      </c>
      <c r="I84" s="93">
        <v>-995</v>
      </c>
      <c r="J84" s="93" t="s">
        <v>497</v>
      </c>
      <c r="K84" s="93" t="s">
        <v>497</v>
      </c>
      <c r="L84" s="93">
        <v>-10143</v>
      </c>
      <c r="M84" s="93">
        <f t="shared" si="6"/>
        <v>-35638</v>
      </c>
    </row>
    <row r="85" spans="2:13" ht="18" customHeight="1">
      <c r="B85" s="96" t="s">
        <v>503</v>
      </c>
      <c r="C85" s="93">
        <v>-339</v>
      </c>
      <c r="D85" s="93" t="s">
        <v>497</v>
      </c>
      <c r="E85" s="93" t="s">
        <v>497</v>
      </c>
      <c r="F85" s="93">
        <v>-41</v>
      </c>
      <c r="G85" s="93" t="s">
        <v>497</v>
      </c>
      <c r="H85" s="93" t="s">
        <v>497</v>
      </c>
      <c r="I85" s="93" t="s">
        <v>497</v>
      </c>
      <c r="J85" s="93" t="s">
        <v>497</v>
      </c>
      <c r="K85" s="93">
        <v>241</v>
      </c>
      <c r="L85" s="93" t="s">
        <v>497</v>
      </c>
      <c r="M85" s="93">
        <f t="shared" si="6"/>
        <v>-139</v>
      </c>
    </row>
    <row r="86" spans="2:13" ht="18" customHeight="1">
      <c r="B86" s="96" t="s">
        <v>504</v>
      </c>
      <c r="C86" s="93" t="s">
        <v>497</v>
      </c>
      <c r="D86" s="93" t="s">
        <v>497</v>
      </c>
      <c r="E86" s="93" t="s">
        <v>497</v>
      </c>
      <c r="F86" s="93" t="s">
        <v>497</v>
      </c>
      <c r="G86" s="93" t="s">
        <v>497</v>
      </c>
      <c r="H86" s="93" t="s">
        <v>497</v>
      </c>
      <c r="I86" s="93" t="s">
        <v>497</v>
      </c>
      <c r="J86" s="93" t="s">
        <v>497</v>
      </c>
      <c r="K86" s="93" t="s">
        <v>497</v>
      </c>
      <c r="L86" s="93">
        <v>-6</v>
      </c>
      <c r="M86" s="93">
        <f t="shared" si="6"/>
        <v>-6</v>
      </c>
    </row>
    <row r="87" spans="2:13" ht="18" customHeight="1">
      <c r="B87" s="96" t="s">
        <v>505</v>
      </c>
      <c r="C87" s="93">
        <v>-709</v>
      </c>
      <c r="D87" s="93">
        <v>-52915</v>
      </c>
      <c r="E87" s="93" t="s">
        <v>497</v>
      </c>
      <c r="F87" s="93">
        <v>40072</v>
      </c>
      <c r="G87" s="93">
        <v>-2815</v>
      </c>
      <c r="H87" s="93" t="s">
        <v>497</v>
      </c>
      <c r="I87" s="93">
        <v>390</v>
      </c>
      <c r="J87" s="93">
        <v>-9901</v>
      </c>
      <c r="K87" s="93">
        <v>-2166</v>
      </c>
      <c r="L87" s="93">
        <v>-7124</v>
      </c>
      <c r="M87" s="93">
        <f t="shared" si="6"/>
        <v>-35168</v>
      </c>
    </row>
    <row r="88" spans="2:13" ht="18" customHeight="1">
      <c r="B88" s="96" t="s">
        <v>506</v>
      </c>
      <c r="C88" s="93" t="s">
        <v>497</v>
      </c>
      <c r="D88" s="93">
        <v>264</v>
      </c>
      <c r="E88" s="93">
        <v>-846</v>
      </c>
      <c r="F88" s="93">
        <v>142</v>
      </c>
      <c r="G88" s="93" t="s">
        <v>497</v>
      </c>
      <c r="H88" s="93" t="s">
        <v>497</v>
      </c>
      <c r="I88" s="93" t="s">
        <v>497</v>
      </c>
      <c r="J88" s="93">
        <v>16</v>
      </c>
      <c r="K88" s="93" t="s">
        <v>497</v>
      </c>
      <c r="L88" s="93">
        <v>-64</v>
      </c>
      <c r="M88" s="93">
        <f t="shared" si="6"/>
        <v>-488</v>
      </c>
    </row>
    <row r="89" spans="2:13" ht="18" customHeight="1">
      <c r="B89" s="96" t="s">
        <v>507</v>
      </c>
      <c r="C89" s="93" t="s">
        <v>497</v>
      </c>
      <c r="D89" s="93">
        <v>-3874</v>
      </c>
      <c r="E89" s="93" t="s">
        <v>497</v>
      </c>
      <c r="F89" s="93">
        <v>-13610</v>
      </c>
      <c r="G89" s="93">
        <v>341</v>
      </c>
      <c r="H89" s="93" t="s">
        <v>497</v>
      </c>
      <c r="I89" s="93">
        <v>939</v>
      </c>
      <c r="J89" s="93">
        <v>-1607</v>
      </c>
      <c r="K89" s="93" t="s">
        <v>497</v>
      </c>
      <c r="L89" s="93" t="s">
        <v>497</v>
      </c>
      <c r="M89" s="93">
        <f t="shared" si="6"/>
        <v>-17811</v>
      </c>
    </row>
    <row r="90" spans="2:13" ht="18" customHeight="1">
      <c r="B90" s="96" t="s">
        <v>508</v>
      </c>
      <c r="C90" s="93" t="s">
        <v>497</v>
      </c>
      <c r="D90" s="93">
        <v>124721</v>
      </c>
      <c r="E90" s="93">
        <v>-50427</v>
      </c>
      <c r="F90" s="93">
        <v>-201896</v>
      </c>
      <c r="G90" s="93">
        <v>1461</v>
      </c>
      <c r="H90" s="93" t="s">
        <v>497</v>
      </c>
      <c r="I90" s="93">
        <v>-146</v>
      </c>
      <c r="J90" s="93">
        <v>-10489</v>
      </c>
      <c r="K90" s="93">
        <v>-52887</v>
      </c>
      <c r="L90" s="93" t="s">
        <v>497</v>
      </c>
      <c r="M90" s="93">
        <f t="shared" si="6"/>
        <v>-189663</v>
      </c>
    </row>
    <row r="91" spans="2:13" ht="18" customHeight="1">
      <c r="B91" s="96" t="s">
        <v>509</v>
      </c>
      <c r="C91" s="93" t="s">
        <v>497</v>
      </c>
      <c r="D91" s="93" t="s">
        <v>497</v>
      </c>
      <c r="E91" s="93">
        <v>-465</v>
      </c>
      <c r="F91" s="93">
        <v>-26</v>
      </c>
      <c r="G91" s="93">
        <v>-1365</v>
      </c>
      <c r="H91" s="93" t="s">
        <v>497</v>
      </c>
      <c r="I91" s="93" t="s">
        <v>497</v>
      </c>
      <c r="J91" s="93" t="s">
        <v>497</v>
      </c>
      <c r="K91" s="93" t="s">
        <v>497</v>
      </c>
      <c r="L91" s="93" t="s">
        <v>497</v>
      </c>
      <c r="M91" s="93">
        <f t="shared" si="6"/>
        <v>-1856</v>
      </c>
    </row>
    <row r="92" spans="2:13" ht="18" customHeight="1">
      <c r="B92" s="96" t="s">
        <v>510</v>
      </c>
      <c r="C92" s="93" t="s">
        <v>497</v>
      </c>
      <c r="D92" s="93">
        <v>-5999</v>
      </c>
      <c r="E92" s="93">
        <v>-13252</v>
      </c>
      <c r="F92" s="93" t="s">
        <v>497</v>
      </c>
      <c r="G92" s="93" t="s">
        <v>497</v>
      </c>
      <c r="H92" s="93" t="s">
        <v>497</v>
      </c>
      <c r="I92" s="93" t="s">
        <v>497</v>
      </c>
      <c r="J92" s="93">
        <v>17</v>
      </c>
      <c r="K92" s="93" t="s">
        <v>497</v>
      </c>
      <c r="L92" s="93" t="s">
        <v>497</v>
      </c>
      <c r="M92" s="93">
        <f t="shared" si="6"/>
        <v>-19234</v>
      </c>
    </row>
    <row r="93" spans="2:13" ht="18" customHeight="1">
      <c r="B93" s="96" t="s">
        <v>511</v>
      </c>
      <c r="C93" s="93" t="s">
        <v>497</v>
      </c>
      <c r="D93" s="93">
        <v>48</v>
      </c>
      <c r="E93" s="93">
        <v>-3221</v>
      </c>
      <c r="F93" s="93">
        <v>-11861</v>
      </c>
      <c r="G93" s="93">
        <v>-2508</v>
      </c>
      <c r="H93" s="93" t="s">
        <v>497</v>
      </c>
      <c r="I93" s="93">
        <v>-1219</v>
      </c>
      <c r="J93" s="93" t="s">
        <v>497</v>
      </c>
      <c r="K93" s="93" t="s">
        <v>497</v>
      </c>
      <c r="L93" s="93">
        <v>-534</v>
      </c>
      <c r="M93" s="93">
        <f t="shared" si="6"/>
        <v>-19295</v>
      </c>
    </row>
    <row r="94" spans="2:13" ht="18" customHeight="1">
      <c r="B94" s="96" t="s">
        <v>512</v>
      </c>
      <c r="C94" s="93" t="s">
        <v>497</v>
      </c>
      <c r="D94" s="93" t="s">
        <v>497</v>
      </c>
      <c r="E94" s="93">
        <v>-1145</v>
      </c>
      <c r="F94" s="93" t="s">
        <v>497</v>
      </c>
      <c r="G94" s="93" t="s">
        <v>497</v>
      </c>
      <c r="H94" s="93" t="s">
        <v>497</v>
      </c>
      <c r="I94" s="93" t="s">
        <v>497</v>
      </c>
      <c r="J94" s="93" t="s">
        <v>497</v>
      </c>
      <c r="K94" s="93" t="s">
        <v>497</v>
      </c>
      <c r="L94" s="93" t="s">
        <v>497</v>
      </c>
      <c r="M94" s="93">
        <f t="shared" si="6"/>
        <v>-1145</v>
      </c>
    </row>
    <row r="95" spans="2:13" ht="18" customHeight="1">
      <c r="B95" s="94" t="s">
        <v>513</v>
      </c>
      <c r="C95" s="93" t="s">
        <v>497</v>
      </c>
      <c r="D95" s="93">
        <v>-323</v>
      </c>
      <c r="E95" s="93">
        <v>-989</v>
      </c>
      <c r="F95" s="93" t="s">
        <v>497</v>
      </c>
      <c r="G95" s="93" t="s">
        <v>497</v>
      </c>
      <c r="H95" s="93" t="s">
        <v>497</v>
      </c>
      <c r="I95" s="93">
        <v>147</v>
      </c>
      <c r="J95" s="93" t="s">
        <v>497</v>
      </c>
      <c r="K95" s="93">
        <v>-447</v>
      </c>
      <c r="L95" s="93">
        <v>-684</v>
      </c>
      <c r="M95" s="93">
        <f t="shared" si="6"/>
        <v>-2296</v>
      </c>
    </row>
    <row r="96" spans="2:13" ht="18" customHeight="1">
      <c r="B96" s="98" t="s">
        <v>46</v>
      </c>
      <c r="C96" s="99">
        <f t="shared" ref="C96:M96" si="7">IF((SUM(C79:C95))=0,"-",SUM(C79:C95))</f>
        <v>-1048</v>
      </c>
      <c r="D96" s="99">
        <f t="shared" si="7"/>
        <v>68345</v>
      </c>
      <c r="E96" s="99">
        <f t="shared" si="7"/>
        <v>-102916</v>
      </c>
      <c r="F96" s="99">
        <f t="shared" si="7"/>
        <v>-208330</v>
      </c>
      <c r="G96" s="99">
        <f t="shared" si="7"/>
        <v>-4886</v>
      </c>
      <c r="H96" s="99" t="str">
        <f t="shared" si="7"/>
        <v>-</v>
      </c>
      <c r="I96" s="99">
        <f t="shared" si="7"/>
        <v>-4493</v>
      </c>
      <c r="J96" s="99">
        <f t="shared" si="7"/>
        <v>-25112</v>
      </c>
      <c r="K96" s="99">
        <f t="shared" si="7"/>
        <v>-46210</v>
      </c>
      <c r="L96" s="99">
        <f t="shared" si="7"/>
        <v>-18801</v>
      </c>
      <c r="M96" s="99">
        <f t="shared" si="7"/>
        <v>-343451</v>
      </c>
    </row>
    <row r="97" spans="2:13" ht="15" customHeight="1">
      <c r="B97" s="101"/>
      <c r="C97" s="102"/>
      <c r="D97" s="102"/>
      <c r="E97" s="102"/>
      <c r="F97" s="102"/>
      <c r="G97" s="102"/>
      <c r="H97" s="102"/>
      <c r="I97" s="102"/>
      <c r="J97" s="102"/>
      <c r="K97" s="102"/>
      <c r="L97" s="102"/>
      <c r="M97" s="102"/>
    </row>
    <row r="98" spans="2:13" ht="15" customHeight="1">
      <c r="B98" s="101"/>
      <c r="C98" s="102"/>
      <c r="D98" s="102"/>
      <c r="E98" s="102"/>
      <c r="F98" s="102"/>
      <c r="G98" s="102"/>
      <c r="H98" s="102"/>
      <c r="I98" s="102"/>
      <c r="J98" s="102"/>
      <c r="K98" s="102"/>
      <c r="L98" s="102"/>
      <c r="M98" s="102"/>
    </row>
    <row r="99" spans="2:13" ht="19.899999999999999" customHeight="1">
      <c r="B99" s="83" t="s">
        <v>517</v>
      </c>
    </row>
    <row r="100" spans="2:13" ht="15" customHeight="1">
      <c r="B100" s="84" t="s">
        <v>371</v>
      </c>
    </row>
    <row r="102" spans="2:13" s="122" customFormat="1" ht="18" customHeight="1">
      <c r="B102" s="87" t="s">
        <v>484</v>
      </c>
      <c r="C102" s="90" t="s">
        <v>485</v>
      </c>
      <c r="D102" s="90" t="s">
        <v>486</v>
      </c>
      <c r="E102" s="90" t="s">
        <v>487</v>
      </c>
      <c r="F102" s="90" t="s">
        <v>488</v>
      </c>
      <c r="G102" s="90" t="s">
        <v>489</v>
      </c>
      <c r="H102" s="100" t="s">
        <v>490</v>
      </c>
      <c r="I102" s="100" t="s">
        <v>491</v>
      </c>
      <c r="J102" s="100" t="s">
        <v>492</v>
      </c>
      <c r="K102" s="100" t="s">
        <v>493</v>
      </c>
      <c r="L102" s="100" t="s">
        <v>494</v>
      </c>
      <c r="M102" s="90" t="s">
        <v>495</v>
      </c>
    </row>
    <row r="103" spans="2:13" ht="18" customHeight="1">
      <c r="B103" s="91" t="s">
        <v>496</v>
      </c>
      <c r="C103" s="92" t="s">
        <v>497</v>
      </c>
      <c r="D103" s="92">
        <v>-558</v>
      </c>
      <c r="E103" s="92" t="s">
        <v>497</v>
      </c>
      <c r="F103" s="92">
        <v>13547</v>
      </c>
      <c r="G103" s="92" t="s">
        <v>497</v>
      </c>
      <c r="H103" s="92" t="s">
        <v>497</v>
      </c>
      <c r="I103" s="92">
        <v>1</v>
      </c>
      <c r="J103" s="92">
        <v>6418</v>
      </c>
      <c r="K103" s="92">
        <v>8264</v>
      </c>
      <c r="L103" s="92" t="s">
        <v>497</v>
      </c>
      <c r="M103" s="93">
        <f>IF((SUM(C103:L103))=0,"-",SUM(C103:L103))</f>
        <v>27672</v>
      </c>
    </row>
    <row r="104" spans="2:13" ht="18" customHeight="1">
      <c r="B104" s="96" t="s">
        <v>498</v>
      </c>
      <c r="C104" s="93" t="s">
        <v>497</v>
      </c>
      <c r="D104" s="93" t="s">
        <v>497</v>
      </c>
      <c r="E104" s="93">
        <v>31</v>
      </c>
      <c r="F104" s="93" t="s">
        <v>497</v>
      </c>
      <c r="G104" s="93" t="s">
        <v>497</v>
      </c>
      <c r="H104" s="93" t="s">
        <v>497</v>
      </c>
      <c r="I104" s="93">
        <v>220</v>
      </c>
      <c r="J104" s="93">
        <v>715</v>
      </c>
      <c r="K104" s="93" t="s">
        <v>497</v>
      </c>
      <c r="L104" s="93" t="s">
        <v>497</v>
      </c>
      <c r="M104" s="93">
        <f t="shared" ref="M104:M119" si="8">IF((SUM(C104:L104))=0,"-",SUM(C104:L104))</f>
        <v>966</v>
      </c>
    </row>
    <row r="105" spans="2:13" ht="18" customHeight="1">
      <c r="B105" s="96" t="s">
        <v>499</v>
      </c>
      <c r="C105" s="93" t="s">
        <v>497</v>
      </c>
      <c r="D105" s="93">
        <v>6925</v>
      </c>
      <c r="E105" s="93">
        <v>-7723</v>
      </c>
      <c r="F105" s="93">
        <v>-202</v>
      </c>
      <c r="G105" s="93" t="s">
        <v>497</v>
      </c>
      <c r="H105" s="93" t="s">
        <v>497</v>
      </c>
      <c r="I105" s="93">
        <v>5013</v>
      </c>
      <c r="J105" s="93">
        <v>543</v>
      </c>
      <c r="K105" s="93" t="s">
        <v>497</v>
      </c>
      <c r="L105" s="93" t="s">
        <v>497</v>
      </c>
      <c r="M105" s="93">
        <f t="shared" si="8"/>
        <v>4556</v>
      </c>
    </row>
    <row r="106" spans="2:13" ht="18" customHeight="1">
      <c r="B106" s="96" t="s">
        <v>500</v>
      </c>
      <c r="C106" s="93" t="s">
        <v>497</v>
      </c>
      <c r="D106" s="93" t="s">
        <v>497</v>
      </c>
      <c r="E106" s="93" t="s">
        <v>497</v>
      </c>
      <c r="F106" s="93">
        <v>429</v>
      </c>
      <c r="G106" s="93" t="s">
        <v>497</v>
      </c>
      <c r="H106" s="93" t="s">
        <v>497</v>
      </c>
      <c r="I106" s="93" t="s">
        <v>497</v>
      </c>
      <c r="J106" s="93">
        <v>-13606</v>
      </c>
      <c r="K106" s="93" t="s">
        <v>497</v>
      </c>
      <c r="L106" s="93" t="s">
        <v>497</v>
      </c>
      <c r="M106" s="93">
        <f t="shared" si="8"/>
        <v>-13177</v>
      </c>
    </row>
    <row r="107" spans="2:13" ht="18" customHeight="1">
      <c r="B107" s="96" t="s">
        <v>501</v>
      </c>
      <c r="C107" s="93" t="s">
        <v>497</v>
      </c>
      <c r="D107" s="93" t="s">
        <v>497</v>
      </c>
      <c r="E107" s="93">
        <v>40240</v>
      </c>
      <c r="F107" s="93">
        <v>407</v>
      </c>
      <c r="G107" s="93" t="s">
        <v>497</v>
      </c>
      <c r="H107" s="93" t="s">
        <v>497</v>
      </c>
      <c r="I107" s="93" t="s">
        <v>497</v>
      </c>
      <c r="J107" s="93">
        <v>116</v>
      </c>
      <c r="K107" s="93" t="s">
        <v>497</v>
      </c>
      <c r="L107" s="93" t="s">
        <v>497</v>
      </c>
      <c r="M107" s="93">
        <f t="shared" si="8"/>
        <v>40763</v>
      </c>
    </row>
    <row r="108" spans="2:13" ht="18" customHeight="1">
      <c r="B108" s="96" t="s">
        <v>502</v>
      </c>
      <c r="C108" s="93" t="s">
        <v>497</v>
      </c>
      <c r="D108" s="93" t="s">
        <v>497</v>
      </c>
      <c r="E108" s="93">
        <v>-23626</v>
      </c>
      <c r="F108" s="93">
        <v>26</v>
      </c>
      <c r="G108" s="93" t="s">
        <v>497</v>
      </c>
      <c r="H108" s="93" t="s">
        <v>497</v>
      </c>
      <c r="I108" s="93">
        <v>-1141</v>
      </c>
      <c r="J108" s="93" t="s">
        <v>497</v>
      </c>
      <c r="K108" s="93" t="s">
        <v>497</v>
      </c>
      <c r="L108" s="93">
        <v>851</v>
      </c>
      <c r="M108" s="93">
        <f t="shared" si="8"/>
        <v>-23890</v>
      </c>
    </row>
    <row r="109" spans="2:13" ht="18" customHeight="1">
      <c r="B109" s="96" t="s">
        <v>503</v>
      </c>
      <c r="C109" s="93">
        <v>24727</v>
      </c>
      <c r="D109" s="93" t="s">
        <v>497</v>
      </c>
      <c r="E109" s="93" t="s">
        <v>497</v>
      </c>
      <c r="F109" s="93">
        <v>-49</v>
      </c>
      <c r="G109" s="93" t="s">
        <v>497</v>
      </c>
      <c r="H109" s="93" t="s">
        <v>497</v>
      </c>
      <c r="I109" s="93" t="s">
        <v>497</v>
      </c>
      <c r="J109" s="93" t="s">
        <v>497</v>
      </c>
      <c r="K109" s="93">
        <v>37</v>
      </c>
      <c r="L109" s="93" t="s">
        <v>497</v>
      </c>
      <c r="M109" s="93">
        <f t="shared" si="8"/>
        <v>24715</v>
      </c>
    </row>
    <row r="110" spans="2:13" ht="18" customHeight="1">
      <c r="B110" s="96" t="s">
        <v>504</v>
      </c>
      <c r="C110" s="93" t="s">
        <v>497</v>
      </c>
      <c r="D110" s="93" t="s">
        <v>497</v>
      </c>
      <c r="E110" s="93" t="s">
        <v>497</v>
      </c>
      <c r="F110" s="93" t="s">
        <v>497</v>
      </c>
      <c r="G110" s="93" t="s">
        <v>497</v>
      </c>
      <c r="H110" s="93" t="s">
        <v>497</v>
      </c>
      <c r="I110" s="93" t="s">
        <v>497</v>
      </c>
      <c r="J110" s="93" t="s">
        <v>497</v>
      </c>
      <c r="K110" s="93" t="s">
        <v>497</v>
      </c>
      <c r="L110" s="93">
        <v>7</v>
      </c>
      <c r="M110" s="93">
        <f t="shared" si="8"/>
        <v>7</v>
      </c>
    </row>
    <row r="111" spans="2:13" ht="18" customHeight="1">
      <c r="B111" s="96" t="s">
        <v>505</v>
      </c>
      <c r="C111" s="93">
        <v>189</v>
      </c>
      <c r="D111" s="93">
        <v>90511</v>
      </c>
      <c r="E111" s="93" t="s">
        <v>497</v>
      </c>
      <c r="F111" s="93">
        <v>3240</v>
      </c>
      <c r="G111" s="93">
        <v>71</v>
      </c>
      <c r="H111" s="93" t="s">
        <v>497</v>
      </c>
      <c r="I111" s="93">
        <v>9275</v>
      </c>
      <c r="J111" s="93">
        <v>5886</v>
      </c>
      <c r="K111" s="93">
        <v>9485</v>
      </c>
      <c r="L111" s="93">
        <v>144</v>
      </c>
      <c r="M111" s="93">
        <f t="shared" si="8"/>
        <v>118801</v>
      </c>
    </row>
    <row r="112" spans="2:13" ht="18" customHeight="1">
      <c r="B112" s="96" t="s">
        <v>506</v>
      </c>
      <c r="C112" s="93" t="s">
        <v>497</v>
      </c>
      <c r="D112" s="93">
        <v>21</v>
      </c>
      <c r="E112" s="93">
        <v>5</v>
      </c>
      <c r="F112" s="93">
        <v>63</v>
      </c>
      <c r="G112" s="93" t="s">
        <v>497</v>
      </c>
      <c r="H112" s="93" t="s">
        <v>497</v>
      </c>
      <c r="I112" s="93" t="s">
        <v>497</v>
      </c>
      <c r="J112" s="93" t="s">
        <v>497</v>
      </c>
      <c r="K112" s="93" t="s">
        <v>497</v>
      </c>
      <c r="L112" s="93">
        <v>49</v>
      </c>
      <c r="M112" s="93">
        <f t="shared" si="8"/>
        <v>138</v>
      </c>
    </row>
    <row r="113" spans="2:13" ht="18" customHeight="1">
      <c r="B113" s="96" t="s">
        <v>507</v>
      </c>
      <c r="C113" s="93" t="s">
        <v>497</v>
      </c>
      <c r="D113" s="93">
        <v>375</v>
      </c>
      <c r="E113" s="93" t="s">
        <v>497</v>
      </c>
      <c r="F113" s="93">
        <v>10462</v>
      </c>
      <c r="G113" s="93">
        <v>134</v>
      </c>
      <c r="H113" s="93" t="s">
        <v>497</v>
      </c>
      <c r="I113" s="93">
        <v>4375</v>
      </c>
      <c r="J113" s="93">
        <v>217</v>
      </c>
      <c r="K113" s="93" t="s">
        <v>497</v>
      </c>
      <c r="L113" s="93" t="s">
        <v>497</v>
      </c>
      <c r="M113" s="93">
        <f t="shared" si="8"/>
        <v>15563</v>
      </c>
    </row>
    <row r="114" spans="2:13" ht="18" customHeight="1">
      <c r="B114" s="96" t="s">
        <v>508</v>
      </c>
      <c r="C114" s="93" t="s">
        <v>497</v>
      </c>
      <c r="D114" s="93">
        <v>134539</v>
      </c>
      <c r="E114" s="93">
        <v>-53289</v>
      </c>
      <c r="F114" s="93">
        <v>16836</v>
      </c>
      <c r="G114" s="93">
        <v>83</v>
      </c>
      <c r="H114" s="93" t="s">
        <v>497</v>
      </c>
      <c r="I114" s="93">
        <v>3</v>
      </c>
      <c r="J114" s="93">
        <v>518</v>
      </c>
      <c r="K114" s="93">
        <v>-123</v>
      </c>
      <c r="L114" s="93" t="s">
        <v>497</v>
      </c>
      <c r="M114" s="93">
        <f t="shared" si="8"/>
        <v>98567</v>
      </c>
    </row>
    <row r="115" spans="2:13" ht="18" customHeight="1">
      <c r="B115" s="96" t="s">
        <v>509</v>
      </c>
      <c r="C115" s="93" t="s">
        <v>497</v>
      </c>
      <c r="D115" s="93" t="s">
        <v>497</v>
      </c>
      <c r="E115" s="93">
        <v>3795</v>
      </c>
      <c r="F115" s="93">
        <v>1</v>
      </c>
      <c r="G115" s="93">
        <v>-15</v>
      </c>
      <c r="H115" s="93" t="s">
        <v>497</v>
      </c>
      <c r="I115" s="93" t="s">
        <v>497</v>
      </c>
      <c r="J115" s="93" t="s">
        <v>497</v>
      </c>
      <c r="K115" s="93" t="s">
        <v>497</v>
      </c>
      <c r="L115" s="93" t="s">
        <v>497</v>
      </c>
      <c r="M115" s="93">
        <f t="shared" si="8"/>
        <v>3781</v>
      </c>
    </row>
    <row r="116" spans="2:13" ht="18" customHeight="1">
      <c r="B116" s="96" t="s">
        <v>510</v>
      </c>
      <c r="C116" s="93" t="s">
        <v>497</v>
      </c>
      <c r="D116" s="93">
        <v>378</v>
      </c>
      <c r="E116" s="93">
        <v>-85</v>
      </c>
      <c r="F116" s="93" t="s">
        <v>497</v>
      </c>
      <c r="G116" s="93" t="s">
        <v>497</v>
      </c>
      <c r="H116" s="93" t="s">
        <v>497</v>
      </c>
      <c r="I116" s="93" t="s">
        <v>497</v>
      </c>
      <c r="J116" s="93">
        <v>-746</v>
      </c>
      <c r="K116" s="93" t="s">
        <v>497</v>
      </c>
      <c r="L116" s="93" t="s">
        <v>497</v>
      </c>
      <c r="M116" s="93">
        <f t="shared" si="8"/>
        <v>-453</v>
      </c>
    </row>
    <row r="117" spans="2:13" ht="18" customHeight="1">
      <c r="B117" s="96" t="s">
        <v>511</v>
      </c>
      <c r="C117" s="93" t="s">
        <v>497</v>
      </c>
      <c r="D117" s="93">
        <v>1</v>
      </c>
      <c r="E117" s="93">
        <v>8179</v>
      </c>
      <c r="F117" s="93">
        <v>140</v>
      </c>
      <c r="G117" s="93">
        <v>284</v>
      </c>
      <c r="H117" s="93" t="s">
        <v>497</v>
      </c>
      <c r="I117" s="93">
        <v>523</v>
      </c>
      <c r="J117" s="93">
        <v>-13</v>
      </c>
      <c r="K117" s="93" t="s">
        <v>497</v>
      </c>
      <c r="L117" s="93">
        <v>1554</v>
      </c>
      <c r="M117" s="93">
        <f t="shared" si="8"/>
        <v>10668</v>
      </c>
    </row>
    <row r="118" spans="2:13" ht="18" customHeight="1">
      <c r="B118" s="96" t="s">
        <v>512</v>
      </c>
      <c r="C118" s="93" t="s">
        <v>497</v>
      </c>
      <c r="D118" s="93" t="s">
        <v>497</v>
      </c>
      <c r="E118" s="93">
        <v>-221</v>
      </c>
      <c r="F118" s="93" t="s">
        <v>497</v>
      </c>
      <c r="G118" s="93" t="s">
        <v>497</v>
      </c>
      <c r="H118" s="93" t="s">
        <v>497</v>
      </c>
      <c r="I118" s="93" t="s">
        <v>497</v>
      </c>
      <c r="J118" s="93" t="s">
        <v>497</v>
      </c>
      <c r="K118" s="93" t="s">
        <v>497</v>
      </c>
      <c r="L118" s="93" t="s">
        <v>497</v>
      </c>
      <c r="M118" s="93">
        <f t="shared" si="8"/>
        <v>-221</v>
      </c>
    </row>
    <row r="119" spans="2:13" ht="18" customHeight="1">
      <c r="B119" s="94" t="s">
        <v>513</v>
      </c>
      <c r="C119" s="93" t="s">
        <v>497</v>
      </c>
      <c r="D119" s="93">
        <v>626</v>
      </c>
      <c r="E119" s="93">
        <v>412</v>
      </c>
      <c r="F119" s="93" t="s">
        <v>497</v>
      </c>
      <c r="G119" s="93" t="s">
        <v>497</v>
      </c>
      <c r="H119" s="93" t="s">
        <v>497</v>
      </c>
      <c r="I119" s="93" t="s">
        <v>497</v>
      </c>
      <c r="J119" s="93" t="s">
        <v>497</v>
      </c>
      <c r="K119" s="93">
        <v>648</v>
      </c>
      <c r="L119" s="93">
        <v>-3</v>
      </c>
      <c r="M119" s="93">
        <f t="shared" si="8"/>
        <v>1683</v>
      </c>
    </row>
    <row r="120" spans="2:13" ht="18" customHeight="1">
      <c r="B120" s="98" t="s">
        <v>46</v>
      </c>
      <c r="C120" s="99">
        <f>IF((SUM(C103:C119))=0,"-",SUM(C103:C119))</f>
        <v>24916</v>
      </c>
      <c r="D120" s="99">
        <f t="shared" ref="D120:M120" si="9">IF((SUM(D103:D119))=0,"-",SUM(D103:D119))</f>
        <v>232818</v>
      </c>
      <c r="E120" s="99">
        <f t="shared" si="9"/>
        <v>-32282</v>
      </c>
      <c r="F120" s="99">
        <f t="shared" si="9"/>
        <v>44900</v>
      </c>
      <c r="G120" s="99">
        <f t="shared" si="9"/>
        <v>557</v>
      </c>
      <c r="H120" s="99" t="str">
        <f t="shared" si="9"/>
        <v>-</v>
      </c>
      <c r="I120" s="99">
        <f t="shared" si="9"/>
        <v>18269</v>
      </c>
      <c r="J120" s="99">
        <f t="shared" si="9"/>
        <v>48</v>
      </c>
      <c r="K120" s="99">
        <f t="shared" si="9"/>
        <v>18311</v>
      </c>
      <c r="L120" s="99">
        <f t="shared" si="9"/>
        <v>2602</v>
      </c>
      <c r="M120" s="99">
        <f t="shared" si="9"/>
        <v>310139</v>
      </c>
    </row>
    <row r="121" spans="2:13" ht="15" customHeight="1">
      <c r="B121" s="101"/>
      <c r="C121" s="102"/>
      <c r="D121" s="102"/>
      <c r="E121" s="102"/>
      <c r="F121" s="102"/>
      <c r="G121" s="102"/>
      <c r="H121" s="102"/>
      <c r="I121" s="102"/>
      <c r="J121" s="102"/>
      <c r="K121" s="102"/>
      <c r="L121" s="102"/>
      <c r="M121" s="102"/>
    </row>
    <row r="123" spans="2:13" ht="19.899999999999999" customHeight="1">
      <c r="B123" s="83" t="s">
        <v>518</v>
      </c>
    </row>
    <row r="124" spans="2:13" ht="15" customHeight="1">
      <c r="B124" s="84" t="s">
        <v>371</v>
      </c>
    </row>
    <row r="126" spans="2:13" s="122" customFormat="1" ht="18" customHeight="1">
      <c r="B126" s="87" t="s">
        <v>484</v>
      </c>
      <c r="C126" s="90" t="s">
        <v>485</v>
      </c>
      <c r="D126" s="90" t="s">
        <v>486</v>
      </c>
      <c r="E126" s="90" t="s">
        <v>487</v>
      </c>
      <c r="F126" s="90" t="s">
        <v>488</v>
      </c>
      <c r="G126" s="90" t="s">
        <v>489</v>
      </c>
      <c r="H126" s="100" t="s">
        <v>490</v>
      </c>
      <c r="I126" s="100" t="s">
        <v>491</v>
      </c>
      <c r="J126" s="100" t="s">
        <v>492</v>
      </c>
      <c r="K126" s="100" t="s">
        <v>493</v>
      </c>
      <c r="L126" s="100" t="s">
        <v>494</v>
      </c>
      <c r="M126" s="88" t="s">
        <v>495</v>
      </c>
    </row>
    <row r="127" spans="2:13" ht="18" customHeight="1">
      <c r="B127" s="91" t="s">
        <v>496</v>
      </c>
      <c r="C127" s="92" t="s">
        <v>497</v>
      </c>
      <c r="D127" s="92">
        <v>4929</v>
      </c>
      <c r="E127" s="92" t="s">
        <v>497</v>
      </c>
      <c r="F127" s="92">
        <v>-2423</v>
      </c>
      <c r="G127" s="92" t="s">
        <v>497</v>
      </c>
      <c r="H127" s="92" t="s">
        <v>497</v>
      </c>
      <c r="I127" s="92">
        <v>167</v>
      </c>
      <c r="J127" s="92">
        <v>4632</v>
      </c>
      <c r="K127" s="92">
        <v>1435</v>
      </c>
      <c r="L127" s="92">
        <v>-236</v>
      </c>
      <c r="M127" s="93">
        <f>IF((SUM(C127:L127))=0,"-",SUM(C127:L127))</f>
        <v>8504</v>
      </c>
    </row>
    <row r="128" spans="2:13" ht="18" customHeight="1">
      <c r="B128" s="96" t="s">
        <v>498</v>
      </c>
      <c r="C128" s="93" t="s">
        <v>497</v>
      </c>
      <c r="D128" s="93">
        <v>16</v>
      </c>
      <c r="E128" s="93">
        <v>-107</v>
      </c>
      <c r="F128" s="93" t="s">
        <v>497</v>
      </c>
      <c r="G128" s="93" t="s">
        <v>497</v>
      </c>
      <c r="H128" s="93" t="s">
        <v>497</v>
      </c>
      <c r="I128" s="93">
        <v>-370</v>
      </c>
      <c r="J128" s="93">
        <v>-215</v>
      </c>
      <c r="K128" s="93" t="s">
        <v>497</v>
      </c>
      <c r="L128" s="93">
        <v>-10</v>
      </c>
      <c r="M128" s="93">
        <f t="shared" ref="M128:M143" si="10">IF((SUM(C128:L128))=0,"-",SUM(C128:L128))</f>
        <v>-686</v>
      </c>
    </row>
    <row r="129" spans="2:13" ht="18" customHeight="1">
      <c r="B129" s="96" t="s">
        <v>499</v>
      </c>
      <c r="C129" s="93" t="s">
        <v>497</v>
      </c>
      <c r="D129" s="93">
        <v>8485</v>
      </c>
      <c r="E129" s="93">
        <v>-257</v>
      </c>
      <c r="F129" s="93">
        <v>-626</v>
      </c>
      <c r="G129" s="93" t="s">
        <v>497</v>
      </c>
      <c r="H129" s="93" t="s">
        <v>497</v>
      </c>
      <c r="I129" s="93">
        <v>-4845</v>
      </c>
      <c r="J129" s="93">
        <v>2182</v>
      </c>
      <c r="K129" s="93" t="s">
        <v>497</v>
      </c>
      <c r="L129" s="93" t="s">
        <v>497</v>
      </c>
      <c r="M129" s="93">
        <f t="shared" si="10"/>
        <v>4939</v>
      </c>
    </row>
    <row r="130" spans="2:13" ht="18" customHeight="1">
      <c r="B130" s="96" t="s">
        <v>500</v>
      </c>
      <c r="C130" s="93" t="s">
        <v>497</v>
      </c>
      <c r="D130" s="93" t="s">
        <v>497</v>
      </c>
      <c r="E130" s="93" t="s">
        <v>497</v>
      </c>
      <c r="F130" s="93">
        <v>12348</v>
      </c>
      <c r="G130" s="93" t="s">
        <v>497</v>
      </c>
      <c r="H130" s="93" t="s">
        <v>497</v>
      </c>
      <c r="I130" s="93" t="s">
        <v>497</v>
      </c>
      <c r="J130" s="93">
        <v>2973</v>
      </c>
      <c r="K130" s="93" t="s">
        <v>497</v>
      </c>
      <c r="L130" s="93" t="s">
        <v>497</v>
      </c>
      <c r="M130" s="93">
        <f t="shared" si="10"/>
        <v>15321</v>
      </c>
    </row>
    <row r="131" spans="2:13" ht="18" customHeight="1">
      <c r="B131" s="96" t="s">
        <v>501</v>
      </c>
      <c r="C131" s="93" t="s">
        <v>497</v>
      </c>
      <c r="D131" s="93" t="s">
        <v>497</v>
      </c>
      <c r="E131" s="93">
        <v>-44297</v>
      </c>
      <c r="F131" s="93">
        <v>-528</v>
      </c>
      <c r="G131" s="93" t="s">
        <v>497</v>
      </c>
      <c r="H131" s="93" t="s">
        <v>497</v>
      </c>
      <c r="I131" s="93" t="s">
        <v>497</v>
      </c>
      <c r="J131" s="93">
        <v>660</v>
      </c>
      <c r="K131" s="93" t="s">
        <v>497</v>
      </c>
      <c r="L131" s="93" t="s">
        <v>497</v>
      </c>
      <c r="M131" s="93">
        <f t="shared" si="10"/>
        <v>-44165</v>
      </c>
    </row>
    <row r="132" spans="2:13" ht="18" customHeight="1">
      <c r="B132" s="96" t="s">
        <v>502</v>
      </c>
      <c r="C132" s="93" t="s">
        <v>497</v>
      </c>
      <c r="D132" s="93" t="s">
        <v>497</v>
      </c>
      <c r="E132" s="93">
        <v>948</v>
      </c>
      <c r="F132" s="93">
        <v>49</v>
      </c>
      <c r="G132" s="93" t="s">
        <v>497</v>
      </c>
      <c r="H132" s="93" t="s">
        <v>497</v>
      </c>
      <c r="I132" s="93">
        <v>-344</v>
      </c>
      <c r="J132" s="93" t="s">
        <v>497</v>
      </c>
      <c r="K132" s="93" t="s">
        <v>497</v>
      </c>
      <c r="L132" s="93">
        <v>345</v>
      </c>
      <c r="M132" s="93">
        <f t="shared" si="10"/>
        <v>998</v>
      </c>
    </row>
    <row r="133" spans="2:13" ht="18" customHeight="1">
      <c r="B133" s="96" t="s">
        <v>503</v>
      </c>
      <c r="C133" s="93">
        <v>-15249</v>
      </c>
      <c r="D133" s="93" t="s">
        <v>497</v>
      </c>
      <c r="E133" s="93" t="s">
        <v>497</v>
      </c>
      <c r="F133" s="93">
        <v>28</v>
      </c>
      <c r="G133" s="93" t="s">
        <v>497</v>
      </c>
      <c r="H133" s="93" t="s">
        <v>497</v>
      </c>
      <c r="I133" s="93" t="s">
        <v>497</v>
      </c>
      <c r="J133" s="93" t="s">
        <v>497</v>
      </c>
      <c r="K133" s="93">
        <v>525</v>
      </c>
      <c r="L133" s="93" t="s">
        <v>497</v>
      </c>
      <c r="M133" s="93">
        <f t="shared" si="10"/>
        <v>-14696</v>
      </c>
    </row>
    <row r="134" spans="2:13" ht="18" customHeight="1">
      <c r="B134" s="96" t="s">
        <v>504</v>
      </c>
      <c r="C134" s="93" t="s">
        <v>497</v>
      </c>
      <c r="D134" s="93" t="s">
        <v>497</v>
      </c>
      <c r="E134" s="93" t="s">
        <v>497</v>
      </c>
      <c r="F134" s="93" t="s">
        <v>497</v>
      </c>
      <c r="G134" s="93" t="s">
        <v>497</v>
      </c>
      <c r="H134" s="93" t="s">
        <v>497</v>
      </c>
      <c r="I134" s="93" t="s">
        <v>497</v>
      </c>
      <c r="J134" s="93" t="s">
        <v>497</v>
      </c>
      <c r="K134" s="93" t="s">
        <v>497</v>
      </c>
      <c r="L134" s="93">
        <v>-8</v>
      </c>
      <c r="M134" s="93">
        <f t="shared" si="10"/>
        <v>-8</v>
      </c>
    </row>
    <row r="135" spans="2:13" ht="18" customHeight="1">
      <c r="B135" s="96" t="s">
        <v>505</v>
      </c>
      <c r="C135" s="93">
        <v>-735</v>
      </c>
      <c r="D135" s="93">
        <v>-25297</v>
      </c>
      <c r="E135" s="93" t="s">
        <v>497</v>
      </c>
      <c r="F135" s="93">
        <v>123182</v>
      </c>
      <c r="G135" s="93">
        <v>-1414</v>
      </c>
      <c r="H135" s="93" t="s">
        <v>497</v>
      </c>
      <c r="I135" s="93">
        <v>-6057</v>
      </c>
      <c r="J135" s="93">
        <v>539</v>
      </c>
      <c r="K135" s="93">
        <v>6002</v>
      </c>
      <c r="L135" s="93">
        <v>-4322</v>
      </c>
      <c r="M135" s="93">
        <f t="shared" si="10"/>
        <v>91898</v>
      </c>
    </row>
    <row r="136" spans="2:13" ht="18" customHeight="1">
      <c r="B136" s="96" t="s">
        <v>506</v>
      </c>
      <c r="C136" s="93" t="s">
        <v>497</v>
      </c>
      <c r="D136" s="93">
        <v>257</v>
      </c>
      <c r="E136" s="93">
        <v>172</v>
      </c>
      <c r="F136" s="93">
        <v>109</v>
      </c>
      <c r="G136" s="93" t="s">
        <v>497</v>
      </c>
      <c r="H136" s="93" t="s">
        <v>497</v>
      </c>
      <c r="I136" s="93" t="s">
        <v>497</v>
      </c>
      <c r="J136" s="93">
        <v>16</v>
      </c>
      <c r="K136" s="93" t="s">
        <v>497</v>
      </c>
      <c r="L136" s="93">
        <v>-58</v>
      </c>
      <c r="M136" s="93">
        <f t="shared" si="10"/>
        <v>496</v>
      </c>
    </row>
    <row r="137" spans="2:13" ht="18" customHeight="1">
      <c r="B137" s="96" t="s">
        <v>507</v>
      </c>
      <c r="C137" s="93" t="s">
        <v>497</v>
      </c>
      <c r="D137" s="93">
        <v>5578</v>
      </c>
      <c r="E137" s="93" t="s">
        <v>497</v>
      </c>
      <c r="F137" s="93">
        <v>984</v>
      </c>
      <c r="G137" s="93">
        <v>1674</v>
      </c>
      <c r="H137" s="93" t="s">
        <v>497</v>
      </c>
      <c r="I137" s="93">
        <v>-3426</v>
      </c>
      <c r="J137" s="93">
        <v>1105</v>
      </c>
      <c r="K137" s="93" t="s">
        <v>497</v>
      </c>
      <c r="L137" s="93" t="s">
        <v>497</v>
      </c>
      <c r="M137" s="93">
        <f t="shared" si="10"/>
        <v>5915</v>
      </c>
    </row>
    <row r="138" spans="2:13" ht="18" customHeight="1">
      <c r="B138" s="96" t="s">
        <v>508</v>
      </c>
      <c r="C138" s="93" t="s">
        <v>497</v>
      </c>
      <c r="D138" s="93">
        <v>133167</v>
      </c>
      <c r="E138" s="93">
        <v>9773</v>
      </c>
      <c r="F138" s="93">
        <v>-104282</v>
      </c>
      <c r="G138" s="93">
        <v>1419</v>
      </c>
      <c r="H138" s="93" t="s">
        <v>497</v>
      </c>
      <c r="I138" s="93">
        <v>159</v>
      </c>
      <c r="J138" s="93">
        <v>3293</v>
      </c>
      <c r="K138" s="93">
        <v>-52383</v>
      </c>
      <c r="L138" s="93" t="s">
        <v>497</v>
      </c>
      <c r="M138" s="93">
        <f t="shared" si="10"/>
        <v>-8854</v>
      </c>
    </row>
    <row r="139" spans="2:13" ht="18" customHeight="1">
      <c r="B139" s="96" t="s">
        <v>509</v>
      </c>
      <c r="C139" s="93" t="s">
        <v>497</v>
      </c>
      <c r="D139" s="93" t="s">
        <v>497</v>
      </c>
      <c r="E139" s="93">
        <v>-4226</v>
      </c>
      <c r="F139" s="93">
        <v>-12</v>
      </c>
      <c r="G139" s="93">
        <v>-960</v>
      </c>
      <c r="H139" s="93" t="s">
        <v>497</v>
      </c>
      <c r="I139" s="93" t="s">
        <v>497</v>
      </c>
      <c r="J139" s="93" t="s">
        <v>497</v>
      </c>
      <c r="K139" s="93" t="s">
        <v>497</v>
      </c>
      <c r="L139" s="93" t="s">
        <v>497</v>
      </c>
      <c r="M139" s="93">
        <f t="shared" si="10"/>
        <v>-5198</v>
      </c>
    </row>
    <row r="140" spans="2:13" ht="18" customHeight="1">
      <c r="B140" s="96" t="s">
        <v>510</v>
      </c>
      <c r="C140" s="93" t="s">
        <v>497</v>
      </c>
      <c r="D140" s="93">
        <v>-2471</v>
      </c>
      <c r="E140" s="93">
        <v>-9343</v>
      </c>
      <c r="F140" s="93" t="s">
        <v>497</v>
      </c>
      <c r="G140" s="93" t="s">
        <v>497</v>
      </c>
      <c r="H140" s="93" t="s">
        <v>497</v>
      </c>
      <c r="I140" s="93" t="s">
        <v>497</v>
      </c>
      <c r="J140" s="93">
        <v>1021</v>
      </c>
      <c r="K140" s="93" t="s">
        <v>497</v>
      </c>
      <c r="L140" s="93" t="s">
        <v>497</v>
      </c>
      <c r="M140" s="93">
        <f t="shared" si="10"/>
        <v>-10793</v>
      </c>
    </row>
    <row r="141" spans="2:13" ht="18" customHeight="1">
      <c r="B141" s="96" t="s">
        <v>511</v>
      </c>
      <c r="C141" s="93" t="s">
        <v>497</v>
      </c>
      <c r="D141" s="93">
        <v>250</v>
      </c>
      <c r="E141" s="93">
        <v>-5885</v>
      </c>
      <c r="F141" s="93">
        <v>652</v>
      </c>
      <c r="G141" s="93">
        <v>2227</v>
      </c>
      <c r="H141" s="93" t="s">
        <v>497</v>
      </c>
      <c r="I141" s="93">
        <v>-102</v>
      </c>
      <c r="J141" s="93">
        <v>16</v>
      </c>
      <c r="K141" s="93" t="s">
        <v>497</v>
      </c>
      <c r="L141" s="93">
        <v>-1402</v>
      </c>
      <c r="M141" s="93">
        <f t="shared" si="10"/>
        <v>-4244</v>
      </c>
    </row>
    <row r="142" spans="2:13" ht="18" customHeight="1">
      <c r="B142" s="96" t="s">
        <v>512</v>
      </c>
      <c r="C142" s="93" t="s">
        <v>497</v>
      </c>
      <c r="D142" s="93" t="s">
        <v>497</v>
      </c>
      <c r="E142" s="93">
        <v>-881</v>
      </c>
      <c r="F142" s="93" t="s">
        <v>497</v>
      </c>
      <c r="G142" s="93" t="s">
        <v>497</v>
      </c>
      <c r="H142" s="93" t="s">
        <v>497</v>
      </c>
      <c r="I142" s="93" t="s">
        <v>497</v>
      </c>
      <c r="J142" s="93" t="s">
        <v>497</v>
      </c>
      <c r="K142" s="93" t="s">
        <v>497</v>
      </c>
      <c r="L142" s="93" t="s">
        <v>497</v>
      </c>
      <c r="M142" s="93">
        <f t="shared" si="10"/>
        <v>-881</v>
      </c>
    </row>
    <row r="143" spans="2:13" ht="18" customHeight="1">
      <c r="B143" s="94" t="s">
        <v>513</v>
      </c>
      <c r="C143" s="93" t="s">
        <v>497</v>
      </c>
      <c r="D143" s="93">
        <v>346</v>
      </c>
      <c r="E143" s="93">
        <v>-1175</v>
      </c>
      <c r="F143" s="93" t="s">
        <v>497</v>
      </c>
      <c r="G143" s="93" t="s">
        <v>497</v>
      </c>
      <c r="H143" s="93" t="s">
        <v>497</v>
      </c>
      <c r="I143" s="93">
        <v>205</v>
      </c>
      <c r="J143" s="93" t="s">
        <v>497</v>
      </c>
      <c r="K143" s="93">
        <v>-433</v>
      </c>
      <c r="L143" s="93">
        <v>-209</v>
      </c>
      <c r="M143" s="93">
        <f t="shared" si="10"/>
        <v>-1266</v>
      </c>
    </row>
    <row r="144" spans="2:13" ht="18" customHeight="1">
      <c r="B144" s="98" t="s">
        <v>46</v>
      </c>
      <c r="C144" s="99">
        <f>IF((SUM(C127:C143))=0,"-",SUM(C127:C143))</f>
        <v>-15984</v>
      </c>
      <c r="D144" s="99">
        <f t="shared" ref="D144:M144" si="11">IF((SUM(D127:D143))=0,"-",SUM(D127:D143))</f>
        <v>125260</v>
      </c>
      <c r="E144" s="99">
        <f t="shared" si="11"/>
        <v>-55278</v>
      </c>
      <c r="F144" s="99">
        <f t="shared" si="11"/>
        <v>29481</v>
      </c>
      <c r="G144" s="99">
        <f t="shared" si="11"/>
        <v>2946</v>
      </c>
      <c r="H144" s="99" t="str">
        <f t="shared" si="11"/>
        <v>-</v>
      </c>
      <c r="I144" s="99">
        <f t="shared" si="11"/>
        <v>-14613</v>
      </c>
      <c r="J144" s="99">
        <f t="shared" si="11"/>
        <v>16222</v>
      </c>
      <c r="K144" s="99">
        <f t="shared" si="11"/>
        <v>-44854</v>
      </c>
      <c r="L144" s="99">
        <f t="shared" si="11"/>
        <v>-5900</v>
      </c>
      <c r="M144" s="99">
        <f t="shared" si="11"/>
        <v>37280</v>
      </c>
    </row>
    <row r="218" spans="2:2" ht="15" customHeight="1">
      <c r="B218" s="86"/>
    </row>
    <row r="220" spans="2:2" ht="15" customHeight="1">
      <c r="B220" s="123"/>
    </row>
    <row r="222" spans="2:2" ht="15" customHeight="1">
      <c r="B222" s="86"/>
    </row>
    <row r="223" spans="2:2" ht="15" customHeight="1">
      <c r="B223" s="86"/>
    </row>
    <row r="225" spans="2:2" ht="15" customHeight="1">
      <c r="B225" s="124"/>
    </row>
    <row r="226" spans="2:2" ht="15" customHeight="1">
      <c r="B226" s="86"/>
    </row>
  </sheetData>
  <hyperlinks>
    <hyperlink ref="B1" location="Indice!A1" display="INDICE"/>
  </hyperlinks>
  <pageMargins left="0.74803149606299213" right="0.51181102362204722" top="0.78740157480314965" bottom="0.78740157480314965" header="0.39370078740157483" footer="0.39370078740157483"/>
  <pageSetup paperSize="9" scale="58" fitToHeight="3" orientation="portrait" r:id="rId1"/>
  <headerFooter alignWithMargins="0"/>
  <rowBreaks count="1" manualBreakCount="1">
    <brk id="74" min="1"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FF546253E6B104EAA1AEBEFC41266EF" ma:contentTypeVersion="1" ma:contentTypeDescription="Crear nuevo documento." ma:contentTypeScope="" ma:versionID="bf9f970932a558e826e2adf4071b3b3f">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E5A44D-3C10-4E1E-A3D8-9A62AA8B7EC0}"/>
</file>

<file path=customXml/itemProps2.xml><?xml version="1.0" encoding="utf-8"?>
<ds:datastoreItem xmlns:ds="http://schemas.openxmlformats.org/officeDocument/2006/customXml" ds:itemID="{320ECB1F-6203-47B3-B168-09B0CFAC829A}"/>
</file>

<file path=customXml/itemProps3.xml><?xml version="1.0" encoding="utf-8"?>
<ds:datastoreItem xmlns:ds="http://schemas.openxmlformats.org/officeDocument/2006/customXml" ds:itemID="{3C11CBB1-3348-45C5-BEE3-3370F6E50F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91</vt:i4>
      </vt:variant>
      <vt:variant>
        <vt:lpstr>Rangos con nombre</vt:lpstr>
      </vt:variant>
      <vt:variant>
        <vt:i4>91</vt:i4>
      </vt:variant>
    </vt:vector>
  </HeadingPairs>
  <TitlesOfParts>
    <vt:vector size="182" baseType="lpstr">
      <vt:lpstr>INDICE</vt:lpstr>
      <vt:lpstr>Nota metodológica</vt:lpstr>
      <vt:lpstr>Inventario empresas</vt:lpstr>
      <vt:lpstr>Tabla 1</vt:lpstr>
      <vt:lpstr>Tabla2</vt:lpstr>
      <vt:lpstr>Tabla 2.1</vt:lpstr>
      <vt:lpstr>Tabla 2.2</vt:lpstr>
      <vt:lpstr>Tabla 2.2.1</vt:lpstr>
      <vt:lpstr>Tabla 2.2.1.1</vt:lpstr>
      <vt:lpstr>Tabla 2.2.1.2</vt:lpstr>
      <vt:lpstr>Tabla 2.2.1.3</vt:lpstr>
      <vt:lpstr>Tabla 2.2.1.4</vt:lpstr>
      <vt:lpstr>Tabla 2.2.1.5</vt:lpstr>
      <vt:lpstr>Tabla 2.2.1.6</vt:lpstr>
      <vt:lpstr>Tabla 2.2.1.7</vt:lpstr>
      <vt:lpstr>Tabla 2.2.1.8</vt:lpstr>
      <vt:lpstr>Tabla 2.2.1.9</vt:lpstr>
      <vt:lpstr>Tabla 2.2.1.10</vt:lpstr>
      <vt:lpstr>Tabla 2.2.1.11</vt:lpstr>
      <vt:lpstr>Tabla 2.2.1.12</vt:lpstr>
      <vt:lpstr>Tabla 2.2.1.13</vt:lpstr>
      <vt:lpstr>Tabla 2.2.1.14</vt:lpstr>
      <vt:lpstr>Tabla 2.2.1.15</vt:lpstr>
      <vt:lpstr>Tabla 2.2.1.16</vt:lpstr>
      <vt:lpstr>Tabla 2.2.1.17</vt:lpstr>
      <vt:lpstr>Tabla 2.3</vt:lpstr>
      <vt:lpstr>Tabla 3</vt:lpstr>
      <vt:lpstr>Tabla 3.1</vt:lpstr>
      <vt:lpstr>Tabla 3.2</vt:lpstr>
      <vt:lpstr>Tabla 3.3</vt:lpstr>
      <vt:lpstr>Tabla 3.4</vt:lpstr>
      <vt:lpstr>Tabla 3.5</vt:lpstr>
      <vt:lpstr>Tabla 4</vt:lpstr>
      <vt:lpstr>Tabla 5</vt:lpstr>
      <vt:lpstr>Tabla 6</vt:lpstr>
      <vt:lpstr>Tabla 7</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Tabla 20</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Tabla 44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'Inventario empresas'!Área_de_impresión</vt:lpstr>
      <vt:lpstr>'Nota metodológica'!Área_de_impresión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16'!Área_de_impresión</vt:lpstr>
      <vt:lpstr>'Tabla 17'!Área_de_impresión</vt:lpstr>
      <vt:lpstr>'Tabla 18'!Área_de_impresión</vt:lpstr>
      <vt:lpstr>'Tabla 19'!Área_de_impresión</vt:lpstr>
      <vt:lpstr>'Tabla 2.1'!Área_de_impresión</vt:lpstr>
      <vt:lpstr>'Tabla 2.2'!Área_de_impresión</vt:lpstr>
      <vt:lpstr>'Tabla 2.2.1'!Área_de_impresión</vt:lpstr>
      <vt:lpstr>'Tabla 2.2.1.1'!Área_de_impresión</vt:lpstr>
      <vt:lpstr>'Tabla 2.2.1.10'!Área_de_impresión</vt:lpstr>
      <vt:lpstr>'Tabla 2.2.1.11'!Área_de_impresión</vt:lpstr>
      <vt:lpstr>'Tabla 2.2.1.12'!Área_de_impresión</vt:lpstr>
      <vt:lpstr>'Tabla 2.2.1.13'!Área_de_impresión</vt:lpstr>
      <vt:lpstr>'Tabla 2.2.1.14'!Área_de_impresión</vt:lpstr>
      <vt:lpstr>'Tabla 2.2.1.15'!Área_de_impresión</vt:lpstr>
      <vt:lpstr>'Tabla 2.2.1.16'!Área_de_impresión</vt:lpstr>
      <vt:lpstr>'Tabla 2.2.1.17'!Área_de_impresión</vt:lpstr>
      <vt:lpstr>'Tabla 2.2.1.2'!Área_de_impresión</vt:lpstr>
      <vt:lpstr>'Tabla 2.2.1.3'!Área_de_impresión</vt:lpstr>
      <vt:lpstr>'Tabla 2.2.1.4'!Área_de_impresión</vt:lpstr>
      <vt:lpstr>'Tabla 2.2.1.5'!Área_de_impresión</vt:lpstr>
      <vt:lpstr>'Tabla 2.2.1.6'!Área_de_impresión</vt:lpstr>
      <vt:lpstr>'Tabla 2.2.1.7'!Área_de_impresión</vt:lpstr>
      <vt:lpstr>'Tabla 2.2.1.8'!Área_de_impresión</vt:lpstr>
      <vt:lpstr>'Tabla 2.2.1.9'!Área_de_impresión</vt:lpstr>
      <vt:lpstr>'Tabla 2.3'!Área_de_impresión</vt:lpstr>
      <vt:lpstr>'Tabla 20'!Área_de_impresión</vt:lpstr>
      <vt:lpstr>'Tabla 21'!Área_de_impresión</vt:lpstr>
      <vt:lpstr>'Tabla 22'!Área_de_impresión</vt:lpstr>
      <vt:lpstr>'Tabla 23'!Área_de_impresión</vt:lpstr>
      <vt:lpstr>'Tabla 24'!Área_de_impresión</vt:lpstr>
      <vt:lpstr>'Tabla 25'!Área_de_impresión</vt:lpstr>
      <vt:lpstr>'Tabla 26'!Área_de_impresión</vt:lpstr>
      <vt:lpstr>'Tabla 27'!Área_de_impresión</vt:lpstr>
      <vt:lpstr>'Tabla 28'!Área_de_impresión</vt:lpstr>
      <vt:lpstr>'Tabla 29'!Área_de_impresión</vt:lpstr>
      <vt:lpstr>'Tabla 3'!Área_de_impresión</vt:lpstr>
      <vt:lpstr>'Tabla 3.1'!Área_de_impresión</vt:lpstr>
      <vt:lpstr>'Tabla 3.2'!Área_de_impresión</vt:lpstr>
      <vt:lpstr>'Tabla 3.3'!Área_de_impresión</vt:lpstr>
      <vt:lpstr>'Tabla 3.4'!Área_de_impresión</vt:lpstr>
      <vt:lpstr>'Tabla 3.5'!Área_de_impresión</vt:lpstr>
      <vt:lpstr>'Tabla 30'!Área_de_impresión</vt:lpstr>
      <vt:lpstr>'Tabla 31'!Área_de_impresión</vt:lpstr>
      <vt:lpstr>'Tabla 32'!Área_de_impresión</vt:lpstr>
      <vt:lpstr>'Tabla 33'!Área_de_impresión</vt:lpstr>
      <vt:lpstr>'Tabla 34'!Área_de_impresión</vt:lpstr>
      <vt:lpstr>'Tabla 35'!Área_de_impresión</vt:lpstr>
      <vt:lpstr>'Tabla 36'!Área_de_impresión</vt:lpstr>
      <vt:lpstr>'Tabla 37'!Área_de_impresión</vt:lpstr>
      <vt:lpstr>'Tabla 38'!Área_de_impresión</vt:lpstr>
      <vt:lpstr>'Tabla 39'!Área_de_impresión</vt:lpstr>
      <vt:lpstr>'Tabla 4'!Área_de_impresión</vt:lpstr>
      <vt:lpstr>'Tabla 40'!Área_de_impresión</vt:lpstr>
      <vt:lpstr>'Tabla 41'!Área_de_impresión</vt:lpstr>
      <vt:lpstr>'Tabla 42'!Área_de_impresión</vt:lpstr>
      <vt:lpstr>'Tabla 43'!Área_de_impresión</vt:lpstr>
      <vt:lpstr>'Tabla 44'!Área_de_impresión</vt:lpstr>
      <vt:lpstr>'Tabla 45'!Área_de_impresión</vt:lpstr>
      <vt:lpstr>'Tabla 46'!Área_de_impresión</vt:lpstr>
      <vt:lpstr>'Tabla 47'!Área_de_impresión</vt:lpstr>
      <vt:lpstr>'Tabla 48'!Área_de_impresión</vt:lpstr>
      <vt:lpstr>'Tabla 49'!Área_de_impresión</vt:lpstr>
      <vt:lpstr>'Tabla 5'!Área_de_impresión</vt:lpstr>
      <vt:lpstr>'Tabla 50'!Área_de_impresión</vt:lpstr>
      <vt:lpstr>'Tabla 51'!Área_de_impresión</vt:lpstr>
      <vt:lpstr>'Tabla 52'!Área_de_impresión</vt:lpstr>
      <vt:lpstr>'Tabla 53'!Área_de_impresión</vt:lpstr>
      <vt:lpstr>'Tabla 54'!Área_de_impresión</vt:lpstr>
      <vt:lpstr>'Tabla 55'!Área_de_impresión</vt:lpstr>
      <vt:lpstr>'Tabla 56'!Área_de_impresión</vt:lpstr>
      <vt:lpstr>'Tabla 57'!Área_de_impresión</vt:lpstr>
      <vt:lpstr>'Tabla 58'!Área_de_impresión</vt:lpstr>
      <vt:lpstr>'Tabla 59'!Área_de_impresión</vt:lpstr>
      <vt:lpstr>'Tabla 6'!Área_de_impresión</vt:lpstr>
      <vt:lpstr>'Tabla 60'!Área_de_impresión</vt:lpstr>
      <vt:lpstr>'Tabla 61'!Área_de_impresión</vt:lpstr>
      <vt:lpstr>'Tabla 62'!Área_de_impresión</vt:lpstr>
      <vt:lpstr>'Tabla 7'!Área_de_impresión</vt:lpstr>
      <vt:lpstr>'Tabla 8'!Área_de_impresión</vt:lpstr>
      <vt:lpstr>'Tabla 9'!Área_de_impresión</vt:lpstr>
      <vt:lpstr>Tabla2!Área_de_impresión</vt:lpstr>
      <vt:lpstr>Tabla_28__Rama_25._Captación__depuración_y_distribución_de_agua</vt:lpstr>
    </vt:vector>
  </TitlesOfParts>
  <Company>IGAE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Díaz Vos, María</cp:lastModifiedBy>
  <cp:lastPrinted>2016-09-21T11:37:26Z</cp:lastPrinted>
  <dcterms:created xsi:type="dcterms:W3CDTF">2009-09-04T08:15:11Z</dcterms:created>
  <dcterms:modified xsi:type="dcterms:W3CDTF">2016-09-29T08:30:52Z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ContentTypeId">
    <vt:lpwstr>0x0101004FF546253E6B104EAA1AEBEFC41266EF</vt:lpwstr>
  </property>
  <property fmtid="{D5CDD505-2E9C-101B-9397-08002B2CF9AE}" pid="4" name="Categorizacion">
    <vt:lpwstr>28;#Contabilidad Pública:Contabilidad Nacional|951dcb6b-5948-4fb9-b203-5d57a9f39496</vt:lpwstr>
  </property>
  <property fmtid="{D5CDD505-2E9C-101B-9397-08002B2CF9AE}" pid="5" name="Order">
    <vt:r8>51000</vt:r8>
  </property>
</Properties>
</file>