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C41D6365-E915-4277-803C-9A440EF41960}" xr6:coauthVersionLast="47" xr6:coauthVersionMax="47" xr10:uidLastSave="{00000000-0000-0000-0000-000000000000}"/>
  <bookViews>
    <workbookView xWindow="-120" yWindow="-120" windowWidth="29040" windowHeight="15840" tabRatio="803" xr2:uid="{00000000-000D-0000-FFFF-FFFF00000000}"/>
  </bookViews>
  <sheets>
    <sheet name="INDICE" sheetId="2" r:id="rId1"/>
    <sheet name="Nota metodológica" sheetId="3" r:id="rId2"/>
    <sheet name="Inventario empresas" sheetId="937" r:id="rId3"/>
    <sheet name="Tabla 1" sheetId="833" r:id="rId4"/>
    <sheet name="Tabla 2" sheetId="834" r:id="rId5"/>
    <sheet name="Tabla 2.1" sheetId="835" r:id="rId6"/>
    <sheet name="Tabla 2.2" sheetId="836" r:id="rId7"/>
    <sheet name="Tabla 2.2.1" sheetId="837" r:id="rId8"/>
    <sheet name="Tabla 2.2.1.1" sheetId="838" r:id="rId9"/>
    <sheet name="Tabla 2.2.1.2" sheetId="839" r:id="rId10"/>
    <sheet name="Tabla 2.2.1.3" sheetId="840" r:id="rId11"/>
    <sheet name="Tabla 2.2.1.4" sheetId="841" r:id="rId12"/>
    <sheet name="Tabla 2.2.1.5" sheetId="842" r:id="rId13"/>
    <sheet name="Tabla 2.2.1.6" sheetId="843" r:id="rId14"/>
    <sheet name="Tabla 2.2.1.7" sheetId="844" r:id="rId15"/>
    <sheet name="Tabla 2.2.1.8" sheetId="845" r:id="rId16"/>
    <sheet name="Tabla 2.2.1.9" sheetId="846" r:id="rId17"/>
    <sheet name="Tabla 2.2.1.10" sheetId="847" r:id="rId18"/>
    <sheet name="Tabla 2.2.1.11" sheetId="848" r:id="rId19"/>
    <sheet name="Tabla 2.2.1.12" sheetId="849" r:id="rId20"/>
    <sheet name="Tabla 2.2.1.13" sheetId="850" r:id="rId21"/>
    <sheet name="Tabla 2.2.1.14" sheetId="851" r:id="rId22"/>
    <sheet name="Tabla 2.2.1.15" sheetId="852" r:id="rId23"/>
    <sheet name="Tabla 2.2.1.16" sheetId="853" r:id="rId24"/>
    <sheet name="Tabla 2.2.1.17" sheetId="854" r:id="rId25"/>
    <sheet name="Tabla 2.2.2" sheetId="855" r:id="rId26"/>
    <sheet name="Tabla 3" sheetId="856" r:id="rId27"/>
    <sheet name="Tabla 3.1" sheetId="857" r:id="rId28"/>
    <sheet name="Tabla 3.2" sheetId="858" r:id="rId29"/>
    <sheet name="Tabla 3.3" sheetId="859" r:id="rId30"/>
    <sheet name="Tabla 3.4" sheetId="860" r:id="rId31"/>
    <sheet name="Tabla 3.5" sheetId="861" r:id="rId32"/>
    <sheet name="Tabla 4" sheetId="862" r:id="rId33"/>
    <sheet name="Tabla 5" sheetId="863" r:id="rId34"/>
    <sheet name="Tabla 6" sheetId="864" r:id="rId35"/>
    <sheet name="Tabla 7" sheetId="865" r:id="rId36"/>
    <sheet name="Tabla 8" sheetId="866" r:id="rId37"/>
    <sheet name="Tabla 9" sheetId="867" r:id="rId38"/>
    <sheet name="Tabla 10" sheetId="868" r:id="rId39"/>
    <sheet name="Tabla 11" sheetId="869" r:id="rId40"/>
    <sheet name="Tabla 12" sheetId="870" r:id="rId41"/>
    <sheet name="Tabla 13" sheetId="871" r:id="rId42"/>
    <sheet name="Tabla 14" sheetId="872" r:id="rId43"/>
    <sheet name="Tabla 15" sheetId="873" r:id="rId44"/>
    <sheet name="Tabla 16" sheetId="874" r:id="rId45"/>
    <sheet name="Tabla 17" sheetId="875" r:id="rId46"/>
    <sheet name="Tabla 18" sheetId="876" r:id="rId47"/>
    <sheet name="Tabla 19" sheetId="877" r:id="rId48"/>
    <sheet name="Tabla 20" sheetId="878" r:id="rId49"/>
    <sheet name="Tabla 21" sheetId="879" r:id="rId50"/>
    <sheet name="Tabla 22" sheetId="880" r:id="rId51"/>
    <sheet name="Tabla 23" sheetId="881" r:id="rId52"/>
    <sheet name="Tabla 24" sheetId="882" r:id="rId53"/>
    <sheet name="Tabla 25" sheetId="883" r:id="rId54"/>
    <sheet name="Tabla 26" sheetId="884" r:id="rId55"/>
    <sheet name="Tabla 27" sheetId="885" r:id="rId56"/>
    <sheet name="Tabla 28" sheetId="886" r:id="rId57"/>
    <sheet name="Tabla 29" sheetId="887" r:id="rId58"/>
    <sheet name="Tabla 30" sheetId="888" r:id="rId59"/>
    <sheet name="Tabla 31" sheetId="889" r:id="rId60"/>
    <sheet name="Tabla 32" sheetId="890" r:id="rId61"/>
    <sheet name="Tabla 33" sheetId="891" r:id="rId62"/>
    <sheet name="Tabla 34" sheetId="892" r:id="rId63"/>
    <sheet name="Tabla 35" sheetId="893" r:id="rId64"/>
    <sheet name="Tabla 36" sheetId="894" r:id="rId65"/>
    <sheet name="Tabla 37" sheetId="895" r:id="rId66"/>
    <sheet name="Tabla 38" sheetId="896" r:id="rId67"/>
    <sheet name="Tabla 39" sheetId="897" r:id="rId68"/>
    <sheet name="Tabla 40" sheetId="898" r:id="rId69"/>
    <sheet name="Tabla 41" sheetId="899" r:id="rId70"/>
    <sheet name="Tabla 42" sheetId="900" r:id="rId71"/>
    <sheet name="Tabla 43" sheetId="901" r:id="rId72"/>
    <sheet name="Tabla 44" sheetId="902" r:id="rId73"/>
    <sheet name="Tabla 45" sheetId="903" r:id="rId74"/>
    <sheet name="Tabla 46" sheetId="904" r:id="rId75"/>
    <sheet name="Tabla 47" sheetId="905" r:id="rId76"/>
    <sheet name="Tabla 48" sheetId="906" r:id="rId77"/>
    <sheet name="Tabla 49" sheetId="907" r:id="rId78"/>
    <sheet name="Tabla 50" sheetId="908" r:id="rId79"/>
    <sheet name="Tabla 51" sheetId="909" r:id="rId80"/>
    <sheet name="Tabla 52" sheetId="910" r:id="rId81"/>
    <sheet name="Tabla 53" sheetId="911" r:id="rId82"/>
    <sheet name="Tabla 54" sheetId="912" r:id="rId83"/>
    <sheet name="Tabla 55" sheetId="913" r:id="rId84"/>
    <sheet name="Tabla 56" sheetId="914" r:id="rId85"/>
    <sheet name="Tabla 57" sheetId="915" r:id="rId86"/>
    <sheet name="Tabla 58" sheetId="916" r:id="rId87"/>
    <sheet name="Tabla 59" sheetId="917" r:id="rId88"/>
    <sheet name="Tabla 60" sheetId="918" r:id="rId89"/>
    <sheet name="Tabla 61" sheetId="919" r:id="rId90"/>
    <sheet name="Tabla 62" sheetId="920" r:id="rId91"/>
    <sheet name="Tabla 63" sheetId="921" r:id="rId92"/>
    <sheet name="Tabla 64" sheetId="922" r:id="rId93"/>
    <sheet name="Tabla 65" sheetId="923" r:id="rId94"/>
    <sheet name="Tabla 66" sheetId="924" r:id="rId95"/>
    <sheet name="Tabla 67" sheetId="925" r:id="rId96"/>
    <sheet name="Tabla 68" sheetId="926" r:id="rId97"/>
    <sheet name="Tabla 69" sheetId="927" r:id="rId98"/>
    <sheet name="Tabla 70" sheetId="928" r:id="rId99"/>
    <sheet name="Tabla 71" sheetId="929" r:id="rId100"/>
    <sheet name="Tabla 72" sheetId="930" r:id="rId101"/>
    <sheet name="Tabla 73" sheetId="931" r:id="rId102"/>
    <sheet name="Tabla 74" sheetId="932" r:id="rId103"/>
    <sheet name="Tabla 75" sheetId="933" r:id="rId104"/>
    <sheet name="Tabla 76" sheetId="934" r:id="rId105"/>
    <sheet name="Tabla 77" sheetId="935" r:id="rId106"/>
    <sheet name="Tabla 78" sheetId="936" r:id="rId107"/>
  </sheets>
  <definedNames>
    <definedName name="_xlnm.Print_Area" localSheetId="2">'Inventario empresas'!$B$1:$B$699</definedName>
    <definedName name="_xlnm.Print_Area" localSheetId="1">'Nota metodológica'!$B$1:$B$107</definedName>
    <definedName name="_xlnm.Print_Area" localSheetId="3">'Tabla 1'!$B$1:$G$146</definedName>
    <definedName name="_xlnm.Print_Area" localSheetId="38">'Tabla 10'!$B$1:$G$146</definedName>
    <definedName name="_xlnm.Print_Area" localSheetId="39">'Tabla 11'!$B$1:$G$146</definedName>
    <definedName name="_xlnm.Print_Area" localSheetId="40">'Tabla 12'!$B$1:$G$146</definedName>
    <definedName name="_xlnm.Print_Area" localSheetId="41">'Tabla 13'!$B$1:$G$146</definedName>
    <definedName name="_xlnm.Print_Area" localSheetId="42">'Tabla 14'!$B$1:$G$146</definedName>
    <definedName name="_xlnm.Print_Area" localSheetId="43">'Tabla 15'!$B$1:$G$146</definedName>
    <definedName name="_xlnm.Print_Area" localSheetId="44">'Tabla 16'!$B$1:$G$142</definedName>
    <definedName name="_xlnm.Print_Area" localSheetId="45">'Tabla 17'!$B$1:$G$146</definedName>
    <definedName name="_xlnm.Print_Area" localSheetId="46">'Tabla 18'!$B$1:$G$146</definedName>
    <definedName name="_xlnm.Print_Area" localSheetId="47">'Tabla 19'!$B$1:$G$146</definedName>
    <definedName name="_xlnm.Print_Area" localSheetId="4">'Tabla 2'!$B$1:$G$146</definedName>
    <definedName name="_xlnm.Print_Area" localSheetId="5">'Tabla 2.1'!$B$1:$G$146</definedName>
    <definedName name="_xlnm.Print_Area" localSheetId="6">'Tabla 2.2'!$B$1:$G$146</definedName>
    <definedName name="_xlnm.Print_Area" localSheetId="7">'Tabla 2.2.1'!$B$1:$G$146</definedName>
    <definedName name="_xlnm.Print_Area" localSheetId="8">'Tabla 2.2.1.1'!$B$1:$G$146</definedName>
    <definedName name="_xlnm.Print_Area" localSheetId="17">'Tabla 2.2.1.10'!$B$1:$G$146</definedName>
    <definedName name="_xlnm.Print_Area" localSheetId="18">'Tabla 2.2.1.11'!$B$1:$G$146</definedName>
    <definedName name="_xlnm.Print_Area" localSheetId="19">'Tabla 2.2.1.12'!$B$1:$G$146</definedName>
    <definedName name="_xlnm.Print_Area" localSheetId="20">'Tabla 2.2.1.13'!$B$1:$G$146</definedName>
    <definedName name="_xlnm.Print_Area" localSheetId="21">'Tabla 2.2.1.14'!$B$1:$G$146</definedName>
    <definedName name="_xlnm.Print_Area" localSheetId="22">'Tabla 2.2.1.15'!$B$1:$G$146</definedName>
    <definedName name="_xlnm.Print_Area" localSheetId="23">'Tabla 2.2.1.16'!$B$1:$G$146</definedName>
    <definedName name="_xlnm.Print_Area" localSheetId="24">'Tabla 2.2.1.17'!$B$1:$G$146</definedName>
    <definedName name="_xlnm.Print_Area" localSheetId="9">'Tabla 2.2.1.2'!$B$1:$G$146</definedName>
    <definedName name="_xlnm.Print_Area" localSheetId="10">'Tabla 2.2.1.3'!$B$1:$G$146</definedName>
    <definedName name="_xlnm.Print_Area" localSheetId="11">'Tabla 2.2.1.4'!$B$1:$G$146</definedName>
    <definedName name="_xlnm.Print_Area" localSheetId="12">'Tabla 2.2.1.5'!$B$1:$G$146</definedName>
    <definedName name="_xlnm.Print_Area" localSheetId="13">'Tabla 2.2.1.6'!$B$1:$G$146</definedName>
    <definedName name="_xlnm.Print_Area" localSheetId="14">'Tabla 2.2.1.7'!$B$1:$G$146</definedName>
    <definedName name="_xlnm.Print_Area" localSheetId="15">'Tabla 2.2.1.8'!$B$1:$G$146</definedName>
    <definedName name="_xlnm.Print_Area" localSheetId="16">'Tabla 2.2.1.9'!$B$1:$G$146</definedName>
    <definedName name="_xlnm.Print_Area" localSheetId="25">'Tabla 2.2.2'!$B$1:$G$146</definedName>
    <definedName name="_xlnm.Print_Area" localSheetId="48">'Tabla 20'!$B$1:$G$146</definedName>
    <definedName name="_xlnm.Print_Area" localSheetId="49">'Tabla 21'!$B$1:$G$146</definedName>
    <definedName name="_xlnm.Print_Area" localSheetId="50">'Tabla 22'!$B$1:$G$146</definedName>
    <definedName name="_xlnm.Print_Area" localSheetId="51">'Tabla 23'!$B$1:$G$146</definedName>
    <definedName name="_xlnm.Print_Area" localSheetId="52">'Tabla 24'!$B$1:$G$146</definedName>
    <definedName name="_xlnm.Print_Area" localSheetId="53">'Tabla 25'!$B$1:$G$146</definedName>
    <definedName name="_xlnm.Print_Area" localSheetId="54">'Tabla 26'!$B$1:$G$146</definedName>
    <definedName name="_xlnm.Print_Area" localSheetId="55">'Tabla 27'!$B$1:$G$146</definedName>
    <definedName name="_xlnm.Print_Area" localSheetId="56">'Tabla 28'!$B$1:$G$146</definedName>
    <definedName name="_xlnm.Print_Area" localSheetId="57">'Tabla 29'!$B$1:$G$146</definedName>
    <definedName name="_xlnm.Print_Area" localSheetId="26">'Tabla 3'!$B$1:$G$146</definedName>
    <definedName name="_xlnm.Print_Area" localSheetId="27">'Tabla 3.1'!$B$1:$G$146</definedName>
    <definedName name="_xlnm.Print_Area" localSheetId="28">'Tabla 3.2'!$B$1:$G$146</definedName>
    <definedName name="_xlnm.Print_Area" localSheetId="29">'Tabla 3.3'!$B$1:$G$146</definedName>
    <definedName name="_xlnm.Print_Area" localSheetId="30">'Tabla 3.4'!$B$1:$G$146</definedName>
    <definedName name="_xlnm.Print_Area" localSheetId="31">'Tabla 3.5'!$B$1:$G$146</definedName>
    <definedName name="_xlnm.Print_Area" localSheetId="58">'Tabla 30'!$B$1:$G$146</definedName>
    <definedName name="_xlnm.Print_Area" localSheetId="59">'Tabla 31'!$B$1:$G$146</definedName>
    <definedName name="_xlnm.Print_Area" localSheetId="60">'Tabla 32'!$B$1:$G$146</definedName>
    <definedName name="_xlnm.Print_Area" localSheetId="61">'Tabla 33'!$B$1:$G$146</definedName>
    <definedName name="_xlnm.Print_Area" localSheetId="62">'Tabla 34'!$B$1:$G$146</definedName>
    <definedName name="_xlnm.Print_Area" localSheetId="63">'Tabla 35'!$B$1:$G$146</definedName>
    <definedName name="_xlnm.Print_Area" localSheetId="64">'Tabla 36'!$B$1:$G$146</definedName>
    <definedName name="_xlnm.Print_Area" localSheetId="65">'Tabla 37'!$B$1:$G$146</definedName>
    <definedName name="_xlnm.Print_Area" localSheetId="66">'Tabla 38'!$B$1:$G$146</definedName>
    <definedName name="_xlnm.Print_Area" localSheetId="67">'Tabla 39'!$B$1:$G$146</definedName>
    <definedName name="_xlnm.Print_Area" localSheetId="32">'Tabla 4'!$B$1:$G$146</definedName>
    <definedName name="_xlnm.Print_Area" localSheetId="68">'Tabla 40'!$B$1:$G$146</definedName>
    <definedName name="_xlnm.Print_Area" localSheetId="69">'Tabla 41'!$B$1:$G$146</definedName>
    <definedName name="_xlnm.Print_Area" localSheetId="70">'Tabla 42'!$B$1:$G$146</definedName>
    <definedName name="_xlnm.Print_Area" localSheetId="71">'Tabla 43'!$B$1:$G$146</definedName>
    <definedName name="_xlnm.Print_Area" localSheetId="72">'Tabla 44'!$B$1:$G$146</definedName>
    <definedName name="_xlnm.Print_Area" localSheetId="73">'Tabla 45'!$B$1:$G$146</definedName>
    <definedName name="_xlnm.Print_Area" localSheetId="74">'Tabla 46'!$B$1:$G$146</definedName>
    <definedName name="_xlnm.Print_Area" localSheetId="75">'Tabla 47'!$B$1:$G$146</definedName>
    <definedName name="_xlnm.Print_Area" localSheetId="76">'Tabla 48'!$B$1:$G$146</definedName>
    <definedName name="_xlnm.Print_Area" localSheetId="77">'Tabla 49'!$B$1:$G$146</definedName>
    <definedName name="_xlnm.Print_Area" localSheetId="33">'Tabla 5'!$B$1:$G$146</definedName>
    <definedName name="_xlnm.Print_Area" localSheetId="78">'Tabla 50'!$B$1:$G$146</definedName>
    <definedName name="_xlnm.Print_Area" localSheetId="79">'Tabla 51'!$B$1:$G$146</definedName>
    <definedName name="_xlnm.Print_Area" localSheetId="80">'Tabla 52'!$B$1:$G$146</definedName>
    <definedName name="_xlnm.Print_Area" localSheetId="81">'Tabla 53'!$B$1:$G$146</definedName>
    <definedName name="_xlnm.Print_Area" localSheetId="82">'Tabla 54'!$B$1:$G$146</definedName>
    <definedName name="_xlnm.Print_Area" localSheetId="83">'Tabla 55'!$B$1:$G$146</definedName>
    <definedName name="_xlnm.Print_Area" localSheetId="84">'Tabla 56'!$B$1:$G$146</definedName>
    <definedName name="_xlnm.Print_Area" localSheetId="85">'Tabla 57'!$B$1:$G$146</definedName>
    <definedName name="_xlnm.Print_Area" localSheetId="86">'Tabla 58'!$B$1:$G$146</definedName>
    <definedName name="_xlnm.Print_Area" localSheetId="87">'Tabla 59'!$B$1:$G$146</definedName>
    <definedName name="_xlnm.Print_Area" localSheetId="34">'Tabla 6'!$B$1:$G$146</definedName>
    <definedName name="_xlnm.Print_Area" localSheetId="88">'Tabla 60'!$B$1:$G$146</definedName>
    <definedName name="_xlnm.Print_Area" localSheetId="89">'Tabla 61'!$B$1:$G$146</definedName>
    <definedName name="_xlnm.Print_Area" localSheetId="90">'Tabla 62'!$B$1:$G$146</definedName>
    <definedName name="_xlnm.Print_Area" localSheetId="91">'Tabla 63'!$B$1:$G$146</definedName>
    <definedName name="_xlnm.Print_Area" localSheetId="92">'Tabla 64'!$B$1:$G$146</definedName>
    <definedName name="_xlnm.Print_Area" localSheetId="93">'Tabla 65'!$B$1:$G$146</definedName>
    <definedName name="_xlnm.Print_Area" localSheetId="94">'Tabla 66'!$B$1:$G$146</definedName>
    <definedName name="_xlnm.Print_Area" localSheetId="95">'Tabla 67'!$B$1:$G$146</definedName>
    <definedName name="_xlnm.Print_Area" localSheetId="96">'Tabla 68'!$B$1:$G$146</definedName>
    <definedName name="_xlnm.Print_Area" localSheetId="97">'Tabla 69'!$B$1:$G$146</definedName>
    <definedName name="_xlnm.Print_Area" localSheetId="35">'Tabla 7'!$B$1:$G$146</definedName>
    <definedName name="_xlnm.Print_Area" localSheetId="98">'Tabla 70'!$B$1:$G$146</definedName>
    <definedName name="_xlnm.Print_Area" localSheetId="99">'Tabla 71'!$B$1:$G$146</definedName>
    <definedName name="_xlnm.Print_Area" localSheetId="100">'Tabla 72'!$B$1:$G$146</definedName>
    <definedName name="_xlnm.Print_Area" localSheetId="101">'Tabla 73'!$B$1:$G$146</definedName>
    <definedName name="_xlnm.Print_Area" localSheetId="102">'Tabla 74'!$B$1:$G$146</definedName>
    <definedName name="_xlnm.Print_Area" localSheetId="103">'Tabla 75'!$B$1:$G$146</definedName>
    <definedName name="_xlnm.Print_Area" localSheetId="104">'Tabla 76'!$B$1:$G$146</definedName>
    <definedName name="_xlnm.Print_Area" localSheetId="105">'Tabla 77'!$B$1:$G$146</definedName>
    <definedName name="_xlnm.Print_Area" localSheetId="106">'Tabla 78'!$B$1:$M$144</definedName>
    <definedName name="_xlnm.Print_Area" localSheetId="36">'Tabla 8'!$B$1:$G$146</definedName>
    <definedName name="_xlnm.Print_Area" localSheetId="37">'Tabla 9'!$B$1:$G$146</definedName>
    <definedName name="INDICE" localSheetId="1">#REF!</definedName>
    <definedName name="INDICE">#REF!</definedName>
    <definedName name="Tabla_28__Rama_25._Captación__depuración_y_distribución_de_agua">INDICE!$B$90</definedName>
    <definedName name="Tabla_33__Rama_30._Comercio_al_por_menor__excepto_de_vehículos_de_motor_y_motocicletas" localSheetId="2">#REF!</definedName>
    <definedName name="Tabla_33__Rama_30._Comercio_al_por_menor__excepto_de_vehículos_de_motor_y_motocicletas" localSheetId="1">INDICE!#REF!</definedName>
    <definedName name="Tabla_33__Rama_30._Comercio_al_por_menor__excepto_de_vehículos_de_motor_y_motocicletas">INDICE!#REF!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1" i="936" l="1"/>
  <c r="M140" i="936"/>
  <c r="M109" i="936"/>
  <c r="M95" i="936"/>
  <c r="M68" i="936"/>
  <c r="M24" i="936"/>
  <c r="F28" i="936"/>
  <c r="M43" i="936"/>
  <c r="M83" i="936"/>
  <c r="M15" i="936"/>
  <c r="M103" i="936"/>
  <c r="M86" i="936"/>
  <c r="M80" i="936"/>
  <c r="G120" i="936"/>
  <c r="M139" i="936"/>
  <c r="E120" i="936"/>
  <c r="M63" i="936"/>
  <c r="M19" i="936"/>
  <c r="M41" i="936"/>
  <c r="M16" i="936"/>
  <c r="M38" i="936"/>
  <c r="E74" i="936"/>
  <c r="M67" i="936"/>
  <c r="M65" i="936"/>
  <c r="M36" i="936"/>
  <c r="I28" i="936"/>
  <c r="H96" i="936"/>
  <c r="J28" i="936"/>
  <c r="I96" i="936"/>
  <c r="K28" i="936"/>
  <c r="M14" i="936"/>
  <c r="M18" i="936"/>
  <c r="M62" i="936"/>
  <c r="M92" i="936"/>
  <c r="M138" i="936"/>
  <c r="M105" i="936"/>
  <c r="M135" i="936"/>
  <c r="M59" i="936"/>
  <c r="C96" i="936"/>
  <c r="M89" i="936"/>
  <c r="M118" i="936"/>
  <c r="D51" i="936"/>
  <c r="F51" i="936"/>
  <c r="M50" i="936"/>
  <c r="M106" i="936"/>
  <c r="M132" i="936"/>
  <c r="M25" i="936"/>
  <c r="E51" i="936"/>
  <c r="M47" i="936"/>
  <c r="M72" i="936"/>
  <c r="M115" i="936"/>
  <c r="M119" i="936"/>
  <c r="M129" i="936"/>
  <c r="C28" i="936"/>
  <c r="M93" i="936"/>
  <c r="L96" i="936"/>
  <c r="M22" i="936"/>
  <c r="M34" i="936"/>
  <c r="M44" i="936"/>
  <c r="H51" i="936"/>
  <c r="M66" i="936"/>
  <c r="F120" i="936"/>
  <c r="M112" i="936"/>
  <c r="D120" i="936"/>
  <c r="J96" i="936"/>
  <c r="M90" i="936"/>
  <c r="M142" i="936"/>
  <c r="M21" i="936"/>
  <c r="I51" i="936"/>
  <c r="M69" i="936"/>
  <c r="M40" i="936"/>
  <c r="M13" i="936"/>
  <c r="M57" i="936"/>
  <c r="M84" i="936"/>
  <c r="M87" i="936"/>
  <c r="J120" i="936"/>
  <c r="M107" i="936"/>
  <c r="M60" i="936"/>
  <c r="L120" i="936"/>
  <c r="M110" i="936"/>
  <c r="M136" i="936"/>
  <c r="L51" i="936"/>
  <c r="M81" i="936"/>
  <c r="K120" i="936"/>
  <c r="M48" i="936"/>
  <c r="F74" i="936"/>
  <c r="M35" i="936"/>
  <c r="G74" i="936"/>
  <c r="M94" i="936"/>
  <c r="C144" i="936"/>
  <c r="M26" i="936"/>
  <c r="H74" i="936"/>
  <c r="G96" i="936"/>
  <c r="M117" i="936"/>
  <c r="D144" i="936"/>
  <c r="M133" i="936"/>
  <c r="E144" i="936"/>
  <c r="M143" i="936"/>
  <c r="M20" i="936"/>
  <c r="J51" i="936"/>
  <c r="M45" i="936"/>
  <c r="J74" i="936"/>
  <c r="M64" i="936"/>
  <c r="M91" i="936"/>
  <c r="M114" i="936"/>
  <c r="F144" i="936"/>
  <c r="M11" i="936"/>
  <c r="K96" i="936"/>
  <c r="K51" i="936"/>
  <c r="M88" i="936"/>
  <c r="H120" i="936"/>
  <c r="G144" i="936"/>
  <c r="M130" i="936"/>
  <c r="K74" i="936"/>
  <c r="M111" i="936"/>
  <c r="I74" i="936"/>
  <c r="M61" i="936"/>
  <c r="I120" i="936"/>
  <c r="H144" i="936"/>
  <c r="M137" i="936"/>
  <c r="M23" i="936"/>
  <c r="M58" i="936"/>
  <c r="M73" i="936"/>
  <c r="M85" i="936"/>
  <c r="I144" i="936"/>
  <c r="M17" i="936"/>
  <c r="D74" i="936"/>
  <c r="M108" i="936"/>
  <c r="J144" i="936"/>
  <c r="H28" i="936"/>
  <c r="C51" i="936"/>
  <c r="D28" i="936"/>
  <c r="L74" i="936"/>
  <c r="M27" i="936"/>
  <c r="M42" i="936"/>
  <c r="M82" i="936"/>
  <c r="K144" i="936"/>
  <c r="M134" i="936"/>
  <c r="E28" i="936"/>
  <c r="M49" i="936"/>
  <c r="M70" i="936"/>
  <c r="D96" i="936"/>
  <c r="L144" i="936"/>
  <c r="M71" i="936"/>
  <c r="M79" i="936"/>
  <c r="M127" i="936"/>
  <c r="M46" i="936"/>
  <c r="G28" i="936"/>
  <c r="M39" i="936"/>
  <c r="F96" i="936"/>
  <c r="M128" i="936"/>
  <c r="M131" i="936"/>
  <c r="M37" i="936"/>
  <c r="L28" i="936"/>
  <c r="G51" i="936"/>
  <c r="C74" i="936"/>
  <c r="M104" i="936"/>
  <c r="E96" i="936"/>
  <c r="M113" i="936"/>
  <c r="M116" i="936"/>
  <c r="C120" i="936"/>
  <c r="M12" i="936"/>
  <c r="M96" i="936" l="1"/>
  <c r="M74" i="936"/>
  <c r="M144" i="936"/>
  <c r="M120" i="936"/>
  <c r="M51" i="936"/>
  <c r="M28" i="936"/>
  <c r="G144" i="935"/>
  <c r="B144" i="935"/>
  <c r="B138" i="935"/>
  <c r="G134" i="935"/>
  <c r="B134" i="935"/>
  <c r="G131" i="935"/>
  <c r="B131" i="935"/>
  <c r="G128" i="935"/>
  <c r="B128" i="935"/>
  <c r="G125" i="935"/>
  <c r="B125" i="935"/>
  <c r="B106" i="935"/>
  <c r="G96" i="935"/>
  <c r="G93" i="935"/>
  <c r="B64" i="935"/>
  <c r="G63" i="935"/>
  <c r="B59" i="935"/>
  <c r="G43" i="935"/>
  <c r="B42" i="935"/>
  <c r="B28" i="935"/>
  <c r="B108" i="935"/>
  <c r="G144" i="934"/>
  <c r="B144" i="934"/>
  <c r="G134" i="934"/>
  <c r="G131" i="934"/>
  <c r="B131" i="934"/>
  <c r="G128" i="934"/>
  <c r="G125" i="934"/>
  <c r="B125" i="934"/>
  <c r="G96" i="934"/>
  <c r="B64" i="934"/>
  <c r="G43" i="934"/>
  <c r="B108" i="934"/>
  <c r="B144" i="933"/>
  <c r="G144" i="933"/>
  <c r="G138" i="933"/>
  <c r="G137" i="933" s="1"/>
  <c r="B134" i="933"/>
  <c r="G131" i="933"/>
  <c r="B131" i="933"/>
  <c r="B125" i="933"/>
  <c r="B106" i="933"/>
  <c r="G96" i="933"/>
  <c r="G60" i="933"/>
  <c r="B59" i="933"/>
  <c r="B108" i="933"/>
  <c r="B144" i="932"/>
  <c r="G138" i="932"/>
  <c r="G134" i="932"/>
  <c r="B131" i="932"/>
  <c r="G128" i="932"/>
  <c r="B128" i="932"/>
  <c r="G125" i="932"/>
  <c r="G96" i="932"/>
  <c r="G93" i="932"/>
  <c r="G63" i="932"/>
  <c r="B108" i="932"/>
  <c r="B138" i="931"/>
  <c r="G138" i="931"/>
  <c r="G125" i="931"/>
  <c r="G96" i="931"/>
  <c r="G93" i="931"/>
  <c r="G60" i="931"/>
  <c r="B59" i="931"/>
  <c r="B108" i="931"/>
  <c r="G11" i="931"/>
  <c r="B144" i="930"/>
  <c r="G138" i="930"/>
  <c r="G134" i="930"/>
  <c r="B134" i="930"/>
  <c r="B128" i="930"/>
  <c r="G125" i="930"/>
  <c r="G96" i="930"/>
  <c r="B108" i="930"/>
  <c r="G134" i="929"/>
  <c r="G131" i="929"/>
  <c r="B125" i="929"/>
  <c r="G96" i="929"/>
  <c r="G63" i="929"/>
  <c r="G60" i="929"/>
  <c r="B108" i="929"/>
  <c r="G11" i="929"/>
  <c r="G134" i="928"/>
  <c r="B134" i="928"/>
  <c r="G96" i="928"/>
  <c r="G93" i="928"/>
  <c r="B28" i="928"/>
  <c r="B108" i="928"/>
  <c r="B144" i="927"/>
  <c r="G138" i="927"/>
  <c r="G137" i="927" s="1"/>
  <c r="B134" i="927"/>
  <c r="B128" i="927"/>
  <c r="B106" i="927"/>
  <c r="G96" i="927"/>
  <c r="G93" i="927"/>
  <c r="B108" i="927"/>
  <c r="B138" i="926"/>
  <c r="G134" i="926"/>
  <c r="G131" i="926"/>
  <c r="B131" i="926"/>
  <c r="B128" i="926"/>
  <c r="B125" i="926"/>
  <c r="G96" i="926"/>
  <c r="B108" i="926"/>
  <c r="B138" i="925"/>
  <c r="G128" i="925"/>
  <c r="G125" i="925"/>
  <c r="G96" i="925"/>
  <c r="G93" i="925"/>
  <c r="B64" i="925"/>
  <c r="B59" i="925"/>
  <c r="B108" i="925"/>
  <c r="G138" i="924"/>
  <c r="G137" i="924" s="1"/>
  <c r="B134" i="924"/>
  <c r="G96" i="924"/>
  <c r="B59" i="924"/>
  <c r="B108" i="924"/>
  <c r="G11" i="924"/>
  <c r="G131" i="923"/>
  <c r="G128" i="923"/>
  <c r="G125" i="923"/>
  <c r="B125" i="923"/>
  <c r="G96" i="923"/>
  <c r="B108" i="923"/>
  <c r="G144" i="922"/>
  <c r="B144" i="922"/>
  <c r="B131" i="922"/>
  <c r="G128" i="922"/>
  <c r="B125" i="922"/>
  <c r="B106" i="922"/>
  <c r="G96" i="922"/>
  <c r="B64" i="922"/>
  <c r="B108" i="922"/>
  <c r="B131" i="921"/>
  <c r="G96" i="921"/>
  <c r="B59" i="921"/>
  <c r="B28" i="921"/>
  <c r="B108" i="921"/>
  <c r="B138" i="920"/>
  <c r="G134" i="920"/>
  <c r="B134" i="920"/>
  <c r="B131" i="920"/>
  <c r="B128" i="920"/>
  <c r="G96" i="920"/>
  <c r="B28" i="920"/>
  <c r="B108" i="920"/>
  <c r="G134" i="919"/>
  <c r="B131" i="919"/>
  <c r="B128" i="919"/>
  <c r="G125" i="919"/>
  <c r="G96" i="919"/>
  <c r="G93" i="919"/>
  <c r="B108" i="919"/>
  <c r="G134" i="918"/>
  <c r="G131" i="918"/>
  <c r="B131" i="918"/>
  <c r="G125" i="918"/>
  <c r="B125" i="918"/>
  <c r="G96" i="918"/>
  <c r="G93" i="918"/>
  <c r="G60" i="918"/>
  <c r="B59" i="918"/>
  <c r="B108" i="918"/>
  <c r="G138" i="917"/>
  <c r="G137" i="917" s="1"/>
  <c r="G125" i="917"/>
  <c r="G96" i="917"/>
  <c r="B64" i="917"/>
  <c r="G60" i="917"/>
  <c r="B108" i="917"/>
  <c r="G144" i="916"/>
  <c r="G96" i="916"/>
  <c r="B28" i="916"/>
  <c r="B108" i="916"/>
  <c r="B134" i="915"/>
  <c r="G96" i="915"/>
  <c r="B108" i="915"/>
  <c r="G11" i="915"/>
  <c r="B138" i="914"/>
  <c r="G131" i="914"/>
  <c r="B131" i="914"/>
  <c r="B128" i="914"/>
  <c r="G96" i="914"/>
  <c r="G60" i="914"/>
  <c r="B59" i="914"/>
  <c r="B108" i="914"/>
  <c r="G11" i="914"/>
  <c r="G125" i="913"/>
  <c r="G96" i="913"/>
  <c r="B28" i="913"/>
  <c r="B108" i="913"/>
  <c r="G128" i="912"/>
  <c r="G96" i="912"/>
  <c r="G93" i="912"/>
  <c r="B108" i="912"/>
  <c r="B131" i="911"/>
  <c r="G125" i="911"/>
  <c r="G96" i="911"/>
  <c r="B108" i="911"/>
  <c r="G144" i="910"/>
  <c r="B144" i="910"/>
  <c r="B138" i="910"/>
  <c r="G134" i="910"/>
  <c r="B125" i="910"/>
  <c r="B108" i="910"/>
  <c r="G96" i="910"/>
  <c r="G43" i="910"/>
  <c r="B42" i="910"/>
  <c r="B28" i="910"/>
  <c r="G138" i="909"/>
  <c r="G96" i="909"/>
  <c r="B28" i="909"/>
  <c r="B108" i="909"/>
  <c r="G144" i="908"/>
  <c r="B128" i="908"/>
  <c r="G128" i="908"/>
  <c r="G125" i="908"/>
  <c r="G96" i="908"/>
  <c r="B108" i="908"/>
  <c r="B134" i="907"/>
  <c r="B106" i="907"/>
  <c r="G96" i="907"/>
  <c r="B108" i="907"/>
  <c r="G11" i="907"/>
  <c r="B134" i="906"/>
  <c r="G131" i="906"/>
  <c r="B125" i="906"/>
  <c r="G125" i="906"/>
  <c r="B106" i="906"/>
  <c r="G96" i="906"/>
  <c r="B108" i="906"/>
  <c r="G11" i="906"/>
  <c r="G138" i="905"/>
  <c r="G131" i="905"/>
  <c r="G128" i="905"/>
  <c r="G96" i="905"/>
  <c r="B28" i="905"/>
  <c r="B108" i="905"/>
  <c r="G131" i="904"/>
  <c r="G125" i="904"/>
  <c r="G96" i="904"/>
  <c r="B64" i="904"/>
  <c r="G60" i="904"/>
  <c r="B108" i="904"/>
  <c r="B134" i="903"/>
  <c r="G125" i="903"/>
  <c r="G96" i="903"/>
  <c r="G93" i="903"/>
  <c r="B59" i="903"/>
  <c r="B108" i="903"/>
  <c r="G11" i="903"/>
  <c r="B138" i="902"/>
  <c r="G128" i="902"/>
  <c r="G96" i="902"/>
  <c r="B28" i="902"/>
  <c r="B108" i="902"/>
  <c r="B131" i="901"/>
  <c r="G131" i="901"/>
  <c r="G96" i="901"/>
  <c r="G93" i="901"/>
  <c r="B108" i="901"/>
  <c r="G11" i="901"/>
  <c r="G96" i="900"/>
  <c r="B108" i="900"/>
  <c r="B128" i="899"/>
  <c r="B106" i="899"/>
  <c r="G96" i="899"/>
  <c r="G93" i="899"/>
  <c r="B108" i="899"/>
  <c r="G134" i="898"/>
  <c r="B134" i="898"/>
  <c r="G96" i="898"/>
  <c r="B108" i="898"/>
  <c r="G144" i="897"/>
  <c r="G131" i="897"/>
  <c r="G96" i="897"/>
  <c r="B108" i="897"/>
  <c r="B128" i="896"/>
  <c r="B125" i="896"/>
  <c r="G96" i="896"/>
  <c r="B108" i="896"/>
  <c r="B144" i="895"/>
  <c r="G96" i="895"/>
  <c r="B108" i="895"/>
  <c r="G144" i="894"/>
  <c r="G131" i="894"/>
  <c r="B106" i="894"/>
  <c r="G96" i="894"/>
  <c r="B28" i="894"/>
  <c r="B108" i="894"/>
  <c r="G11" i="894"/>
  <c r="G144" i="893"/>
  <c r="G96" i="893"/>
  <c r="B59" i="893"/>
  <c r="B28" i="893"/>
  <c r="B108" i="893"/>
  <c r="G11" i="893"/>
  <c r="G144" i="892"/>
  <c r="G138" i="892"/>
  <c r="B138" i="892"/>
  <c r="B128" i="892"/>
  <c r="G96" i="892"/>
  <c r="B108" i="892"/>
  <c r="G131" i="891"/>
  <c r="G128" i="891"/>
  <c r="B125" i="891"/>
  <c r="G96" i="891"/>
  <c r="B64" i="891"/>
  <c r="B28" i="891"/>
  <c r="B108" i="891"/>
  <c r="G138" i="890"/>
  <c r="G137" i="890" s="1"/>
  <c r="B125" i="890"/>
  <c r="B106" i="890"/>
  <c r="G96" i="890"/>
  <c r="B28" i="890"/>
  <c r="B108" i="890"/>
  <c r="B134" i="889"/>
  <c r="B125" i="889"/>
  <c r="B106" i="889"/>
  <c r="G96" i="889"/>
  <c r="G93" i="889"/>
  <c r="B108" i="889"/>
  <c r="B128" i="888"/>
  <c r="G96" i="888"/>
  <c r="G63" i="888"/>
  <c r="B108" i="888"/>
  <c r="B138" i="887"/>
  <c r="B131" i="887"/>
  <c r="G96" i="887"/>
  <c r="G93" i="887"/>
  <c r="B64" i="887"/>
  <c r="B108" i="887"/>
  <c r="G128" i="886"/>
  <c r="B125" i="886"/>
  <c r="G96" i="886"/>
  <c r="G43" i="886"/>
  <c r="B108" i="886"/>
  <c r="G144" i="885"/>
  <c r="G131" i="885"/>
  <c r="G125" i="885"/>
  <c r="G96" i="885"/>
  <c r="G60" i="885"/>
  <c r="B108" i="885"/>
  <c r="G125" i="884"/>
  <c r="G96" i="884"/>
  <c r="B64" i="884"/>
  <c r="G60" i="884"/>
  <c r="B108" i="884"/>
  <c r="G11" i="884"/>
  <c r="B144" i="883"/>
  <c r="G134" i="883"/>
  <c r="G131" i="883"/>
  <c r="G96" i="883"/>
  <c r="B108" i="883"/>
  <c r="B134" i="882"/>
  <c r="G96" i="882"/>
  <c r="B28" i="882"/>
  <c r="B108" i="882"/>
  <c r="G96" i="881"/>
  <c r="B108" i="881"/>
  <c r="G11" i="881"/>
  <c r="G131" i="880"/>
  <c r="B131" i="880"/>
  <c r="G96" i="880"/>
  <c r="B108" i="880"/>
  <c r="G134" i="879"/>
  <c r="G131" i="879"/>
  <c r="G125" i="879"/>
  <c r="G96" i="879"/>
  <c r="G60" i="879"/>
  <c r="B59" i="879"/>
  <c r="B108" i="879"/>
  <c r="G96" i="878"/>
  <c r="B108" i="878"/>
  <c r="G11" i="878"/>
  <c r="G134" i="877"/>
  <c r="B134" i="877"/>
  <c r="G128" i="877"/>
  <c r="G96" i="877"/>
  <c r="B64" i="877"/>
  <c r="B108" i="877"/>
  <c r="G11" i="877"/>
  <c r="G138" i="876"/>
  <c r="G137" i="876" s="1"/>
  <c r="G128" i="876"/>
  <c r="B125" i="876"/>
  <c r="G96" i="876"/>
  <c r="B108" i="876"/>
  <c r="B128" i="875"/>
  <c r="B125" i="875"/>
  <c r="B106" i="875"/>
  <c r="G96" i="875"/>
  <c r="G60" i="875"/>
  <c r="B108" i="875"/>
  <c r="B134" i="874"/>
  <c r="B106" i="874"/>
  <c r="G96" i="874"/>
  <c r="G60" i="874"/>
  <c r="B59" i="874"/>
  <c r="B108" i="874"/>
  <c r="G128" i="873"/>
  <c r="B128" i="873"/>
  <c r="G96" i="873"/>
  <c r="B28" i="873"/>
  <c r="B108" i="873"/>
  <c r="B138" i="872"/>
  <c r="G96" i="872"/>
  <c r="B108" i="872"/>
  <c r="G16" i="878" l="1"/>
  <c r="B137" i="920"/>
  <c r="B12" i="906"/>
  <c r="B12" i="894"/>
  <c r="G16" i="931"/>
  <c r="G11" i="872"/>
  <c r="G63" i="924"/>
  <c r="B144" i="873"/>
  <c r="B134" i="918"/>
  <c r="G128" i="878"/>
  <c r="B125" i="879"/>
  <c r="G128" i="885"/>
  <c r="G11" i="902"/>
  <c r="G16" i="902" s="1"/>
  <c r="G144" i="902"/>
  <c r="G134" i="905"/>
  <c r="G125" i="933"/>
  <c r="B106" i="873"/>
  <c r="B128" i="878"/>
  <c r="B28" i="887"/>
  <c r="B106" i="902"/>
  <c r="G144" i="909"/>
  <c r="G93" i="923"/>
  <c r="B59" i="932"/>
  <c r="B12" i="881"/>
  <c r="B144" i="881"/>
  <c r="B144" i="888"/>
  <c r="B59" i="919"/>
  <c r="B106" i="934"/>
  <c r="G138" i="918"/>
  <c r="B144" i="923"/>
  <c r="B59" i="926"/>
  <c r="G125" i="922"/>
  <c r="G138" i="877"/>
  <c r="G137" i="877" s="1"/>
  <c r="G93" i="882"/>
  <c r="G128" i="901"/>
  <c r="G125" i="902"/>
  <c r="G144" i="903"/>
  <c r="B144" i="875"/>
  <c r="B134" i="878"/>
  <c r="G131" i="886"/>
  <c r="B134" i="892"/>
  <c r="G43" i="915"/>
  <c r="G144" i="924"/>
  <c r="G138" i="926"/>
  <c r="G137" i="926" s="1"/>
  <c r="B138" i="932"/>
  <c r="B59" i="892"/>
  <c r="B64" i="912"/>
  <c r="B131" i="928"/>
  <c r="G60" i="878"/>
  <c r="B125" i="881"/>
  <c r="B138" i="899"/>
  <c r="B134" i="900"/>
  <c r="G131" i="872"/>
  <c r="G125" i="874"/>
  <c r="G93" i="883"/>
  <c r="B59" i="886"/>
  <c r="B128" i="909"/>
  <c r="B138" i="927"/>
  <c r="B125" i="903"/>
  <c r="G131" i="908"/>
  <c r="G128" i="909"/>
  <c r="G134" i="914"/>
  <c r="B131" i="915"/>
  <c r="G134" i="921"/>
  <c r="G144" i="931"/>
  <c r="G134" i="886"/>
  <c r="G63" i="878"/>
  <c r="G138" i="878"/>
  <c r="G137" i="878" s="1"/>
  <c r="G144" i="883"/>
  <c r="B138" i="886"/>
  <c r="B134" i="887"/>
  <c r="B64" i="892"/>
  <c r="G138" i="900"/>
  <c r="G137" i="900" s="1"/>
  <c r="G131" i="902"/>
  <c r="G11" i="905"/>
  <c r="B12" i="905" s="1"/>
  <c r="G144" i="918"/>
  <c r="B42" i="874"/>
  <c r="B144" i="884"/>
  <c r="G138" i="886"/>
  <c r="G137" i="886" s="1"/>
  <c r="B144" i="905"/>
  <c r="G128" i="916"/>
  <c r="B42" i="924"/>
  <c r="B64" i="914"/>
  <c r="B128" i="924"/>
  <c r="B144" i="926"/>
  <c r="B138" i="928"/>
  <c r="B131" i="930"/>
  <c r="B59" i="880"/>
  <c r="B131" i="895"/>
  <c r="B125" i="911"/>
  <c r="G60" i="915"/>
  <c r="B59" i="929"/>
  <c r="G11" i="898"/>
  <c r="G93" i="878"/>
  <c r="B131" i="889"/>
  <c r="B42" i="897"/>
  <c r="G125" i="883"/>
  <c r="B131" i="917"/>
  <c r="B128" i="918"/>
  <c r="B28" i="919"/>
  <c r="B144" i="920"/>
  <c r="B134" i="923"/>
  <c r="B131" i="924"/>
  <c r="B59" i="934"/>
  <c r="G128" i="897"/>
  <c r="B59" i="923"/>
  <c r="G93" i="900"/>
  <c r="B64" i="908"/>
  <c r="G131" i="910"/>
  <c r="B106" i="913"/>
  <c r="G60" i="934"/>
  <c r="B125" i="912"/>
  <c r="G93" i="921"/>
  <c r="G60" i="923"/>
  <c r="B28" i="885"/>
  <c r="B106" i="892"/>
  <c r="G60" i="903"/>
  <c r="B59" i="910"/>
  <c r="G11" i="928"/>
  <c r="G16" i="928" s="1"/>
  <c r="G137" i="930"/>
  <c r="G63" i="934"/>
  <c r="G93" i="872"/>
  <c r="G125" i="899"/>
  <c r="G63" i="923"/>
  <c r="G63" i="895"/>
  <c r="B138" i="903"/>
  <c r="B28" i="907"/>
  <c r="G128" i="919"/>
  <c r="G60" i="924"/>
  <c r="G131" i="925"/>
  <c r="B64" i="930"/>
  <c r="B134" i="931"/>
  <c r="B28" i="900"/>
  <c r="G11" i="908"/>
  <c r="B12" i="908" s="1"/>
  <c r="B138" i="917"/>
  <c r="B106" i="928"/>
  <c r="G134" i="931"/>
  <c r="B138" i="874"/>
  <c r="B134" i="875"/>
  <c r="B131" i="876"/>
  <c r="G138" i="880"/>
  <c r="G137" i="880" s="1"/>
  <c r="B131" i="882"/>
  <c r="G131" i="888"/>
  <c r="G60" i="892"/>
  <c r="G134" i="899"/>
  <c r="G128" i="906"/>
  <c r="G144" i="925"/>
  <c r="G138" i="874"/>
  <c r="G137" i="874" s="1"/>
  <c r="G134" i="875"/>
  <c r="B106" i="878"/>
  <c r="B28" i="884"/>
  <c r="B134" i="893"/>
  <c r="B128" i="895"/>
  <c r="B59" i="899"/>
  <c r="G93" i="920"/>
  <c r="B28" i="925"/>
  <c r="G11" i="879"/>
  <c r="G131" i="882"/>
  <c r="G131" i="911"/>
  <c r="G144" i="914"/>
  <c r="G128" i="924"/>
  <c r="G93" i="926"/>
  <c r="G93" i="934"/>
  <c r="G128" i="883"/>
  <c r="B42" i="884"/>
  <c r="G93" i="909"/>
  <c r="G125" i="878"/>
  <c r="G63" i="881"/>
  <c r="B144" i="886"/>
  <c r="B59" i="888"/>
  <c r="G11" i="891"/>
  <c r="B12" i="891" s="1"/>
  <c r="B134" i="894"/>
  <c r="B42" i="896"/>
  <c r="B28" i="897"/>
  <c r="G63" i="899"/>
  <c r="G138" i="899"/>
  <c r="G137" i="899" s="1"/>
  <c r="B59" i="900"/>
  <c r="G138" i="910"/>
  <c r="G137" i="910" s="1"/>
  <c r="B134" i="917"/>
  <c r="G131" i="877"/>
  <c r="G60" i="893"/>
  <c r="B59" i="894"/>
  <c r="G43" i="902"/>
  <c r="G137" i="905"/>
  <c r="B59" i="906"/>
  <c r="G63" i="910"/>
  <c r="B144" i="891"/>
  <c r="G128" i="896"/>
  <c r="G134" i="923"/>
  <c r="B138" i="882"/>
  <c r="G138" i="888"/>
  <c r="G137" i="888" s="1"/>
  <c r="B106" i="891"/>
  <c r="B64" i="893"/>
  <c r="G60" i="894"/>
  <c r="B138" i="900"/>
  <c r="G60" i="911"/>
  <c r="G128" i="913"/>
  <c r="B125" i="914"/>
  <c r="B125" i="920"/>
  <c r="B128" i="925"/>
  <c r="B28" i="926"/>
  <c r="B144" i="931"/>
  <c r="B59" i="877"/>
  <c r="B59" i="883"/>
  <c r="G131" i="884"/>
  <c r="G11" i="874"/>
  <c r="B12" i="874" s="1"/>
  <c r="B106" i="880"/>
  <c r="G138" i="882"/>
  <c r="G128" i="890"/>
  <c r="B138" i="894"/>
  <c r="G60" i="901"/>
  <c r="G93" i="904"/>
  <c r="G63" i="906"/>
  <c r="G43" i="908"/>
  <c r="G138" i="911"/>
  <c r="G137" i="911" s="1"/>
  <c r="B59" i="912"/>
  <c r="G134" i="924"/>
  <c r="G125" i="926"/>
  <c r="G134" i="933"/>
  <c r="B125" i="873"/>
  <c r="B64" i="894"/>
  <c r="G134" i="895"/>
  <c r="B64" i="906"/>
  <c r="G138" i="928"/>
  <c r="G137" i="928" s="1"/>
  <c r="B28" i="874"/>
  <c r="G131" i="878"/>
  <c r="B138" i="883"/>
  <c r="B134" i="884"/>
  <c r="B131" i="885"/>
  <c r="B138" i="895"/>
  <c r="B28" i="898"/>
  <c r="B134" i="902"/>
  <c r="G128" i="914"/>
  <c r="B64" i="933"/>
  <c r="B42" i="891"/>
  <c r="G138" i="895"/>
  <c r="G137" i="895" s="1"/>
  <c r="B59" i="896"/>
  <c r="B134" i="896"/>
  <c r="G11" i="899"/>
  <c r="G16" i="899" s="1"/>
  <c r="G134" i="902"/>
  <c r="B106" i="904"/>
  <c r="G138" i="906"/>
  <c r="G60" i="907"/>
  <c r="B26" i="910"/>
  <c r="B106" i="916"/>
  <c r="G11" i="927"/>
  <c r="B12" i="927" s="1"/>
  <c r="G144" i="875"/>
  <c r="B28" i="880"/>
  <c r="B64" i="889"/>
  <c r="B138" i="889"/>
  <c r="G134" i="896"/>
  <c r="B125" i="898"/>
  <c r="B64" i="901"/>
  <c r="G128" i="903"/>
  <c r="B28" i="904"/>
  <c r="G134" i="907"/>
  <c r="B106" i="910"/>
  <c r="B138" i="912"/>
  <c r="G43" i="891"/>
  <c r="B28" i="892"/>
  <c r="B59" i="913"/>
  <c r="G60" i="930"/>
  <c r="G128" i="931"/>
  <c r="B138" i="933"/>
  <c r="B128" i="931"/>
  <c r="B131" i="873"/>
  <c r="B144" i="876"/>
  <c r="B59" i="885"/>
  <c r="G134" i="885"/>
  <c r="G125" i="892"/>
  <c r="B131" i="903"/>
  <c r="G144" i="905"/>
  <c r="G93" i="906"/>
  <c r="G138" i="912"/>
  <c r="G60" i="913"/>
  <c r="G93" i="917"/>
  <c r="G137" i="918"/>
  <c r="G60" i="919"/>
  <c r="B128" i="921"/>
  <c r="B28" i="922"/>
  <c r="G43" i="926"/>
  <c r="G125" i="927"/>
  <c r="B125" i="932"/>
  <c r="G60" i="872"/>
  <c r="G43" i="874"/>
  <c r="G144" i="876"/>
  <c r="B125" i="887"/>
  <c r="G60" i="890"/>
  <c r="G134" i="890"/>
  <c r="B26" i="893"/>
  <c r="B128" i="898"/>
  <c r="B125" i="899"/>
  <c r="G144" i="900"/>
  <c r="G138" i="907"/>
  <c r="B59" i="908"/>
  <c r="G125" i="916"/>
  <c r="G11" i="917"/>
  <c r="G144" i="923"/>
  <c r="G134" i="925"/>
  <c r="B144" i="928"/>
  <c r="G63" i="930"/>
  <c r="B131" i="931"/>
  <c r="B106" i="923"/>
  <c r="B131" i="891"/>
  <c r="G138" i="872"/>
  <c r="G137" i="872" s="1"/>
  <c r="B128" i="874"/>
  <c r="G93" i="877"/>
  <c r="B134" i="879"/>
  <c r="G138" i="885"/>
  <c r="G137" i="885" s="1"/>
  <c r="G125" i="893"/>
  <c r="G134" i="897"/>
  <c r="G128" i="898"/>
  <c r="G128" i="904"/>
  <c r="G144" i="906"/>
  <c r="G138" i="913"/>
  <c r="G137" i="913" s="1"/>
  <c r="B59" i="920"/>
  <c r="G128" i="927"/>
  <c r="G131" i="931"/>
  <c r="G63" i="919"/>
  <c r="G60" i="920"/>
  <c r="B128" i="881"/>
  <c r="G131" i="898"/>
  <c r="B125" i="900"/>
  <c r="B28" i="906"/>
  <c r="G63" i="908"/>
  <c r="B134" i="909"/>
  <c r="G134" i="873"/>
  <c r="G11" i="883"/>
  <c r="G16" i="883" s="1"/>
  <c r="B134" i="886"/>
  <c r="B131" i="892"/>
  <c r="B128" i="893"/>
  <c r="B64" i="897"/>
  <c r="G138" i="897"/>
  <c r="G137" i="897" s="1"/>
  <c r="B128" i="905"/>
  <c r="G134" i="909"/>
  <c r="B138" i="873"/>
  <c r="G63" i="879"/>
  <c r="B64" i="885"/>
  <c r="G131" i="887"/>
  <c r="G60" i="891"/>
  <c r="G134" i="891"/>
  <c r="G125" i="894"/>
  <c r="G93" i="896"/>
  <c r="B106" i="918"/>
  <c r="G138" i="920"/>
  <c r="G137" i="920" s="1"/>
  <c r="B106" i="924"/>
  <c r="G93" i="930"/>
  <c r="B28" i="877"/>
  <c r="B59" i="898"/>
  <c r="B138" i="909"/>
  <c r="B131" i="910"/>
  <c r="G131" i="916"/>
  <c r="B64" i="931"/>
  <c r="B138" i="879"/>
  <c r="G137" i="909"/>
  <c r="B131" i="916"/>
  <c r="B64" i="920"/>
  <c r="G137" i="931"/>
  <c r="B144" i="878"/>
  <c r="G11" i="890"/>
  <c r="G63" i="891"/>
  <c r="G138" i="891"/>
  <c r="G137" i="891" s="1"/>
  <c r="G125" i="895"/>
  <c r="G134" i="904"/>
  <c r="B128" i="911"/>
  <c r="B138" i="915"/>
  <c r="G11" i="919"/>
  <c r="B12" i="919" s="1"/>
  <c r="B125" i="924"/>
  <c r="G144" i="930"/>
  <c r="B138" i="934"/>
  <c r="B144" i="885"/>
  <c r="B64" i="886"/>
  <c r="G144" i="896"/>
  <c r="G93" i="908"/>
  <c r="G138" i="915"/>
  <c r="G137" i="915" s="1"/>
  <c r="B59" i="916"/>
  <c r="G144" i="919"/>
  <c r="G125" i="924"/>
  <c r="B134" i="932"/>
  <c r="G138" i="934"/>
  <c r="G137" i="934" s="1"/>
  <c r="B137" i="892"/>
  <c r="B42" i="914"/>
  <c r="G131" i="917"/>
  <c r="B59" i="904"/>
  <c r="B64" i="911"/>
  <c r="B134" i="912"/>
  <c r="B125" i="927"/>
  <c r="G131" i="930"/>
  <c r="G128" i="881"/>
  <c r="B125" i="882"/>
  <c r="B138" i="884"/>
  <c r="B128" i="886"/>
  <c r="B138" i="891"/>
  <c r="G131" i="892"/>
  <c r="G128" i="893"/>
  <c r="G144" i="898"/>
  <c r="G93" i="907"/>
  <c r="B131" i="909"/>
  <c r="B28" i="915"/>
  <c r="B138" i="921"/>
  <c r="G43" i="923"/>
  <c r="B128" i="923"/>
  <c r="B138" i="929"/>
  <c r="G128" i="872"/>
  <c r="B26" i="887"/>
  <c r="B106" i="887"/>
  <c r="B125" i="894"/>
  <c r="G93" i="895"/>
  <c r="B131" i="897"/>
  <c r="G60" i="900"/>
  <c r="B131" i="905"/>
  <c r="G144" i="915"/>
  <c r="B59" i="922"/>
  <c r="B28" i="924"/>
  <c r="B26" i="928"/>
  <c r="G138" i="929"/>
  <c r="G137" i="929" s="1"/>
  <c r="B106" i="932"/>
  <c r="G131" i="896"/>
  <c r="B138" i="875"/>
  <c r="B28" i="878"/>
  <c r="G144" i="878"/>
  <c r="B131" i="881"/>
  <c r="G138" i="904"/>
  <c r="B59" i="905"/>
  <c r="B128" i="906"/>
  <c r="B59" i="909"/>
  <c r="G11" i="916"/>
  <c r="B12" i="916" s="1"/>
  <c r="B64" i="921"/>
  <c r="G138" i="921"/>
  <c r="G137" i="921" s="1"/>
  <c r="B134" i="922"/>
  <c r="G11" i="925"/>
  <c r="B12" i="925" s="1"/>
  <c r="B134" i="926"/>
  <c r="G144" i="928"/>
  <c r="B28" i="932"/>
  <c r="G63" i="933"/>
  <c r="G138" i="875"/>
  <c r="G137" i="875" s="1"/>
  <c r="B134" i="876"/>
  <c r="G63" i="885"/>
  <c r="G11" i="895"/>
  <c r="G43" i="914"/>
  <c r="B144" i="874"/>
  <c r="B138" i="880"/>
  <c r="G43" i="881"/>
  <c r="G43" i="882"/>
  <c r="B138" i="885"/>
  <c r="G60" i="905"/>
  <c r="B42" i="915"/>
  <c r="B42" i="927"/>
  <c r="B59" i="872"/>
  <c r="B42" i="873"/>
  <c r="B131" i="902"/>
  <c r="G93" i="929"/>
  <c r="G137" i="892"/>
  <c r="G144" i="895"/>
  <c r="B138" i="905"/>
  <c r="G43" i="906"/>
  <c r="B131" i="906"/>
  <c r="B144" i="907"/>
  <c r="G60" i="909"/>
  <c r="G128" i="910"/>
  <c r="B28" i="911"/>
  <c r="B144" i="911"/>
  <c r="B106" i="925"/>
  <c r="G11" i="935"/>
  <c r="B106" i="882"/>
  <c r="B128" i="922"/>
  <c r="G144" i="874"/>
  <c r="G43" i="878"/>
  <c r="B106" i="884"/>
  <c r="G11" i="888"/>
  <c r="B128" i="894"/>
  <c r="B125" i="907"/>
  <c r="B128" i="910"/>
  <c r="G144" i="920"/>
  <c r="B64" i="926"/>
  <c r="B59" i="927"/>
  <c r="B125" i="928"/>
  <c r="B144" i="929"/>
  <c r="G93" i="875"/>
  <c r="G60" i="877"/>
  <c r="G144" i="888"/>
  <c r="G138" i="889"/>
  <c r="G137" i="889" s="1"/>
  <c r="G144" i="891"/>
  <c r="B138" i="901"/>
  <c r="B134" i="914"/>
  <c r="G43" i="932"/>
  <c r="B128" i="934"/>
  <c r="G11" i="875"/>
  <c r="B28" i="888"/>
  <c r="B131" i="890"/>
  <c r="B59" i="902"/>
  <c r="G43" i="903"/>
  <c r="G11" i="921"/>
  <c r="G16" i="921" s="1"/>
  <c r="G60" i="927"/>
  <c r="G11" i="933"/>
  <c r="G16" i="933" s="1"/>
  <c r="G93" i="933"/>
  <c r="B28" i="879"/>
  <c r="B64" i="905"/>
  <c r="G60" i="906"/>
  <c r="B42" i="925"/>
  <c r="B28" i="929"/>
  <c r="B128" i="883"/>
  <c r="G63" i="886"/>
  <c r="B125" i="888"/>
  <c r="B59" i="890"/>
  <c r="G125" i="891"/>
  <c r="G93" i="892"/>
  <c r="B144" i="896"/>
  <c r="G60" i="902"/>
  <c r="G63" i="905"/>
  <c r="G43" i="907"/>
  <c r="B106" i="908"/>
  <c r="G131" i="915"/>
  <c r="B138" i="918"/>
  <c r="G131" i="919"/>
  <c r="B125" i="884"/>
  <c r="G11" i="885"/>
  <c r="G16" i="885" s="1"/>
  <c r="G125" i="888"/>
  <c r="G11" i="889"/>
  <c r="G16" i="889" s="1"/>
  <c r="G131" i="890"/>
  <c r="G11" i="892"/>
  <c r="G16" i="892" s="1"/>
  <c r="B138" i="893"/>
  <c r="B106" i="896"/>
  <c r="G11" i="900"/>
  <c r="B144" i="900"/>
  <c r="B128" i="903"/>
  <c r="G11" i="904"/>
  <c r="B12" i="904" s="1"/>
  <c r="G63" i="914"/>
  <c r="B134" i="919"/>
  <c r="B138" i="923"/>
  <c r="G131" i="924"/>
  <c r="G11" i="926"/>
  <c r="G63" i="927"/>
  <c r="G11" i="930"/>
  <c r="B134" i="873"/>
  <c r="G93" i="876"/>
  <c r="G93" i="880"/>
  <c r="B28" i="933"/>
  <c r="G128" i="907"/>
  <c r="G11" i="922"/>
  <c r="B64" i="923"/>
  <c r="G125" i="929"/>
  <c r="B28" i="934"/>
  <c r="B59" i="878"/>
  <c r="B131" i="883"/>
  <c r="B59" i="887"/>
  <c r="B128" i="891"/>
  <c r="G134" i="894"/>
  <c r="G128" i="895"/>
  <c r="G128" i="899"/>
  <c r="B28" i="917"/>
  <c r="B144" i="917"/>
  <c r="G131" i="928"/>
  <c r="B144" i="880"/>
  <c r="G144" i="917"/>
  <c r="B144" i="889"/>
  <c r="G63" i="890"/>
  <c r="B12" i="901"/>
  <c r="G131" i="903"/>
  <c r="B125" i="904"/>
  <c r="B59" i="907"/>
  <c r="G138" i="919"/>
  <c r="G137" i="919" s="1"/>
  <c r="G138" i="873"/>
  <c r="G137" i="873" s="1"/>
  <c r="G131" i="874"/>
  <c r="G134" i="878"/>
  <c r="G93" i="881"/>
  <c r="G134" i="887"/>
  <c r="B28" i="889"/>
  <c r="G93" i="897"/>
  <c r="G11" i="909"/>
  <c r="B106" i="909"/>
  <c r="B64" i="910"/>
  <c r="B125" i="917"/>
  <c r="G11" i="918"/>
  <c r="B64" i="919"/>
  <c r="B42" i="921"/>
  <c r="G43" i="925"/>
  <c r="G144" i="926"/>
  <c r="G128" i="929"/>
  <c r="G60" i="932"/>
  <c r="G131" i="932"/>
  <c r="B42" i="933"/>
  <c r="B28" i="876"/>
  <c r="G137" i="882"/>
  <c r="G60" i="883"/>
  <c r="B134" i="883"/>
  <c r="B125" i="885"/>
  <c r="G11" i="886"/>
  <c r="B125" i="892"/>
  <c r="G63" i="898"/>
  <c r="B106" i="901"/>
  <c r="G93" i="914"/>
  <c r="B125" i="930"/>
  <c r="B42" i="892"/>
  <c r="B59" i="895"/>
  <c r="G43" i="900"/>
  <c r="G43" i="904"/>
  <c r="B131" i="872"/>
  <c r="B42" i="889"/>
  <c r="B106" i="897"/>
  <c r="B144" i="897"/>
  <c r="G138" i="898"/>
  <c r="G137" i="898" s="1"/>
  <c r="G93" i="902"/>
  <c r="G11" i="923"/>
  <c r="B42" i="926"/>
  <c r="B131" i="929"/>
  <c r="B59" i="875"/>
  <c r="G43" i="892"/>
  <c r="G43" i="896"/>
  <c r="B125" i="913"/>
  <c r="G60" i="916"/>
  <c r="B134" i="916"/>
  <c r="B128" i="917"/>
  <c r="G43" i="930"/>
  <c r="B64" i="932"/>
  <c r="B42" i="876"/>
  <c r="B144" i="877"/>
  <c r="B64" i="883"/>
  <c r="B128" i="885"/>
  <c r="B106" i="886"/>
  <c r="G11" i="910"/>
  <c r="B12" i="910" s="1"/>
  <c r="G63" i="920"/>
  <c r="G128" i="926"/>
  <c r="B42" i="930"/>
  <c r="G11" i="934"/>
  <c r="B125" i="877"/>
  <c r="G93" i="873"/>
  <c r="B131" i="875"/>
  <c r="B106" i="877"/>
  <c r="G144" i="877"/>
  <c r="B59" i="884"/>
  <c r="G43" i="885"/>
  <c r="B128" i="889"/>
  <c r="B125" i="897"/>
  <c r="B42" i="905"/>
  <c r="B131" i="912"/>
  <c r="G131" i="921"/>
  <c r="G43" i="922"/>
  <c r="B64" i="924"/>
  <c r="B134" i="925"/>
  <c r="G144" i="927"/>
  <c r="B125" i="872"/>
  <c r="G11" i="873"/>
  <c r="B64" i="874"/>
  <c r="G131" i="875"/>
  <c r="G43" i="876"/>
  <c r="B128" i="876"/>
  <c r="B42" i="880"/>
  <c r="B28" i="881"/>
  <c r="G11" i="882"/>
  <c r="B12" i="882" s="1"/>
  <c r="G144" i="886"/>
  <c r="G134" i="888"/>
  <c r="G128" i="889"/>
  <c r="B134" i="891"/>
  <c r="G128" i="892"/>
  <c r="G125" i="897"/>
  <c r="G60" i="899"/>
  <c r="G131" i="900"/>
  <c r="B144" i="902"/>
  <c r="B131" i="904"/>
  <c r="G63" i="911"/>
  <c r="B28" i="914"/>
  <c r="G93" i="915"/>
  <c r="G128" i="917"/>
  <c r="B28" i="923"/>
  <c r="G63" i="925"/>
  <c r="B28" i="927"/>
  <c r="B134" i="929"/>
  <c r="B106" i="931"/>
  <c r="G60" i="935"/>
  <c r="B26" i="892"/>
  <c r="B106" i="872"/>
  <c r="G63" i="873"/>
  <c r="G144" i="884"/>
  <c r="G134" i="893"/>
  <c r="B28" i="930"/>
  <c r="B42" i="932"/>
  <c r="B28" i="872"/>
  <c r="B125" i="874"/>
  <c r="B64" i="873"/>
  <c r="B138" i="877"/>
  <c r="G128" i="879"/>
  <c r="B59" i="881"/>
  <c r="G131" i="881"/>
  <c r="B144" i="882"/>
  <c r="B42" i="886"/>
  <c r="G43" i="890"/>
  <c r="G131" i="895"/>
  <c r="B42" i="898"/>
  <c r="B42" i="900"/>
  <c r="G134" i="903"/>
  <c r="G60" i="908"/>
  <c r="B125" i="909"/>
  <c r="G63" i="912"/>
  <c r="G134" i="912"/>
  <c r="B128" i="913"/>
  <c r="B144" i="914"/>
  <c r="G128" i="918"/>
  <c r="G93" i="924"/>
  <c r="B134" i="899"/>
  <c r="G43" i="916"/>
  <c r="B138" i="922"/>
  <c r="G60" i="881"/>
  <c r="G125" i="882"/>
  <c r="B134" i="885"/>
  <c r="G63" i="887"/>
  <c r="B42" i="888"/>
  <c r="G63" i="893"/>
  <c r="B134" i="895"/>
  <c r="B128" i="902"/>
  <c r="G63" i="903"/>
  <c r="G134" i="908"/>
  <c r="B131" i="913"/>
  <c r="B128" i="916"/>
  <c r="G125" i="921"/>
  <c r="G138" i="922"/>
  <c r="G137" i="922" s="1"/>
  <c r="G63" i="931"/>
  <c r="G144" i="932"/>
  <c r="G144" i="872"/>
  <c r="G144" i="882"/>
  <c r="G43" i="884"/>
  <c r="B42" i="890"/>
  <c r="B26" i="891"/>
  <c r="B144" i="892"/>
  <c r="G138" i="893"/>
  <c r="G137" i="893" s="1"/>
  <c r="B64" i="895"/>
  <c r="B134" i="897"/>
  <c r="G125" i="900"/>
  <c r="B64" i="903"/>
  <c r="G93" i="905"/>
  <c r="G144" i="907"/>
  <c r="B134" i="908"/>
  <c r="G43" i="909"/>
  <c r="G125" i="909"/>
  <c r="B134" i="910"/>
  <c r="B42" i="911"/>
  <c r="G144" i="911"/>
  <c r="G131" i="913"/>
  <c r="G125" i="914"/>
  <c r="B106" i="917"/>
  <c r="G131" i="920"/>
  <c r="B125" i="921"/>
  <c r="B131" i="923"/>
  <c r="G60" i="925"/>
  <c r="B131" i="925"/>
  <c r="B144" i="872"/>
  <c r="G43" i="888"/>
  <c r="G43" i="898"/>
  <c r="B106" i="926"/>
  <c r="B137" i="931"/>
  <c r="B42" i="872"/>
  <c r="G134" i="881"/>
  <c r="G93" i="922"/>
  <c r="G43" i="872"/>
  <c r="G125" i="872"/>
  <c r="G128" i="874"/>
  <c r="B28" i="875"/>
  <c r="G131" i="876"/>
  <c r="B64" i="881"/>
  <c r="B128" i="884"/>
  <c r="G125" i="886"/>
  <c r="G93" i="891"/>
  <c r="G11" i="897"/>
  <c r="B138" i="897"/>
  <c r="B128" i="900"/>
  <c r="G138" i="903"/>
  <c r="G137" i="903" s="1"/>
  <c r="B106" i="905"/>
  <c r="G125" i="907"/>
  <c r="B42" i="909"/>
  <c r="B134" i="913"/>
  <c r="G43" i="921"/>
  <c r="G128" i="921"/>
  <c r="B131" i="927"/>
  <c r="G128" i="930"/>
  <c r="B59" i="876"/>
  <c r="B42" i="877"/>
  <c r="G43" i="880"/>
  <c r="G144" i="880"/>
  <c r="G128" i="882"/>
  <c r="G128" i="884"/>
  <c r="B137" i="887"/>
  <c r="G138" i="908"/>
  <c r="G137" i="908" s="1"/>
  <c r="G134" i="913"/>
  <c r="B42" i="917"/>
  <c r="B106" i="919"/>
  <c r="B144" i="919"/>
  <c r="B144" i="924"/>
  <c r="G131" i="927"/>
  <c r="B128" i="872"/>
  <c r="B131" i="874"/>
  <c r="G60" i="876"/>
  <c r="G125" i="880"/>
  <c r="B138" i="881"/>
  <c r="G138" i="883"/>
  <c r="G137" i="883" s="1"/>
  <c r="G93" i="885"/>
  <c r="G93" i="893"/>
  <c r="B28" i="901"/>
  <c r="B28" i="903"/>
  <c r="B106" i="915"/>
  <c r="B64" i="927"/>
  <c r="B26" i="873"/>
  <c r="G134" i="876"/>
  <c r="B64" i="879"/>
  <c r="G138" i="881"/>
  <c r="G137" i="881" s="1"/>
  <c r="B28" i="883"/>
  <c r="B131" i="884"/>
  <c r="G11" i="887"/>
  <c r="G138" i="887"/>
  <c r="G137" i="887" s="1"/>
  <c r="G128" i="888"/>
  <c r="B131" i="900"/>
  <c r="G43" i="911"/>
  <c r="B42" i="919"/>
  <c r="G43" i="924"/>
  <c r="B64" i="929"/>
  <c r="B28" i="931"/>
  <c r="B26" i="885"/>
  <c r="B28" i="895"/>
  <c r="G134" i="906"/>
  <c r="B128" i="907"/>
  <c r="G63" i="916"/>
  <c r="G43" i="917"/>
  <c r="B64" i="918"/>
  <c r="B42" i="922"/>
  <c r="B42" i="928"/>
  <c r="G134" i="874"/>
  <c r="G43" i="875"/>
  <c r="G125" i="875"/>
  <c r="G63" i="876"/>
  <c r="G43" i="877"/>
  <c r="B59" i="882"/>
  <c r="B134" i="890"/>
  <c r="B131" i="896"/>
  <c r="G144" i="901"/>
  <c r="B64" i="902"/>
  <c r="G43" i="905"/>
  <c r="G125" i="905"/>
  <c r="B138" i="906"/>
  <c r="B59" i="911"/>
  <c r="G128" i="911"/>
  <c r="B106" i="912"/>
  <c r="B144" i="912"/>
  <c r="B64" i="913"/>
  <c r="B125" i="915"/>
  <c r="B144" i="915"/>
  <c r="B64" i="916"/>
  <c r="G134" i="916"/>
  <c r="G63" i="918"/>
  <c r="G43" i="919"/>
  <c r="B125" i="919"/>
  <c r="G11" i="920"/>
  <c r="G134" i="927"/>
  <c r="G125" i="928"/>
  <c r="B59" i="930"/>
  <c r="B64" i="876"/>
  <c r="B131" i="878"/>
  <c r="G138" i="879"/>
  <c r="G137" i="879" s="1"/>
  <c r="G60" i="882"/>
  <c r="B106" i="883"/>
  <c r="B106" i="885"/>
  <c r="B131" i="888"/>
  <c r="B106" i="893"/>
  <c r="B144" i="893"/>
  <c r="G60" i="896"/>
  <c r="B42" i="899"/>
  <c r="B42" i="903"/>
  <c r="B134" i="904"/>
  <c r="B131" i="907"/>
  <c r="B28" i="908"/>
  <c r="B28" i="912"/>
  <c r="G144" i="912"/>
  <c r="G63" i="913"/>
  <c r="B138" i="913"/>
  <c r="G125" i="915"/>
  <c r="B134" i="921"/>
  <c r="B137" i="925"/>
  <c r="G43" i="928"/>
  <c r="B106" i="895"/>
  <c r="B42" i="931"/>
  <c r="G138" i="935"/>
  <c r="G137" i="935" s="1"/>
  <c r="G93" i="879"/>
  <c r="G63" i="874"/>
  <c r="B138" i="876"/>
  <c r="B106" i="881"/>
  <c r="G134" i="884"/>
  <c r="G60" i="886"/>
  <c r="B131" i="886"/>
  <c r="B42" i="887"/>
  <c r="G43" i="889"/>
  <c r="B125" i="893"/>
  <c r="G63" i="894"/>
  <c r="G43" i="895"/>
  <c r="G63" i="896"/>
  <c r="B125" i="901"/>
  <c r="B144" i="903"/>
  <c r="G131" i="907"/>
  <c r="G63" i="909"/>
  <c r="B128" i="915"/>
  <c r="G138" i="916"/>
  <c r="G137" i="916" s="1"/>
  <c r="G60" i="921"/>
  <c r="G138" i="925"/>
  <c r="G137" i="925" s="1"/>
  <c r="G128" i="928"/>
  <c r="G43" i="931"/>
  <c r="G43" i="933"/>
  <c r="G63" i="872"/>
  <c r="B134" i="872"/>
  <c r="G144" i="873"/>
  <c r="G128" i="875"/>
  <c r="B64" i="882"/>
  <c r="G134" i="882"/>
  <c r="B134" i="888"/>
  <c r="G125" i="889"/>
  <c r="G144" i="889"/>
  <c r="B138" i="890"/>
  <c r="B64" i="896"/>
  <c r="B42" i="908"/>
  <c r="B144" i="908"/>
  <c r="B64" i="909"/>
  <c r="G128" i="915"/>
  <c r="B138" i="916"/>
  <c r="B59" i="917"/>
  <c r="B106" i="920"/>
  <c r="G138" i="923"/>
  <c r="G137" i="923" s="1"/>
  <c r="B128" i="928"/>
  <c r="B125" i="931"/>
  <c r="G134" i="872"/>
  <c r="G125" i="873"/>
  <c r="G11" i="876"/>
  <c r="B106" i="879"/>
  <c r="G63" i="884"/>
  <c r="G43" i="901"/>
  <c r="G43" i="897"/>
  <c r="B144" i="899"/>
  <c r="B42" i="901"/>
  <c r="G125" i="901"/>
  <c r="G137" i="904"/>
  <c r="G11" i="913"/>
  <c r="G93" i="913"/>
  <c r="G93" i="916"/>
  <c r="G63" i="921"/>
  <c r="B64" i="872"/>
  <c r="G43" i="873"/>
  <c r="G144" i="881"/>
  <c r="G43" i="883"/>
  <c r="B125" i="883"/>
  <c r="G144" i="887"/>
  <c r="B64" i="888"/>
  <c r="G134" i="892"/>
  <c r="G43" i="893"/>
  <c r="G144" i="899"/>
  <c r="B26" i="902"/>
  <c r="B138" i="904"/>
  <c r="B106" i="929"/>
  <c r="B128" i="933"/>
  <c r="B137" i="872"/>
  <c r="G93" i="874"/>
  <c r="B131" i="877"/>
  <c r="G138" i="884"/>
  <c r="G137" i="884" s="1"/>
  <c r="B42" i="885"/>
  <c r="G125" i="887"/>
  <c r="B144" i="887"/>
  <c r="G93" i="890"/>
  <c r="B42" i="893"/>
  <c r="B42" i="895"/>
  <c r="B128" i="901"/>
  <c r="B64" i="907"/>
  <c r="B125" i="908"/>
  <c r="B134" i="911"/>
  <c r="B128" i="912"/>
  <c r="B144" i="913"/>
  <c r="B42" i="920"/>
  <c r="G60" i="926"/>
  <c r="B59" i="928"/>
  <c r="B26" i="894"/>
  <c r="G138" i="894"/>
  <c r="G137" i="894" s="1"/>
  <c r="B138" i="898"/>
  <c r="B144" i="906"/>
  <c r="G63" i="907"/>
  <c r="B42" i="912"/>
  <c r="G144" i="913"/>
  <c r="G43" i="920"/>
  <c r="G125" i="920"/>
  <c r="G144" i="929"/>
  <c r="B138" i="930"/>
  <c r="G11" i="932"/>
  <c r="B138" i="878"/>
  <c r="G144" i="879"/>
  <c r="G134" i="880"/>
  <c r="G125" i="881"/>
  <c r="G138" i="914"/>
  <c r="G137" i="914" s="1"/>
  <c r="B59" i="915"/>
  <c r="B28" i="918"/>
  <c r="G60" i="928"/>
  <c r="G128" i="933"/>
  <c r="B134" i="934"/>
  <c r="B106" i="876"/>
  <c r="G43" i="879"/>
  <c r="B144" i="879"/>
  <c r="B134" i="880"/>
  <c r="B59" i="889"/>
  <c r="B26" i="890"/>
  <c r="B138" i="911"/>
  <c r="G63" i="917"/>
  <c r="G131" i="922"/>
  <c r="B42" i="923"/>
  <c r="G138" i="896"/>
  <c r="G137" i="896" s="1"/>
  <c r="B26" i="900"/>
  <c r="B134" i="905"/>
  <c r="G11" i="911"/>
  <c r="G60" i="922"/>
  <c r="B125" i="925"/>
  <c r="B144" i="925"/>
  <c r="B42" i="929"/>
  <c r="G137" i="932"/>
  <c r="B59" i="873"/>
  <c r="B64" i="875"/>
  <c r="G93" i="884"/>
  <c r="G128" i="887"/>
  <c r="G60" i="889"/>
  <c r="B131" i="893"/>
  <c r="B138" i="907"/>
  <c r="B26" i="909"/>
  <c r="G43" i="927"/>
  <c r="B42" i="881"/>
  <c r="B26" i="882"/>
  <c r="B128" i="887"/>
  <c r="G131" i="889"/>
  <c r="B144" i="890"/>
  <c r="B42" i="916"/>
  <c r="G134" i="917"/>
  <c r="B144" i="918"/>
  <c r="G128" i="920"/>
  <c r="B64" i="928"/>
  <c r="G60" i="873"/>
  <c r="G131" i="873"/>
  <c r="B42" i="878"/>
  <c r="G144" i="890"/>
  <c r="G131" i="899"/>
  <c r="B144" i="904"/>
  <c r="G60" i="910"/>
  <c r="B106" i="911"/>
  <c r="G131" i="912"/>
  <c r="G63" i="915"/>
  <c r="G134" i="915"/>
  <c r="B144" i="916"/>
  <c r="G43" i="918"/>
  <c r="B144" i="921"/>
  <c r="G134" i="922"/>
  <c r="G63" i="926"/>
  <c r="G63" i="928"/>
  <c r="G43" i="929"/>
  <c r="G63" i="875"/>
  <c r="B128" i="879"/>
  <c r="G11" i="880"/>
  <c r="B28" i="886"/>
  <c r="G60" i="887"/>
  <c r="B106" i="888"/>
  <c r="G63" i="889"/>
  <c r="G131" i="893"/>
  <c r="B42" i="894"/>
  <c r="G60" i="895"/>
  <c r="G60" i="897"/>
  <c r="B131" i="899"/>
  <c r="B134" i="901"/>
  <c r="B42" i="902"/>
  <c r="B125" i="902"/>
  <c r="G144" i="904"/>
  <c r="G137" i="907"/>
  <c r="B131" i="908"/>
  <c r="B144" i="909"/>
  <c r="G60" i="912"/>
  <c r="G43" i="913"/>
  <c r="B106" i="914"/>
  <c r="B64" i="915"/>
  <c r="B125" i="916"/>
  <c r="B42" i="918"/>
  <c r="B138" i="919"/>
  <c r="B26" i="921"/>
  <c r="B106" i="921"/>
  <c r="G144" i="921"/>
  <c r="G63" i="922"/>
  <c r="B138" i="924"/>
  <c r="B128" i="929"/>
  <c r="B106" i="930"/>
  <c r="B42" i="934"/>
  <c r="B12" i="878"/>
  <c r="G16" i="893"/>
  <c r="B12" i="893"/>
  <c r="G125" i="876"/>
  <c r="B134" i="881"/>
  <c r="B42" i="883"/>
  <c r="B42" i="882"/>
  <c r="B12" i="872"/>
  <c r="B137" i="895"/>
  <c r="G63" i="877"/>
  <c r="G43" i="887"/>
  <c r="G60" i="880"/>
  <c r="B125" i="880"/>
  <c r="B64" i="878"/>
  <c r="B125" i="878"/>
  <c r="B42" i="879"/>
  <c r="B137" i="886"/>
  <c r="G26" i="906"/>
  <c r="B14" i="906"/>
  <c r="B137" i="873"/>
  <c r="B131" i="879"/>
  <c r="G63" i="880"/>
  <c r="G93" i="886"/>
  <c r="G60" i="888"/>
  <c r="G125" i="877"/>
  <c r="B128" i="880"/>
  <c r="B64" i="880"/>
  <c r="G128" i="880"/>
  <c r="B42" i="875"/>
  <c r="B12" i="877"/>
  <c r="B138" i="888"/>
  <c r="B128" i="877"/>
  <c r="G16" i="881"/>
  <c r="G63" i="882"/>
  <c r="B128" i="882"/>
  <c r="G16" i="882"/>
  <c r="G63" i="883"/>
  <c r="B26" i="881"/>
  <c r="G16" i="877"/>
  <c r="G16" i="884"/>
  <c r="B12" i="884"/>
  <c r="G93" i="888"/>
  <c r="G43" i="899"/>
  <c r="B42" i="906"/>
  <c r="B14" i="894"/>
  <c r="G134" i="901"/>
  <c r="G63" i="902"/>
  <c r="G137" i="906"/>
  <c r="G63" i="892"/>
  <c r="G93" i="910"/>
  <c r="B137" i="910"/>
  <c r="B16" i="894"/>
  <c r="B64" i="898"/>
  <c r="G16" i="894"/>
  <c r="G128" i="894"/>
  <c r="G125" i="898"/>
  <c r="G93" i="894"/>
  <c r="G63" i="900"/>
  <c r="B64" i="890"/>
  <c r="B144" i="894"/>
  <c r="B144" i="898"/>
  <c r="B64" i="900"/>
  <c r="G128" i="900"/>
  <c r="B125" i="895"/>
  <c r="B28" i="896"/>
  <c r="B138" i="896"/>
  <c r="G63" i="897"/>
  <c r="B59" i="901"/>
  <c r="G138" i="901"/>
  <c r="G137" i="901" s="1"/>
  <c r="B12" i="903"/>
  <c r="G134" i="889"/>
  <c r="B131" i="894"/>
  <c r="B137" i="899"/>
  <c r="B12" i="915"/>
  <c r="G16" i="915"/>
  <c r="G16" i="908"/>
  <c r="G16" i="903"/>
  <c r="B125" i="905"/>
  <c r="B12" i="907"/>
  <c r="G16" i="907"/>
  <c r="G125" i="896"/>
  <c r="G16" i="901"/>
  <c r="G125" i="910"/>
  <c r="B131" i="898"/>
  <c r="B128" i="897"/>
  <c r="B128" i="904"/>
  <c r="B138" i="908"/>
  <c r="G93" i="898"/>
  <c r="G63" i="901"/>
  <c r="B144" i="901"/>
  <c r="G63" i="904"/>
  <c r="B16" i="906"/>
  <c r="G134" i="900"/>
  <c r="G16" i="906"/>
  <c r="B26" i="905"/>
  <c r="G125" i="890"/>
  <c r="B28" i="899"/>
  <c r="B64" i="899"/>
  <c r="G43" i="894"/>
  <c r="B12" i="898"/>
  <c r="B137" i="902"/>
  <c r="B59" i="891"/>
  <c r="B106" i="898"/>
  <c r="B106" i="900"/>
  <c r="G11" i="896"/>
  <c r="G138" i="902"/>
  <c r="G137" i="902" s="1"/>
  <c r="B26" i="906"/>
  <c r="B42" i="907"/>
  <c r="B128" i="890"/>
  <c r="B59" i="897"/>
  <c r="G60" i="898"/>
  <c r="B42" i="904"/>
  <c r="B106" i="903"/>
  <c r="G131" i="909"/>
  <c r="G11" i="912"/>
  <c r="B137" i="926"/>
  <c r="G137" i="912"/>
  <c r="B137" i="915"/>
  <c r="B137" i="922"/>
  <c r="G134" i="911"/>
  <c r="B137" i="933"/>
  <c r="B26" i="919"/>
  <c r="G125" i="912"/>
  <c r="B137" i="935"/>
  <c r="B26" i="935"/>
  <c r="G16" i="929"/>
  <c r="B12" i="929"/>
  <c r="B26" i="920"/>
  <c r="B137" i="918"/>
  <c r="B137" i="921"/>
  <c r="G93" i="911"/>
  <c r="G43" i="912"/>
  <c r="B42" i="913"/>
  <c r="B137" i="934"/>
  <c r="G16" i="914"/>
  <c r="B12" i="914"/>
  <c r="G16" i="924"/>
  <c r="B137" i="914"/>
  <c r="B26" i="913"/>
  <c r="B12" i="931"/>
  <c r="B137" i="928"/>
  <c r="B12" i="924"/>
  <c r="B26" i="916"/>
  <c r="B12" i="928"/>
  <c r="G123" i="885" l="1"/>
  <c r="B12" i="933"/>
  <c r="B137" i="893"/>
  <c r="B137" i="891"/>
  <c r="B123" i="891" s="1"/>
  <c r="G122" i="891" s="1"/>
  <c r="G16" i="874"/>
  <c r="B26" i="897"/>
  <c r="B12" i="902"/>
  <c r="G26" i="902" s="1"/>
  <c r="G35" i="902" s="1"/>
  <c r="B137" i="874"/>
  <c r="G123" i="918"/>
  <c r="G16" i="905"/>
  <c r="B137" i="884"/>
  <c r="B12" i="899"/>
  <c r="B14" i="899" s="1"/>
  <c r="B12" i="883"/>
  <c r="B26" i="926"/>
  <c r="B12" i="921"/>
  <c r="G26" i="921" s="1"/>
  <c r="B137" i="932"/>
  <c r="B123" i="932" s="1"/>
  <c r="G122" i="932" s="1"/>
  <c r="B137" i="905"/>
  <c r="B12" i="892"/>
  <c r="B137" i="916"/>
  <c r="B16" i="910"/>
  <c r="B137" i="919"/>
  <c r="B26" i="933"/>
  <c r="B137" i="882"/>
  <c r="B137" i="903"/>
  <c r="B123" i="903" s="1"/>
  <c r="G122" i="903" s="1"/>
  <c r="B137" i="880"/>
  <c r="G16" i="879"/>
  <c r="G16" i="898"/>
  <c r="B137" i="885"/>
  <c r="B16" i="881"/>
  <c r="G16" i="934"/>
  <c r="B14" i="881"/>
  <c r="G16" i="904"/>
  <c r="G16" i="935"/>
  <c r="B12" i="930"/>
  <c r="G26" i="930" s="1"/>
  <c r="B137" i="923"/>
  <c r="B16" i="901"/>
  <c r="G16" i="925"/>
  <c r="B137" i="894"/>
  <c r="G26" i="894"/>
  <c r="G16" i="910"/>
  <c r="B16" i="905"/>
  <c r="B12" i="913"/>
  <c r="B16" i="913" s="1"/>
  <c r="G16" i="900"/>
  <c r="G26" i="908"/>
  <c r="G16" i="927"/>
  <c r="B12" i="887"/>
  <c r="B16" i="887" s="1"/>
  <c r="B26" i="877"/>
  <c r="B137" i="890"/>
  <c r="G16" i="916"/>
  <c r="B26" i="925"/>
  <c r="B12" i="889"/>
  <c r="B12" i="875"/>
  <c r="B14" i="875" s="1"/>
  <c r="G16" i="890"/>
  <c r="G16" i="891"/>
  <c r="B26" i="904"/>
  <c r="B26" i="884"/>
  <c r="B12" i="917"/>
  <c r="B14" i="917" s="1"/>
  <c r="G16" i="922"/>
  <c r="B137" i="927"/>
  <c r="G16" i="920"/>
  <c r="G16" i="895"/>
  <c r="G26" i="881"/>
  <c r="G35" i="881" s="1"/>
  <c r="B12" i="880"/>
  <c r="B14" i="880" s="1"/>
  <c r="B26" i="878"/>
  <c r="B137" i="917"/>
  <c r="B137" i="878"/>
  <c r="G16" i="872"/>
  <c r="B123" i="920"/>
  <c r="G122" i="920" s="1"/>
  <c r="B12" i="932"/>
  <c r="B14" i="932" s="1"/>
  <c r="B16" i="877"/>
  <c r="B16" i="915"/>
  <c r="B137" i="897"/>
  <c r="B26" i="934"/>
  <c r="B137" i="883"/>
  <c r="B137" i="900"/>
  <c r="B137" i="924"/>
  <c r="G16" i="897"/>
  <c r="G16" i="918"/>
  <c r="B12" i="918"/>
  <c r="B12" i="895"/>
  <c r="G26" i="895" s="1"/>
  <c r="G123" i="905"/>
  <c r="G123" i="933"/>
  <c r="B12" i="911"/>
  <c r="B12" i="920"/>
  <c r="G26" i="920" s="1"/>
  <c r="G16" i="919"/>
  <c r="B26" i="876"/>
  <c r="B26" i="924"/>
  <c r="G16" i="926"/>
  <c r="G123" i="895"/>
  <c r="B12" i="926"/>
  <c r="B14" i="926" s="1"/>
  <c r="G123" i="883"/>
  <c r="G16" i="873"/>
  <c r="B12" i="873"/>
  <c r="B16" i="873" s="1"/>
  <c r="B137" i="906"/>
  <c r="G123" i="935"/>
  <c r="B12" i="888"/>
  <c r="B14" i="888" s="1"/>
  <c r="B137" i="901"/>
  <c r="B12" i="890"/>
  <c r="B26" i="880"/>
  <c r="B26" i="895"/>
  <c r="B26" i="922"/>
  <c r="B26" i="929"/>
  <c r="B12" i="897"/>
  <c r="B12" i="885"/>
  <c r="B26" i="874"/>
  <c r="G16" i="909"/>
  <c r="B12" i="909"/>
  <c r="G16" i="923"/>
  <c r="B137" i="912"/>
  <c r="B12" i="923"/>
  <c r="B26" i="927"/>
  <c r="B16" i="902"/>
  <c r="G123" i="921"/>
  <c r="B14" i="902"/>
  <c r="B12" i="876"/>
  <c r="G26" i="876" s="1"/>
  <c r="B12" i="922"/>
  <c r="B14" i="922" s="1"/>
  <c r="B26" i="907"/>
  <c r="G123" i="927"/>
  <c r="G123" i="926"/>
  <c r="G16" i="887"/>
  <c r="G123" i="907"/>
  <c r="G16" i="880"/>
  <c r="G16" i="876"/>
  <c r="G123" i="934"/>
  <c r="G123" i="928"/>
  <c r="B26" i="923"/>
  <c r="B137" i="909"/>
  <c r="G123" i="924"/>
  <c r="B26" i="903"/>
  <c r="B137" i="889"/>
  <c r="B26" i="908"/>
  <c r="G123" i="878"/>
  <c r="G16" i="875"/>
  <c r="G123" i="899"/>
  <c r="B26" i="872"/>
  <c r="G16" i="930"/>
  <c r="G16" i="886"/>
  <c r="B12" i="900"/>
  <c r="G26" i="900" s="1"/>
  <c r="B26" i="914"/>
  <c r="B137" i="898"/>
  <c r="B12" i="879"/>
  <c r="G123" i="882"/>
  <c r="B26" i="888"/>
  <c r="B26" i="875"/>
  <c r="B14" i="908"/>
  <c r="G123" i="922"/>
  <c r="G123" i="886"/>
  <c r="B16" i="908"/>
  <c r="G123" i="929"/>
  <c r="B12" i="886"/>
  <c r="B16" i="886" s="1"/>
  <c r="B137" i="876"/>
  <c r="G123" i="915"/>
  <c r="G123" i="880"/>
  <c r="G16" i="888"/>
  <c r="G123" i="914"/>
  <c r="G16" i="911"/>
  <c r="G123" i="879"/>
  <c r="G16" i="932"/>
  <c r="G123" i="930"/>
  <c r="B26" i="901"/>
  <c r="B137" i="930"/>
  <c r="B26" i="930"/>
  <c r="G123" i="892"/>
  <c r="B26" i="898"/>
  <c r="B137" i="879"/>
  <c r="G123" i="888"/>
  <c r="B123" i="931"/>
  <c r="G122" i="931" s="1"/>
  <c r="G123" i="931"/>
  <c r="G16" i="917"/>
  <c r="B123" i="892"/>
  <c r="G122" i="892" s="1"/>
  <c r="G123" i="887"/>
  <c r="B26" i="918"/>
  <c r="G123" i="875"/>
  <c r="B137" i="907"/>
  <c r="B123" i="872"/>
  <c r="G122" i="872" s="1"/>
  <c r="G123" i="889"/>
  <c r="B123" i="921"/>
  <c r="G122" i="921" s="1"/>
  <c r="B123" i="902"/>
  <c r="G122" i="902" s="1"/>
  <c r="B137" i="875"/>
  <c r="G123" i="923"/>
  <c r="G123" i="903"/>
  <c r="B26" i="917"/>
  <c r="G123" i="897"/>
  <c r="B12" i="935"/>
  <c r="G123" i="893"/>
  <c r="B123" i="918"/>
  <c r="G122" i="918" s="1"/>
  <c r="B123" i="884"/>
  <c r="G122" i="884" s="1"/>
  <c r="B26" i="879"/>
  <c r="G26" i="901"/>
  <c r="B137" i="929"/>
  <c r="B123" i="887"/>
  <c r="G122" i="887" s="1"/>
  <c r="B14" i="901"/>
  <c r="B26" i="931"/>
  <c r="B123" i="922"/>
  <c r="G122" i="922" s="1"/>
  <c r="G123" i="913"/>
  <c r="B123" i="893"/>
  <c r="G122" i="893" s="1"/>
  <c r="B26" i="911"/>
  <c r="G123" i="916"/>
  <c r="G123" i="919"/>
  <c r="B123" i="928"/>
  <c r="G122" i="928" s="1"/>
  <c r="B26" i="932"/>
  <c r="B26" i="915"/>
  <c r="G123" i="920"/>
  <c r="G123" i="872"/>
  <c r="B26" i="883"/>
  <c r="B123" i="925"/>
  <c r="G122" i="925" s="1"/>
  <c r="B137" i="913"/>
  <c r="G123" i="932"/>
  <c r="G123" i="925"/>
  <c r="G123" i="891"/>
  <c r="B26" i="889"/>
  <c r="B12" i="934"/>
  <c r="G123" i="908"/>
  <c r="G123" i="900"/>
  <c r="G123" i="874"/>
  <c r="G123" i="917"/>
  <c r="G123" i="873"/>
  <c r="B137" i="911"/>
  <c r="G16" i="913"/>
  <c r="B26" i="886"/>
  <c r="B26" i="912"/>
  <c r="G123" i="904"/>
  <c r="G123" i="894"/>
  <c r="G123" i="881"/>
  <c r="B137" i="877"/>
  <c r="G123" i="906"/>
  <c r="B123" i="886"/>
  <c r="G122" i="886" s="1"/>
  <c r="G123" i="884"/>
  <c r="B123" i="914"/>
  <c r="G122" i="914" s="1"/>
  <c r="B123" i="935"/>
  <c r="G122" i="935" s="1"/>
  <c r="B137" i="881"/>
  <c r="B123" i="910"/>
  <c r="G122" i="910" s="1"/>
  <c r="B123" i="933"/>
  <c r="G122" i="933" s="1"/>
  <c r="B137" i="904"/>
  <c r="G26" i="933"/>
  <c r="B16" i="933"/>
  <c r="B14" i="933"/>
  <c r="B123" i="905"/>
  <c r="G122" i="905" s="1"/>
  <c r="B14" i="904"/>
  <c r="G26" i="904"/>
  <c r="G26" i="927"/>
  <c r="B14" i="927"/>
  <c r="B26" i="899"/>
  <c r="B137" i="896"/>
  <c r="B14" i="891"/>
  <c r="G26" i="891"/>
  <c r="G123" i="890"/>
  <c r="B26" i="896"/>
  <c r="G26" i="872"/>
  <c r="B14" i="872"/>
  <c r="B12" i="896"/>
  <c r="G16" i="896"/>
  <c r="B14" i="905"/>
  <c r="G26" i="905"/>
  <c r="B123" i="895"/>
  <c r="G122" i="895" s="1"/>
  <c r="B14" i="921"/>
  <c r="B123" i="899"/>
  <c r="G122" i="899" s="1"/>
  <c r="G123" i="876"/>
  <c r="G26" i="925"/>
  <c r="B14" i="925"/>
  <c r="B16" i="904"/>
  <c r="G26" i="914"/>
  <c r="B16" i="914"/>
  <c r="B14" i="914"/>
  <c r="B123" i="926"/>
  <c r="G122" i="926" s="1"/>
  <c r="G123" i="910"/>
  <c r="G26" i="928"/>
  <c r="B16" i="928"/>
  <c r="B14" i="928"/>
  <c r="B16" i="925"/>
  <c r="B16" i="882"/>
  <c r="B14" i="882"/>
  <c r="G26" i="882"/>
  <c r="G26" i="915"/>
  <c r="B14" i="915"/>
  <c r="G123" i="901"/>
  <c r="B14" i="924"/>
  <c r="G26" i="924"/>
  <c r="B16" i="924"/>
  <c r="B123" i="890"/>
  <c r="G122" i="890" s="1"/>
  <c r="G35" i="906"/>
  <c r="B123" i="873"/>
  <c r="G122" i="873" s="1"/>
  <c r="G26" i="913"/>
  <c r="B16" i="884"/>
  <c r="B14" i="884"/>
  <c r="G26" i="884"/>
  <c r="G26" i="893"/>
  <c r="B16" i="893"/>
  <c r="B14" i="893"/>
  <c r="G26" i="874"/>
  <c r="B14" i="874"/>
  <c r="B16" i="899"/>
  <c r="G16" i="912"/>
  <c r="B12" i="912"/>
  <c r="B123" i="874"/>
  <c r="G122" i="874" s="1"/>
  <c r="G123" i="896"/>
  <c r="B123" i="934"/>
  <c r="G122" i="934" s="1"/>
  <c r="G26" i="929"/>
  <c r="B16" i="929"/>
  <c r="B14" i="929"/>
  <c r="G26" i="878"/>
  <c r="B14" i="878"/>
  <c r="B16" i="878"/>
  <c r="B16" i="874"/>
  <c r="G26" i="919"/>
  <c r="B14" i="919"/>
  <c r="G123" i="912"/>
  <c r="G123" i="877"/>
  <c r="G123" i="902"/>
  <c r="B14" i="903"/>
  <c r="G26" i="903"/>
  <c r="B16" i="903"/>
  <c r="G123" i="898"/>
  <c r="G26" i="916"/>
  <c r="B16" i="916"/>
  <c r="B14" i="916"/>
  <c r="B16" i="927"/>
  <c r="B137" i="888"/>
  <c r="B14" i="877"/>
  <c r="G26" i="877"/>
  <c r="G26" i="931"/>
  <c r="B16" i="931"/>
  <c r="B14" i="931"/>
  <c r="B16" i="921"/>
  <c r="B16" i="891"/>
  <c r="B16" i="898"/>
  <c r="B14" i="898"/>
  <c r="G26" i="898"/>
  <c r="B137" i="908"/>
  <c r="B123" i="919"/>
  <c r="G122" i="919" s="1"/>
  <c r="G26" i="910"/>
  <c r="B14" i="910"/>
  <c r="B16" i="919"/>
  <c r="G123" i="911"/>
  <c r="G26" i="907"/>
  <c r="B16" i="907"/>
  <c r="B14" i="907"/>
  <c r="B123" i="915"/>
  <c r="G122" i="915" s="1"/>
  <c r="G123" i="909"/>
  <c r="B14" i="883"/>
  <c r="G26" i="883"/>
  <c r="B16" i="883"/>
  <c r="B16" i="872"/>
  <c r="G26" i="899" l="1"/>
  <c r="B16" i="895"/>
  <c r="B14" i="895"/>
  <c r="G26" i="926"/>
  <c r="B14" i="930"/>
  <c r="B16" i="930"/>
  <c r="B123" i="916"/>
  <c r="G122" i="916" s="1"/>
  <c r="B14" i="873"/>
  <c r="B14" i="892"/>
  <c r="B16" i="892"/>
  <c r="G26" i="887"/>
  <c r="G26" i="892"/>
  <c r="G35" i="892" s="1"/>
  <c r="G26" i="888"/>
  <c r="B14" i="913"/>
  <c r="B123" i="927"/>
  <c r="G122" i="927" s="1"/>
  <c r="B123" i="882"/>
  <c r="G122" i="882" s="1"/>
  <c r="B123" i="880"/>
  <c r="G122" i="880" s="1"/>
  <c r="B14" i="918"/>
  <c r="B16" i="918"/>
  <c r="G26" i="918"/>
  <c r="G35" i="918" s="1"/>
  <c r="G26" i="922"/>
  <c r="G35" i="922" s="1"/>
  <c r="B16" i="922"/>
  <c r="B14" i="886"/>
  <c r="B16" i="932"/>
  <c r="B14" i="920"/>
  <c r="G26" i="932"/>
  <c r="G35" i="932" s="1"/>
  <c r="B16" i="875"/>
  <c r="B14" i="876"/>
  <c r="G26" i="875"/>
  <c r="G35" i="875" s="1"/>
  <c r="B33" i="875" s="1"/>
  <c r="B123" i="898"/>
  <c r="G122" i="898" s="1"/>
  <c r="B14" i="887"/>
  <c r="B123" i="885"/>
  <c r="G122" i="885" s="1"/>
  <c r="G26" i="880"/>
  <c r="B123" i="901"/>
  <c r="G122" i="901" s="1"/>
  <c r="G26" i="873"/>
  <c r="G35" i="873" s="1"/>
  <c r="B16" i="888"/>
  <c r="G26" i="917"/>
  <c r="G35" i="917" s="1"/>
  <c r="B123" i="917"/>
  <c r="G122" i="917" s="1"/>
  <c r="B16" i="920"/>
  <c r="B16" i="876"/>
  <c r="B16" i="880"/>
  <c r="G26" i="890"/>
  <c r="G35" i="890" s="1"/>
  <c r="B16" i="926"/>
  <c r="B123" i="897"/>
  <c r="G122" i="897" s="1"/>
  <c r="G26" i="934"/>
  <c r="G35" i="934" s="1"/>
  <c r="B16" i="917"/>
  <c r="B16" i="923"/>
  <c r="G26" i="935"/>
  <c r="B16" i="900"/>
  <c r="B123" i="923"/>
  <c r="G122" i="923" s="1"/>
  <c r="B16" i="909"/>
  <c r="G26" i="889"/>
  <c r="B123" i="878"/>
  <c r="G122" i="878" s="1"/>
  <c r="B14" i="911"/>
  <c r="B123" i="894"/>
  <c r="G122" i="894" s="1"/>
  <c r="B16" i="911"/>
  <c r="B123" i="900"/>
  <c r="G122" i="900" s="1"/>
  <c r="G35" i="908"/>
  <c r="B16" i="885"/>
  <c r="G35" i="901"/>
  <c r="B16" i="935"/>
  <c r="B123" i="924"/>
  <c r="G122" i="924" s="1"/>
  <c r="B123" i="906"/>
  <c r="G122" i="906" s="1"/>
  <c r="G26" i="911"/>
  <c r="G35" i="911" s="1"/>
  <c r="B123" i="883"/>
  <c r="G122" i="883" s="1"/>
  <c r="B16" i="897"/>
  <c r="B14" i="889"/>
  <c r="G26" i="886"/>
  <c r="G35" i="886" s="1"/>
  <c r="B16" i="889"/>
  <c r="G35" i="894"/>
  <c r="G26" i="909"/>
  <c r="G35" i="909" s="1"/>
  <c r="G26" i="885"/>
  <c r="G35" i="885" s="1"/>
  <c r="B14" i="923"/>
  <c r="B14" i="909"/>
  <c r="G26" i="923"/>
  <c r="B16" i="890"/>
  <c r="G26" i="897"/>
  <c r="G35" i="897" s="1"/>
  <c r="B14" i="885"/>
  <c r="B14" i="897"/>
  <c r="B14" i="890"/>
  <c r="B14" i="900"/>
  <c r="B123" i="876"/>
  <c r="G122" i="876" s="1"/>
  <c r="B123" i="909"/>
  <c r="G122" i="909" s="1"/>
  <c r="B123" i="912"/>
  <c r="G122" i="912" s="1"/>
  <c r="B123" i="879"/>
  <c r="G122" i="879" s="1"/>
  <c r="B123" i="929"/>
  <c r="G122" i="929" s="1"/>
  <c r="B16" i="934"/>
  <c r="B123" i="889"/>
  <c r="G122" i="889" s="1"/>
  <c r="B14" i="879"/>
  <c r="B16" i="879"/>
  <c r="G26" i="879"/>
  <c r="B14" i="935"/>
  <c r="B14" i="934"/>
  <c r="B123" i="881"/>
  <c r="G122" i="881" s="1"/>
  <c r="B123" i="930"/>
  <c r="G122" i="930" s="1"/>
  <c r="B123" i="907"/>
  <c r="G122" i="907" s="1"/>
  <c r="B123" i="904"/>
  <c r="G122" i="904" s="1"/>
  <c r="B123" i="875"/>
  <c r="G122" i="875" s="1"/>
  <c r="B123" i="913"/>
  <c r="G122" i="913" s="1"/>
  <c r="B123" i="877"/>
  <c r="G122" i="877" s="1"/>
  <c r="B123" i="911"/>
  <c r="G122" i="911" s="1"/>
  <c r="G35" i="895"/>
  <c r="G35" i="872"/>
  <c r="G35" i="904"/>
  <c r="B33" i="881"/>
  <c r="G35" i="898"/>
  <c r="G35" i="915"/>
  <c r="G35" i="893"/>
  <c r="G35" i="876"/>
  <c r="G35" i="882"/>
  <c r="G35" i="916"/>
  <c r="G35" i="884"/>
  <c r="G35" i="921"/>
  <c r="G35" i="919"/>
  <c r="G35" i="888"/>
  <c r="G35" i="928"/>
  <c r="G35" i="931"/>
  <c r="G26" i="912"/>
  <c r="B16" i="912"/>
  <c r="B14" i="912"/>
  <c r="G35" i="883"/>
  <c r="G35" i="891"/>
  <c r="G35" i="887"/>
  <c r="G35" i="903"/>
  <c r="G35" i="914"/>
  <c r="G35" i="877"/>
  <c r="B33" i="908"/>
  <c r="B123" i="896"/>
  <c r="G122" i="896" s="1"/>
  <c r="B33" i="906"/>
  <c r="G35" i="899"/>
  <c r="G35" i="905"/>
  <c r="G35" i="910"/>
  <c r="B123" i="888"/>
  <c r="G122" i="888" s="1"/>
  <c r="G35" i="913"/>
  <c r="G35" i="900"/>
  <c r="G35" i="924"/>
  <c r="G35" i="930"/>
  <c r="B33" i="902"/>
  <c r="G35" i="926"/>
  <c r="G35" i="929"/>
  <c r="G35" i="925"/>
  <c r="G35" i="927"/>
  <c r="B14" i="896"/>
  <c r="G26" i="896"/>
  <c r="B16" i="896"/>
  <c r="G35" i="878"/>
  <c r="G35" i="874"/>
  <c r="G35" i="920"/>
  <c r="G35" i="933"/>
  <c r="G35" i="907"/>
  <c r="B123" i="908"/>
  <c r="G122" i="908" s="1"/>
  <c r="G35" i="880" l="1"/>
  <c r="B33" i="885"/>
  <c r="G35" i="889"/>
  <c r="G35" i="923"/>
  <c r="B33" i="894"/>
  <c r="G35" i="935"/>
  <c r="B33" i="901"/>
  <c r="G35" i="879"/>
  <c r="B35" i="885"/>
  <c r="G42" i="885"/>
  <c r="G52" i="885" s="1"/>
  <c r="B33" i="876"/>
  <c r="B33" i="893"/>
  <c r="B33" i="915"/>
  <c r="B33" i="898"/>
  <c r="B33" i="887"/>
  <c r="B33" i="921"/>
  <c r="B33" i="878"/>
  <c r="B33" i="905"/>
  <c r="B33" i="891"/>
  <c r="G35" i="896"/>
  <c r="B33" i="911"/>
  <c r="B33" i="930"/>
  <c r="G42" i="908"/>
  <c r="G52" i="908" s="1"/>
  <c r="B35" i="908"/>
  <c r="B33" i="884"/>
  <c r="B33" i="919"/>
  <c r="B33" i="913"/>
  <c r="B33" i="874"/>
  <c r="G42" i="902"/>
  <c r="G52" i="902" s="1"/>
  <c r="B35" i="902"/>
  <c r="B33" i="899"/>
  <c r="B33" i="916"/>
  <c r="B33" i="918"/>
  <c r="B33" i="909"/>
  <c r="B33" i="917"/>
  <c r="G42" i="875"/>
  <c r="G52" i="875" s="1"/>
  <c r="B35" i="875"/>
  <c r="B33" i="877"/>
  <c r="B33" i="883"/>
  <c r="B33" i="907"/>
  <c r="B33" i="922"/>
  <c r="B33" i="892"/>
  <c r="B33" i="873"/>
  <c r="G42" i="881"/>
  <c r="G52" i="881" s="1"/>
  <c r="B35" i="881"/>
  <c r="B33" i="926"/>
  <c r="B33" i="890"/>
  <c r="B33" i="900"/>
  <c r="B33" i="886"/>
  <c r="G35" i="912"/>
  <c r="B33" i="924"/>
  <c r="B33" i="923"/>
  <c r="B33" i="932"/>
  <c r="B33" i="929"/>
  <c r="B33" i="882"/>
  <c r="B33" i="904"/>
  <c r="B33" i="888"/>
  <c r="B33" i="925"/>
  <c r="B33" i="933"/>
  <c r="G42" i="906"/>
  <c r="G52" i="906" s="1"/>
  <c r="B35" i="906"/>
  <c r="B33" i="914"/>
  <c r="B33" i="880"/>
  <c r="B33" i="931"/>
  <c r="B33" i="872"/>
  <c r="B33" i="910"/>
  <c r="B33" i="927"/>
  <c r="B33" i="920"/>
  <c r="B33" i="934"/>
  <c r="B33" i="928"/>
  <c r="B33" i="895"/>
  <c r="B33" i="897"/>
  <c r="B33" i="903"/>
  <c r="B35" i="894" l="1"/>
  <c r="G42" i="894"/>
  <c r="G52" i="894" s="1"/>
  <c r="B33" i="879"/>
  <c r="B33" i="889"/>
  <c r="B33" i="935"/>
  <c r="B35" i="901"/>
  <c r="G42" i="901"/>
  <c r="G52" i="901" s="1"/>
  <c r="B49" i="901" s="1"/>
  <c r="B49" i="885"/>
  <c r="B33" i="896"/>
  <c r="G42" i="900"/>
  <c r="G52" i="900" s="1"/>
  <c r="B35" i="900"/>
  <c r="G42" i="933"/>
  <c r="G52" i="933" s="1"/>
  <c r="B35" i="933"/>
  <c r="G42" i="926"/>
  <c r="G52" i="926" s="1"/>
  <c r="B35" i="926"/>
  <c r="B49" i="906"/>
  <c r="G42" i="918"/>
  <c r="G52" i="918" s="1"/>
  <c r="B35" i="918"/>
  <c r="G42" i="888"/>
  <c r="G52" i="888" s="1"/>
  <c r="B35" i="888"/>
  <c r="G42" i="917"/>
  <c r="G52" i="917" s="1"/>
  <c r="B35" i="917"/>
  <c r="G42" i="921"/>
  <c r="G52" i="921" s="1"/>
  <c r="B35" i="921"/>
  <c r="G42" i="898"/>
  <c r="G52" i="898" s="1"/>
  <c r="B35" i="898"/>
  <c r="G42" i="928"/>
  <c r="G52" i="928" s="1"/>
  <c r="B35" i="928"/>
  <c r="G42" i="903"/>
  <c r="G52" i="903" s="1"/>
  <c r="B35" i="903"/>
  <c r="G42" i="897"/>
  <c r="G52" i="897" s="1"/>
  <c r="B35" i="897"/>
  <c r="G42" i="919"/>
  <c r="G52" i="919" s="1"/>
  <c r="B35" i="919"/>
  <c r="G42" i="891"/>
  <c r="G52" i="891" s="1"/>
  <c r="B35" i="891"/>
  <c r="G42" i="872"/>
  <c r="G52" i="872" s="1"/>
  <c r="B35" i="872"/>
  <c r="G42" i="915"/>
  <c r="G52" i="915" s="1"/>
  <c r="B35" i="915"/>
  <c r="G42" i="904"/>
  <c r="G52" i="904" s="1"/>
  <c r="B35" i="904"/>
  <c r="G42" i="892"/>
  <c r="G52" i="892" s="1"/>
  <c r="B35" i="892"/>
  <c r="G42" i="922"/>
  <c r="G52" i="922" s="1"/>
  <c r="B35" i="922"/>
  <c r="G42" i="883"/>
  <c r="G52" i="883" s="1"/>
  <c r="B35" i="883"/>
  <c r="G42" i="884"/>
  <c r="G52" i="884" s="1"/>
  <c r="B35" i="884"/>
  <c r="G42" i="907"/>
  <c r="G52" i="907" s="1"/>
  <c r="B35" i="907"/>
  <c r="G42" i="924"/>
  <c r="G52" i="924" s="1"/>
  <c r="B35" i="924"/>
  <c r="G42" i="877"/>
  <c r="G52" i="877" s="1"/>
  <c r="B35" i="877"/>
  <c r="G42" i="934"/>
  <c r="G52" i="934" s="1"/>
  <c r="B35" i="934"/>
  <c r="G42" i="920"/>
  <c r="G52" i="920" s="1"/>
  <c r="B35" i="920"/>
  <c r="G42" i="874"/>
  <c r="G52" i="874" s="1"/>
  <c r="B35" i="874"/>
  <c r="G42" i="910"/>
  <c r="G52" i="910" s="1"/>
  <c r="B35" i="910"/>
  <c r="B49" i="908"/>
  <c r="G42" i="914"/>
  <c r="G52" i="914" s="1"/>
  <c r="B35" i="914"/>
  <c r="G42" i="905"/>
  <c r="G52" i="905" s="1"/>
  <c r="B35" i="905"/>
  <c r="B49" i="881"/>
  <c r="G42" i="887"/>
  <c r="G52" i="887" s="1"/>
  <c r="B35" i="887"/>
  <c r="G42" i="913"/>
  <c r="G52" i="913" s="1"/>
  <c r="B35" i="913"/>
  <c r="G42" i="878"/>
  <c r="G52" i="878" s="1"/>
  <c r="B35" i="878"/>
  <c r="G42" i="923"/>
  <c r="G52" i="923" s="1"/>
  <c r="B35" i="923"/>
  <c r="G42" i="930"/>
  <c r="G52" i="930" s="1"/>
  <c r="B35" i="930"/>
  <c r="G42" i="893"/>
  <c r="G52" i="893" s="1"/>
  <c r="B35" i="893"/>
  <c r="G42" i="909"/>
  <c r="G52" i="909" s="1"/>
  <c r="B35" i="909"/>
  <c r="G42" i="895"/>
  <c r="G52" i="895" s="1"/>
  <c r="B35" i="895"/>
  <c r="B49" i="902"/>
  <c r="G42" i="932"/>
  <c r="G52" i="932" s="1"/>
  <c r="B35" i="932"/>
  <c r="G42" i="931"/>
  <c r="G52" i="931" s="1"/>
  <c r="B35" i="931"/>
  <c r="G42" i="880"/>
  <c r="G52" i="880" s="1"/>
  <c r="B35" i="880"/>
  <c r="B33" i="912"/>
  <c r="G42" i="890"/>
  <c r="G52" i="890" s="1"/>
  <c r="B35" i="890"/>
  <c r="G42" i="925"/>
  <c r="G52" i="925" s="1"/>
  <c r="B35" i="925"/>
  <c r="G42" i="899"/>
  <c r="G52" i="899" s="1"/>
  <c r="B35" i="899"/>
  <c r="G42" i="927"/>
  <c r="G52" i="927" s="1"/>
  <c r="B35" i="927"/>
  <c r="G42" i="911"/>
  <c r="G52" i="911" s="1"/>
  <c r="B35" i="911"/>
  <c r="G42" i="876"/>
  <c r="G52" i="876" s="1"/>
  <c r="B35" i="876"/>
  <c r="G42" i="916"/>
  <c r="G52" i="916" s="1"/>
  <c r="B35" i="916"/>
  <c r="G42" i="873"/>
  <c r="G52" i="873" s="1"/>
  <c r="B35" i="873"/>
  <c r="G42" i="882"/>
  <c r="G52" i="882" s="1"/>
  <c r="B35" i="882"/>
  <c r="G42" i="929"/>
  <c r="G52" i="929" s="1"/>
  <c r="B35" i="929"/>
  <c r="G42" i="886"/>
  <c r="G52" i="886" s="1"/>
  <c r="B35" i="886"/>
  <c r="B49" i="875"/>
  <c r="B35" i="935" l="1"/>
  <c r="G42" i="935"/>
  <c r="G52" i="935" s="1"/>
  <c r="G42" i="879"/>
  <c r="G52" i="879" s="1"/>
  <c r="B35" i="879"/>
  <c r="B35" i="889"/>
  <c r="G42" i="889"/>
  <c r="G52" i="889" s="1"/>
  <c r="B49" i="894"/>
  <c r="B52" i="885"/>
  <c r="G59" i="885"/>
  <c r="G70" i="885" s="1"/>
  <c r="B49" i="917"/>
  <c r="B49" i="904"/>
  <c r="G59" i="881"/>
  <c r="G70" i="881" s="1"/>
  <c r="B52" i="881"/>
  <c r="G59" i="902"/>
  <c r="G70" i="902" s="1"/>
  <c r="B52" i="902"/>
  <c r="B49" i="915"/>
  <c r="B49" i="887"/>
  <c r="B49" i="919"/>
  <c r="B49" i="888"/>
  <c r="B49" i="927"/>
  <c r="B49" i="884"/>
  <c r="B49" i="876"/>
  <c r="B49" i="897"/>
  <c r="B49" i="918"/>
  <c r="B49" i="891"/>
  <c r="B49" i="924"/>
  <c r="B49" i="914"/>
  <c r="B49" i="923"/>
  <c r="B49" i="883"/>
  <c r="G59" i="906"/>
  <c r="G70" i="906" s="1"/>
  <c r="B52" i="906"/>
  <c r="B49" i="932"/>
  <c r="B49" i="872"/>
  <c r="B49" i="903"/>
  <c r="B49" i="922"/>
  <c r="B49" i="910"/>
  <c r="B49" i="874"/>
  <c r="B49" i="878"/>
  <c r="B49" i="926"/>
  <c r="B49" i="930"/>
  <c r="G42" i="912"/>
  <c r="G52" i="912" s="1"/>
  <c r="B35" i="912"/>
  <c r="B49" i="934"/>
  <c r="B49" i="892"/>
  <c r="B49" i="935"/>
  <c r="B49" i="907"/>
  <c r="B49" i="898"/>
  <c r="B49" i="905"/>
  <c r="B49" i="909"/>
  <c r="B49" i="893"/>
  <c r="B49" i="889"/>
  <c r="B49" i="933"/>
  <c r="G59" i="875"/>
  <c r="G70" i="875" s="1"/>
  <c r="B52" i="875"/>
  <c r="B49" i="882"/>
  <c r="B49" i="880"/>
  <c r="B49" i="895"/>
  <c r="B49" i="925"/>
  <c r="B49" i="886"/>
  <c r="B49" i="900"/>
  <c r="B49" i="911"/>
  <c r="B49" i="920"/>
  <c r="B49" i="929"/>
  <c r="B49" i="913"/>
  <c r="B49" i="916"/>
  <c r="G59" i="908"/>
  <c r="G70" i="908" s="1"/>
  <c r="B52" i="908"/>
  <c r="B49" i="899"/>
  <c r="B49" i="890"/>
  <c r="B49" i="928"/>
  <c r="G42" i="896"/>
  <c r="G52" i="896" s="1"/>
  <c r="B35" i="896"/>
  <c r="B49" i="921"/>
  <c r="G59" i="901"/>
  <c r="G70" i="901" s="1"/>
  <c r="B52" i="901"/>
  <c r="B49" i="873"/>
  <c r="B49" i="931"/>
  <c r="B49" i="877"/>
  <c r="B49" i="879" l="1"/>
  <c r="B52" i="894"/>
  <c r="G59" i="894"/>
  <c r="G70" i="894" s="1"/>
  <c r="B68" i="885"/>
  <c r="G59" i="888"/>
  <c r="G70" i="888" s="1"/>
  <c r="B52" i="888"/>
  <c r="G59" i="919"/>
  <c r="G70" i="919" s="1"/>
  <c r="B52" i="919"/>
  <c r="G59" i="878"/>
  <c r="G70" i="878" s="1"/>
  <c r="B52" i="878"/>
  <c r="G59" i="887"/>
  <c r="G70" i="887" s="1"/>
  <c r="B52" i="887"/>
  <c r="G59" i="932"/>
  <c r="G70" i="932" s="1"/>
  <c r="B52" i="932"/>
  <c r="G59" i="918"/>
  <c r="G70" i="918" s="1"/>
  <c r="B52" i="918"/>
  <c r="G59" i="874"/>
  <c r="G70" i="874" s="1"/>
  <c r="B52" i="874"/>
  <c r="G59" i="915"/>
  <c r="G70" i="915" s="1"/>
  <c r="B52" i="915"/>
  <c r="G59" i="872"/>
  <c r="G70" i="872" s="1"/>
  <c r="B52" i="872"/>
  <c r="G59" i="895"/>
  <c r="G70" i="895" s="1"/>
  <c r="B52" i="895"/>
  <c r="G59" i="897"/>
  <c r="G70" i="897" s="1"/>
  <c r="B52" i="897"/>
  <c r="B68" i="906"/>
  <c r="G59" i="935"/>
  <c r="G70" i="935" s="1"/>
  <c r="B52" i="935"/>
  <c r="G59" i="910"/>
  <c r="G70" i="910" s="1"/>
  <c r="B52" i="910"/>
  <c r="G59" i="907"/>
  <c r="G70" i="907" s="1"/>
  <c r="B52" i="907"/>
  <c r="B68" i="901"/>
  <c r="G59" i="909"/>
  <c r="G70" i="909" s="1"/>
  <c r="B52" i="909"/>
  <c r="B49" i="896"/>
  <c r="G59" i="920"/>
  <c r="G70" i="920" s="1"/>
  <c r="B52" i="920"/>
  <c r="G59" i="883"/>
  <c r="G70" i="883" s="1"/>
  <c r="B52" i="883"/>
  <c r="G59" i="876"/>
  <c r="G70" i="876" s="1"/>
  <c r="B52" i="876"/>
  <c r="G59" i="923"/>
  <c r="G70" i="923" s="1"/>
  <c r="B52" i="923"/>
  <c r="B68" i="902"/>
  <c r="G59" i="934"/>
  <c r="G70" i="934" s="1"/>
  <c r="B52" i="934"/>
  <c r="B49" i="912"/>
  <c r="G59" i="884"/>
  <c r="G70" i="884" s="1"/>
  <c r="B52" i="884"/>
  <c r="B68" i="881"/>
  <c r="G59" i="921"/>
  <c r="G70" i="921" s="1"/>
  <c r="B52" i="921"/>
  <c r="G59" i="893"/>
  <c r="G70" i="893" s="1"/>
  <c r="B52" i="893"/>
  <c r="G59" i="911"/>
  <c r="G70" i="911" s="1"/>
  <c r="B52" i="911"/>
  <c r="G59" i="899"/>
  <c r="G70" i="899" s="1"/>
  <c r="B52" i="899"/>
  <c r="G59" i="898"/>
  <c r="G70" i="898" s="1"/>
  <c r="B52" i="898"/>
  <c r="B68" i="875"/>
  <c r="G59" i="880"/>
  <c r="G70" i="880" s="1"/>
  <c r="B52" i="880"/>
  <c r="G59" i="886"/>
  <c r="G70" i="886" s="1"/>
  <c r="B52" i="886"/>
  <c r="G59" i="914"/>
  <c r="G70" i="914" s="1"/>
  <c r="B52" i="914"/>
  <c r="G59" i="904"/>
  <c r="G70" i="904" s="1"/>
  <c r="B52" i="904"/>
  <c r="B52" i="905"/>
  <c r="G59" i="905"/>
  <c r="G70" i="905" s="1"/>
  <c r="G59" i="903"/>
  <c r="G70" i="903" s="1"/>
  <c r="B52" i="903"/>
  <c r="G59" i="927"/>
  <c r="G70" i="927" s="1"/>
  <c r="B52" i="927"/>
  <c r="G59" i="922"/>
  <c r="G70" i="922" s="1"/>
  <c r="B52" i="922"/>
  <c r="G59" i="931"/>
  <c r="G70" i="931" s="1"/>
  <c r="B52" i="931"/>
  <c r="G59" i="933"/>
  <c r="G70" i="933" s="1"/>
  <c r="B52" i="933"/>
  <c r="G59" i="930"/>
  <c r="G70" i="930" s="1"/>
  <c r="B52" i="930"/>
  <c r="G59" i="924"/>
  <c r="G70" i="924" s="1"/>
  <c r="B52" i="924"/>
  <c r="G59" i="928"/>
  <c r="G70" i="928" s="1"/>
  <c r="B52" i="928"/>
  <c r="G59" i="873"/>
  <c r="G70" i="873" s="1"/>
  <c r="B52" i="873"/>
  <c r="G59" i="916"/>
  <c r="G70" i="916" s="1"/>
  <c r="B52" i="916"/>
  <c r="G59" i="925"/>
  <c r="G70" i="925" s="1"/>
  <c r="B52" i="925"/>
  <c r="G59" i="917"/>
  <c r="G70" i="917" s="1"/>
  <c r="B52" i="917"/>
  <c r="G59" i="882"/>
  <c r="G70" i="882" s="1"/>
  <c r="B52" i="882"/>
  <c r="G59" i="877"/>
  <c r="G70" i="877" s="1"/>
  <c r="B52" i="877"/>
  <c r="G59" i="929"/>
  <c r="G70" i="929" s="1"/>
  <c r="B52" i="929"/>
  <c r="G59" i="892"/>
  <c r="G70" i="892" s="1"/>
  <c r="B52" i="892"/>
  <c r="G59" i="890"/>
  <c r="G70" i="890" s="1"/>
  <c r="B52" i="890"/>
  <c r="G59" i="900"/>
  <c r="G70" i="900" s="1"/>
  <c r="B52" i="900"/>
  <c r="B68" i="908"/>
  <c r="G59" i="913"/>
  <c r="G70" i="913" s="1"/>
  <c r="B52" i="913"/>
  <c r="G59" i="889"/>
  <c r="G70" i="889" s="1"/>
  <c r="B52" i="889"/>
  <c r="G59" i="926"/>
  <c r="G70" i="926" s="1"/>
  <c r="B52" i="926"/>
  <c r="G59" i="891"/>
  <c r="G70" i="891" s="1"/>
  <c r="B52" i="891"/>
  <c r="G59" i="879" l="1"/>
  <c r="G70" i="879" s="1"/>
  <c r="B52" i="879"/>
  <c r="B68" i="894"/>
  <c r="G77" i="885"/>
  <c r="B70" i="885"/>
  <c r="B68" i="900"/>
  <c r="B68" i="883"/>
  <c r="B68" i="920"/>
  <c r="B68" i="915"/>
  <c r="B68" i="929"/>
  <c r="B68" i="874"/>
  <c r="B68" i="872"/>
  <c r="B68" i="933"/>
  <c r="B68" i="918"/>
  <c r="B68" i="892"/>
  <c r="B68" i="907"/>
  <c r="G77" i="881"/>
  <c r="B70" i="881"/>
  <c r="G59" i="896"/>
  <c r="G70" i="896" s="1"/>
  <c r="B52" i="896"/>
  <c r="G77" i="901"/>
  <c r="B70" i="901"/>
  <c r="G77" i="902"/>
  <c r="B70" i="902"/>
  <c r="B68" i="924"/>
  <c r="B68" i="898"/>
  <c r="B68" i="932"/>
  <c r="B68" i="904"/>
  <c r="G59" i="912"/>
  <c r="G70" i="912" s="1"/>
  <c r="B52" i="912"/>
  <c r="B68" i="909"/>
  <c r="B68" i="890"/>
  <c r="B68" i="928"/>
  <c r="B68" i="899"/>
  <c r="B68" i="923"/>
  <c r="B68" i="910"/>
  <c r="B68" i="895"/>
  <c r="B68" i="884"/>
  <c r="B68" i="886"/>
  <c r="G77" i="875"/>
  <c r="B70" i="875"/>
  <c r="B68" i="887"/>
  <c r="B68" i="926"/>
  <c r="B68" i="917"/>
  <c r="B68" i="927"/>
  <c r="B68" i="934"/>
  <c r="B68" i="935"/>
  <c r="B68" i="878"/>
  <c r="B68" i="930"/>
  <c r="B68" i="880"/>
  <c r="B68" i="903"/>
  <c r="B68" i="911"/>
  <c r="B68" i="889"/>
  <c r="B68" i="913"/>
  <c r="B68" i="876"/>
  <c r="B68" i="931"/>
  <c r="G77" i="906"/>
  <c r="B70" i="906"/>
  <c r="B68" i="873"/>
  <c r="B68" i="891"/>
  <c r="G77" i="908"/>
  <c r="B70" i="908"/>
  <c r="B68" i="925"/>
  <c r="B68" i="893"/>
  <c r="B68" i="919"/>
  <c r="B68" i="882"/>
  <c r="B68" i="905"/>
  <c r="B68" i="914"/>
  <c r="B68" i="877"/>
  <c r="B68" i="922"/>
  <c r="B68" i="916"/>
  <c r="B68" i="897"/>
  <c r="B68" i="888"/>
  <c r="B68" i="921"/>
  <c r="B68" i="879" l="1"/>
  <c r="B70" i="894"/>
  <c r="G77" i="894"/>
  <c r="G82" i="885"/>
  <c r="G77" i="873"/>
  <c r="B70" i="873"/>
  <c r="G77" i="910"/>
  <c r="B70" i="910"/>
  <c r="G77" i="904"/>
  <c r="B70" i="904"/>
  <c r="B68" i="896"/>
  <c r="G77" i="932"/>
  <c r="B70" i="932"/>
  <c r="G77" i="872"/>
  <c r="B70" i="872"/>
  <c r="G77" i="907"/>
  <c r="B70" i="907"/>
  <c r="G77" i="880"/>
  <c r="B70" i="880"/>
  <c r="G82" i="906"/>
  <c r="G77" i="930"/>
  <c r="B70" i="930"/>
  <c r="G77" i="917"/>
  <c r="B70" i="917"/>
  <c r="G77" i="928"/>
  <c r="B70" i="928"/>
  <c r="G77" i="931"/>
  <c r="B70" i="931"/>
  <c r="G77" i="927"/>
  <c r="B70" i="927"/>
  <c r="G77" i="874"/>
  <c r="B70" i="874"/>
  <c r="G77" i="878"/>
  <c r="B70" i="878"/>
  <c r="G77" i="929"/>
  <c r="B70" i="929"/>
  <c r="G77" i="916"/>
  <c r="B70" i="916"/>
  <c r="G77" i="892"/>
  <c r="B70" i="892"/>
  <c r="G82" i="881"/>
  <c r="G77" i="877"/>
  <c r="B70" i="877"/>
  <c r="G77" i="923"/>
  <c r="B70" i="923"/>
  <c r="G77" i="926"/>
  <c r="B70" i="926"/>
  <c r="G77" i="918"/>
  <c r="B70" i="918"/>
  <c r="G77" i="924"/>
  <c r="B70" i="924"/>
  <c r="G82" i="875"/>
  <c r="G77" i="899"/>
  <c r="B70" i="899"/>
  <c r="G77" i="925"/>
  <c r="B70" i="925"/>
  <c r="G77" i="913"/>
  <c r="B70" i="913"/>
  <c r="G77" i="915"/>
  <c r="B70" i="915"/>
  <c r="G77" i="914"/>
  <c r="B70" i="914"/>
  <c r="G77" i="919"/>
  <c r="B70" i="919"/>
  <c r="G77" i="909"/>
  <c r="B70" i="909"/>
  <c r="G77" i="886"/>
  <c r="B70" i="886"/>
  <c r="G82" i="908"/>
  <c r="G77" i="889"/>
  <c r="B70" i="889"/>
  <c r="G77" i="876"/>
  <c r="B70" i="876"/>
  <c r="G82" i="902"/>
  <c r="G77" i="920"/>
  <c r="B70" i="920"/>
  <c r="G77" i="935"/>
  <c r="B70" i="935"/>
  <c r="G77" i="887"/>
  <c r="B70" i="887"/>
  <c r="G77" i="893"/>
  <c r="B70" i="893"/>
  <c r="G77" i="884"/>
  <c r="B70" i="884"/>
  <c r="G77" i="883"/>
  <c r="B70" i="883"/>
  <c r="G77" i="934"/>
  <c r="B70" i="934"/>
  <c r="G77" i="921"/>
  <c r="B70" i="921"/>
  <c r="G77" i="911"/>
  <c r="B70" i="911"/>
  <c r="B68" i="912"/>
  <c r="G77" i="898"/>
  <c r="B70" i="898"/>
  <c r="G77" i="905"/>
  <c r="B70" i="905"/>
  <c r="G82" i="901"/>
  <c r="G77" i="922"/>
  <c r="B70" i="922"/>
  <c r="G77" i="903"/>
  <c r="B70" i="903"/>
  <c r="G77" i="895"/>
  <c r="B70" i="895"/>
  <c r="G77" i="900"/>
  <c r="B70" i="900"/>
  <c r="G77" i="888"/>
  <c r="B70" i="888"/>
  <c r="G77" i="897"/>
  <c r="B70" i="897"/>
  <c r="G77" i="890"/>
  <c r="B70" i="890"/>
  <c r="G77" i="891"/>
  <c r="B70" i="891"/>
  <c r="G77" i="882"/>
  <c r="B70" i="882"/>
  <c r="G77" i="933"/>
  <c r="B70" i="933"/>
  <c r="G77" i="879" l="1"/>
  <c r="B70" i="879"/>
  <c r="B79" i="885"/>
  <c r="G82" i="894"/>
  <c r="G82" i="891"/>
  <c r="G82" i="921"/>
  <c r="G82" i="897"/>
  <c r="G82" i="930"/>
  <c r="G82" i="872"/>
  <c r="G82" i="911"/>
  <c r="G82" i="929"/>
  <c r="G82" i="874"/>
  <c r="G82" i="892"/>
  <c r="G82" i="899"/>
  <c r="G82" i="925"/>
  <c r="G82" i="888"/>
  <c r="G82" i="918"/>
  <c r="G82" i="927"/>
  <c r="G82" i="932"/>
  <c r="B79" i="902"/>
  <c r="G82" i="880"/>
  <c r="G82" i="934"/>
  <c r="G82" i="909"/>
  <c r="G77" i="896"/>
  <c r="B70" i="896"/>
  <c r="G82" i="890"/>
  <c r="G82" i="907"/>
  <c r="G82" i="889"/>
  <c r="G82" i="926"/>
  <c r="G82" i="931"/>
  <c r="B79" i="881"/>
  <c r="G77" i="912"/>
  <c r="B70" i="912"/>
  <c r="G82" i="878"/>
  <c r="B79" i="908"/>
  <c r="G82" i="917"/>
  <c r="G82" i="883"/>
  <c r="G82" i="919"/>
  <c r="G82" i="928"/>
  <c r="G82" i="905"/>
  <c r="G82" i="887"/>
  <c r="G82" i="904"/>
  <c r="G82" i="913"/>
  <c r="G82" i="900"/>
  <c r="G82" i="923"/>
  <c r="G82" i="916"/>
  <c r="G82" i="903"/>
  <c r="G82" i="884"/>
  <c r="G82" i="935"/>
  <c r="G82" i="914"/>
  <c r="G82" i="895"/>
  <c r="G82" i="910"/>
  <c r="G82" i="920"/>
  <c r="G82" i="924"/>
  <c r="G82" i="893"/>
  <c r="B79" i="906"/>
  <c r="G82" i="876"/>
  <c r="G82" i="933"/>
  <c r="G82" i="882"/>
  <c r="G82" i="915"/>
  <c r="G82" i="877"/>
  <c r="G82" i="873"/>
  <c r="B79" i="875"/>
  <c r="G82" i="886"/>
  <c r="G82" i="922"/>
  <c r="B79" i="901"/>
  <c r="G82" i="898"/>
  <c r="B80" i="885" l="1"/>
  <c r="G92" i="885" s="1"/>
  <c r="G99" i="885" s="1"/>
  <c r="B82" i="885"/>
  <c r="B79" i="894"/>
  <c r="G82" i="879"/>
  <c r="B79" i="880"/>
  <c r="B79" i="929"/>
  <c r="B79" i="918"/>
  <c r="B79" i="911"/>
  <c r="B79" i="872"/>
  <c r="B79" i="907"/>
  <c r="B79" i="931"/>
  <c r="B79" i="927"/>
  <c r="B79" i="926"/>
  <c r="B79" i="882"/>
  <c r="B79" i="930"/>
  <c r="B79" i="893"/>
  <c r="B79" i="932"/>
  <c r="B79" i="917"/>
  <c r="B79" i="888"/>
  <c r="B79" i="890"/>
  <c r="B79" i="892"/>
  <c r="B79" i="924"/>
  <c r="B79" i="916"/>
  <c r="B79" i="903"/>
  <c r="G82" i="896"/>
  <c r="B80" i="901"/>
  <c r="G92" i="901" s="1"/>
  <c r="G99" i="901" s="1"/>
  <c r="B82" i="901"/>
  <c r="B79" i="900"/>
  <c r="B79" i="925"/>
  <c r="B79" i="897"/>
  <c r="B79" i="883"/>
  <c r="B79" i="933"/>
  <c r="B79" i="898"/>
  <c r="B79" i="895"/>
  <c r="B79" i="913"/>
  <c r="B79" i="909"/>
  <c r="B79" i="928"/>
  <c r="B79" i="910"/>
  <c r="B79" i="921"/>
  <c r="B80" i="902"/>
  <c r="G92" i="902" s="1"/>
  <c r="G99" i="902" s="1"/>
  <c r="B82" i="902"/>
  <c r="B79" i="904"/>
  <c r="B80" i="908"/>
  <c r="G92" i="908" s="1"/>
  <c r="G99" i="908" s="1"/>
  <c r="B82" i="908"/>
  <c r="B79" i="934"/>
  <c r="B79" i="905"/>
  <c r="B79" i="873"/>
  <c r="B79" i="920"/>
  <c r="B79" i="915"/>
  <c r="B79" i="923"/>
  <c r="B79" i="914"/>
  <c r="B79" i="899"/>
  <c r="B80" i="881"/>
  <c r="G92" i="881" s="1"/>
  <c r="G99" i="881" s="1"/>
  <c r="B82" i="881"/>
  <c r="B79" i="877"/>
  <c r="B79" i="922"/>
  <c r="B79" i="878"/>
  <c r="B79" i="891"/>
  <c r="B79" i="919"/>
  <c r="B79" i="876"/>
  <c r="B79" i="889"/>
  <c r="B79" i="886"/>
  <c r="B80" i="875"/>
  <c r="G92" i="875" s="1"/>
  <c r="G99" i="875" s="1"/>
  <c r="B82" i="875"/>
  <c r="B79" i="935"/>
  <c r="B79" i="887"/>
  <c r="B79" i="874"/>
  <c r="B82" i="906"/>
  <c r="B80" i="906"/>
  <c r="G92" i="906" s="1"/>
  <c r="G99" i="906" s="1"/>
  <c r="B79" i="884"/>
  <c r="G82" i="912"/>
  <c r="B79" i="879" l="1"/>
  <c r="B80" i="894"/>
  <c r="G92" i="894" s="1"/>
  <c r="G99" i="894" s="1"/>
  <c r="B82" i="894"/>
  <c r="B92" i="885"/>
  <c r="B82" i="904"/>
  <c r="B80" i="904"/>
  <c r="G92" i="904" s="1"/>
  <c r="G99" i="904" s="1"/>
  <c r="B80" i="926"/>
  <c r="G92" i="926" s="1"/>
  <c r="G99" i="926" s="1"/>
  <c r="B82" i="926"/>
  <c r="B80" i="883"/>
  <c r="G92" i="883" s="1"/>
  <c r="G99" i="883" s="1"/>
  <c r="B82" i="883"/>
  <c r="B92" i="906"/>
  <c r="B82" i="921"/>
  <c r="B80" i="921"/>
  <c r="G92" i="921" s="1"/>
  <c r="G99" i="921" s="1"/>
  <c r="B92" i="908"/>
  <c r="B82" i="893"/>
  <c r="B80" i="893"/>
  <c r="G92" i="893" s="1"/>
  <c r="G99" i="893" s="1"/>
  <c r="B92" i="901"/>
  <c r="B80" i="935"/>
  <c r="G92" i="935" s="1"/>
  <c r="G99" i="935" s="1"/>
  <c r="B82" i="935"/>
  <c r="B82" i="874"/>
  <c r="B80" i="874"/>
  <c r="G92" i="874" s="1"/>
  <c r="G99" i="874" s="1"/>
  <c r="B80" i="928"/>
  <c r="G92" i="928" s="1"/>
  <c r="G99" i="928" s="1"/>
  <c r="B82" i="928"/>
  <c r="B80" i="872"/>
  <c r="G92" i="872" s="1"/>
  <c r="G99" i="872" s="1"/>
  <c r="B82" i="872"/>
  <c r="B80" i="922"/>
  <c r="G92" i="922" s="1"/>
  <c r="G99" i="922" s="1"/>
  <c r="B82" i="922"/>
  <c r="B80" i="877"/>
  <c r="G92" i="877" s="1"/>
  <c r="G99" i="877" s="1"/>
  <c r="B82" i="877"/>
  <c r="B80" i="887"/>
  <c r="G92" i="887" s="1"/>
  <c r="G99" i="887" s="1"/>
  <c r="B82" i="887"/>
  <c r="B82" i="905"/>
  <c r="B80" i="905"/>
  <c r="G92" i="905" s="1"/>
  <c r="G99" i="905" s="1"/>
  <c r="B80" i="891"/>
  <c r="G92" i="891" s="1"/>
  <c r="G99" i="891" s="1"/>
  <c r="B82" i="891"/>
  <c r="B80" i="878"/>
  <c r="G92" i="878" s="1"/>
  <c r="G99" i="878" s="1"/>
  <c r="B82" i="878"/>
  <c r="B80" i="911"/>
  <c r="G92" i="911" s="1"/>
  <c r="G99" i="911" s="1"/>
  <c r="B82" i="911"/>
  <c r="B82" i="934"/>
  <c r="B80" i="934"/>
  <c r="G92" i="934" s="1"/>
  <c r="G99" i="934" s="1"/>
  <c r="B92" i="902"/>
  <c r="B80" i="907"/>
  <c r="G92" i="907" s="1"/>
  <c r="G99" i="907" s="1"/>
  <c r="B82" i="907"/>
  <c r="B80" i="892"/>
  <c r="G92" i="892" s="1"/>
  <c r="G99" i="892" s="1"/>
  <c r="B82" i="892"/>
  <c r="B80" i="925"/>
  <c r="G92" i="925" s="1"/>
  <c r="G99" i="925" s="1"/>
  <c r="B82" i="925"/>
  <c r="B82" i="931"/>
  <c r="B80" i="931"/>
  <c r="G92" i="931" s="1"/>
  <c r="G99" i="931" s="1"/>
  <c r="B82" i="913"/>
  <c r="B80" i="913"/>
  <c r="G92" i="913" s="1"/>
  <c r="G99" i="913" s="1"/>
  <c r="B82" i="918"/>
  <c r="B80" i="918"/>
  <c r="G92" i="918" s="1"/>
  <c r="G99" i="918" s="1"/>
  <c r="B92" i="881"/>
  <c r="B82" i="919"/>
  <c r="B80" i="919"/>
  <c r="G92" i="919" s="1"/>
  <c r="G99" i="919" s="1"/>
  <c r="B82" i="882"/>
  <c r="B80" i="882"/>
  <c r="G92" i="882" s="1"/>
  <c r="G99" i="882" s="1"/>
  <c r="B80" i="895"/>
  <c r="G92" i="895" s="1"/>
  <c r="G99" i="895" s="1"/>
  <c r="B82" i="895"/>
  <c r="B82" i="890"/>
  <c r="B80" i="890"/>
  <c r="G92" i="890" s="1"/>
  <c r="G99" i="890" s="1"/>
  <c r="B80" i="932"/>
  <c r="G92" i="932" s="1"/>
  <c r="G99" i="932" s="1"/>
  <c r="B82" i="932"/>
  <c r="B80" i="897"/>
  <c r="G92" i="897" s="1"/>
  <c r="G99" i="897" s="1"/>
  <c r="B82" i="897"/>
  <c r="B79" i="896"/>
  <c r="B80" i="914"/>
  <c r="G92" i="914" s="1"/>
  <c r="G99" i="914" s="1"/>
  <c r="B82" i="914"/>
  <c r="B80" i="886"/>
  <c r="G92" i="886" s="1"/>
  <c r="G99" i="886" s="1"/>
  <c r="B82" i="886"/>
  <c r="B80" i="920"/>
  <c r="G92" i="920" s="1"/>
  <c r="G99" i="920" s="1"/>
  <c r="B82" i="920"/>
  <c r="B80" i="884"/>
  <c r="G92" i="884" s="1"/>
  <c r="G99" i="884" s="1"/>
  <c r="B82" i="884"/>
  <c r="B82" i="903"/>
  <c r="B80" i="903"/>
  <c r="G92" i="903" s="1"/>
  <c r="G99" i="903" s="1"/>
  <c r="B80" i="916"/>
  <c r="G92" i="916" s="1"/>
  <c r="G99" i="916" s="1"/>
  <c r="B82" i="916"/>
  <c r="B80" i="924"/>
  <c r="G92" i="924" s="1"/>
  <c r="G99" i="924" s="1"/>
  <c r="B82" i="924"/>
  <c r="B82" i="915"/>
  <c r="B80" i="915"/>
  <c r="G92" i="915" s="1"/>
  <c r="G99" i="915" s="1"/>
  <c r="B80" i="898"/>
  <c r="G92" i="898" s="1"/>
  <c r="G99" i="898" s="1"/>
  <c r="B82" i="898"/>
  <c r="B80" i="929"/>
  <c r="G92" i="929" s="1"/>
  <c r="G99" i="929" s="1"/>
  <c r="B82" i="929"/>
  <c r="B80" i="876"/>
  <c r="G92" i="876" s="1"/>
  <c r="G99" i="876" s="1"/>
  <c r="B82" i="876"/>
  <c r="B82" i="930"/>
  <c r="B80" i="930"/>
  <c r="G92" i="930" s="1"/>
  <c r="G99" i="930" s="1"/>
  <c r="B80" i="900"/>
  <c r="G92" i="900" s="1"/>
  <c r="G99" i="900" s="1"/>
  <c r="B82" i="900"/>
  <c r="B80" i="927"/>
  <c r="G92" i="927" s="1"/>
  <c r="G99" i="927" s="1"/>
  <c r="B82" i="927"/>
  <c r="B82" i="910"/>
  <c r="B80" i="910"/>
  <c r="G92" i="910" s="1"/>
  <c r="G99" i="910" s="1"/>
  <c r="B92" i="875"/>
  <c r="B80" i="923"/>
  <c r="G92" i="923" s="1"/>
  <c r="G99" i="923" s="1"/>
  <c r="B82" i="923"/>
  <c r="B82" i="873"/>
  <c r="B80" i="873"/>
  <c r="G92" i="873" s="1"/>
  <c r="G99" i="873" s="1"/>
  <c r="B82" i="888"/>
  <c r="B80" i="888"/>
  <c r="G92" i="888" s="1"/>
  <c r="G99" i="888" s="1"/>
  <c r="B80" i="880"/>
  <c r="G92" i="880" s="1"/>
  <c r="G99" i="880" s="1"/>
  <c r="B82" i="880"/>
  <c r="B79" i="912"/>
  <c r="B80" i="899"/>
  <c r="G92" i="899" s="1"/>
  <c r="G99" i="899" s="1"/>
  <c r="B82" i="899"/>
  <c r="B80" i="909"/>
  <c r="G92" i="909" s="1"/>
  <c r="G99" i="909" s="1"/>
  <c r="B82" i="909"/>
  <c r="B80" i="889"/>
  <c r="G92" i="889" s="1"/>
  <c r="G99" i="889" s="1"/>
  <c r="B82" i="889"/>
  <c r="B82" i="933"/>
  <c r="B80" i="933"/>
  <c r="G92" i="933" s="1"/>
  <c r="G99" i="933" s="1"/>
  <c r="B82" i="917"/>
  <c r="B80" i="917"/>
  <c r="G92" i="917" s="1"/>
  <c r="G99" i="917" s="1"/>
  <c r="B99" i="885" l="1"/>
  <c r="G108" i="885"/>
  <c r="G115" i="885" s="1"/>
  <c r="B92" i="894"/>
  <c r="B82" i="879"/>
  <c r="B80" i="879"/>
  <c r="G92" i="879" s="1"/>
  <c r="G99" i="879" s="1"/>
  <c r="B92" i="919"/>
  <c r="B92" i="934"/>
  <c r="B92" i="899"/>
  <c r="G108" i="901"/>
  <c r="G115" i="901" s="1"/>
  <c r="B99" i="901"/>
  <c r="G108" i="908"/>
  <c r="G115" i="908" s="1"/>
  <c r="B99" i="908"/>
  <c r="B92" i="930"/>
  <c r="B92" i="893"/>
  <c r="B80" i="896"/>
  <c r="G92" i="896" s="1"/>
  <c r="G99" i="896" s="1"/>
  <c r="B82" i="896"/>
  <c r="B92" i="921"/>
  <c r="B92" i="887"/>
  <c r="B92" i="935"/>
  <c r="B92" i="913"/>
  <c r="B92" i="897"/>
  <c r="G108" i="906"/>
  <c r="G115" i="906" s="1"/>
  <c r="B99" i="906"/>
  <c r="B92" i="909"/>
  <c r="B92" i="878"/>
  <c r="B92" i="891"/>
  <c r="B92" i="889"/>
  <c r="B92" i="925"/>
  <c r="B92" i="876"/>
  <c r="B92" i="929"/>
  <c r="B92" i="924"/>
  <c r="B92" i="932"/>
  <c r="B92" i="884"/>
  <c r="B92" i="880"/>
  <c r="B92" i="890"/>
  <c r="B92" i="892"/>
  <c r="B92" i="922"/>
  <c r="B92" i="883"/>
  <c r="B92" i="886"/>
  <c r="B80" i="912"/>
  <c r="G92" i="912" s="1"/>
  <c r="G99" i="912" s="1"/>
  <c r="B82" i="912"/>
  <c r="B92" i="898"/>
  <c r="B92" i="877"/>
  <c r="B92" i="874"/>
  <c r="B92" i="914"/>
  <c r="B92" i="917"/>
  <c r="B92" i="895"/>
  <c r="B92" i="907"/>
  <c r="B92" i="926"/>
  <c r="B92" i="905"/>
  <c r="B99" i="875"/>
  <c r="G108" i="875"/>
  <c r="G115" i="875" s="1"/>
  <c r="B92" i="903"/>
  <c r="B92" i="872"/>
  <c r="B92" i="900"/>
  <c r="B92" i="931"/>
  <c r="B92" i="882"/>
  <c r="G108" i="881"/>
  <c r="G115" i="881" s="1"/>
  <c r="B99" i="881"/>
  <c r="B92" i="918"/>
  <c r="B92" i="873"/>
  <c r="B92" i="923"/>
  <c r="B92" i="910"/>
  <c r="B92" i="920"/>
  <c r="B92" i="916"/>
  <c r="B92" i="904"/>
  <c r="B92" i="927"/>
  <c r="B92" i="911"/>
  <c r="B92" i="888"/>
  <c r="B92" i="915"/>
  <c r="B92" i="933"/>
  <c r="B99" i="902"/>
  <c r="G108" i="902"/>
  <c r="G115" i="902" s="1"/>
  <c r="B92" i="928"/>
  <c r="G108" i="894" l="1"/>
  <c r="G115" i="894" s="1"/>
  <c r="B99" i="894"/>
  <c r="B92" i="879"/>
  <c r="B113" i="885"/>
  <c r="G108" i="880"/>
  <c r="G115" i="880" s="1"/>
  <c r="B99" i="880"/>
  <c r="B92" i="896"/>
  <c r="G108" i="893"/>
  <c r="G115" i="893" s="1"/>
  <c r="B99" i="893"/>
  <c r="G108" i="889"/>
  <c r="G115" i="889" s="1"/>
  <c r="B99" i="889"/>
  <c r="B99" i="930"/>
  <c r="G108" i="930"/>
  <c r="G115" i="930" s="1"/>
  <c r="B99" i="913"/>
  <c r="G108" i="913"/>
  <c r="G115" i="913" s="1"/>
  <c r="G108" i="891"/>
  <c r="G115" i="891" s="1"/>
  <c r="B99" i="891"/>
  <c r="B99" i="887"/>
  <c r="G108" i="887"/>
  <c r="G115" i="887" s="1"/>
  <c r="G108" i="915"/>
  <c r="G115" i="915" s="1"/>
  <c r="B99" i="915"/>
  <c r="B113" i="908"/>
  <c r="B99" i="928"/>
  <c r="G108" i="928"/>
  <c r="G115" i="928" s="1"/>
  <c r="G108" i="925"/>
  <c r="G115" i="925" s="1"/>
  <c r="B99" i="925"/>
  <c r="G108" i="917"/>
  <c r="G115" i="917" s="1"/>
  <c r="B99" i="917"/>
  <c r="G108" i="886"/>
  <c r="G115" i="886" s="1"/>
  <c r="B99" i="886"/>
  <c r="B99" i="878"/>
  <c r="G108" i="878"/>
  <c r="G115" i="878" s="1"/>
  <c r="B99" i="909"/>
  <c r="G108" i="909"/>
  <c r="G115" i="909" s="1"/>
  <c r="B113" i="902"/>
  <c r="B92" i="912"/>
  <c r="B99" i="911"/>
  <c r="G108" i="911"/>
  <c r="G115" i="911" s="1"/>
  <c r="B113" i="901"/>
  <c r="G108" i="933"/>
  <c r="G115" i="933" s="1"/>
  <c r="B99" i="933"/>
  <c r="G108" i="883"/>
  <c r="G115" i="883" s="1"/>
  <c r="B99" i="883"/>
  <c r="G108" i="899"/>
  <c r="G115" i="899" s="1"/>
  <c r="B99" i="899"/>
  <c r="B99" i="926"/>
  <c r="G108" i="926"/>
  <c r="G115" i="926" s="1"/>
  <c r="G108" i="895"/>
  <c r="G115" i="895" s="1"/>
  <c r="B99" i="895"/>
  <c r="B113" i="906"/>
  <c r="G108" i="884"/>
  <c r="G115" i="884" s="1"/>
  <c r="B99" i="884"/>
  <c r="G108" i="874"/>
  <c r="G115" i="874" s="1"/>
  <c r="B99" i="874"/>
  <c r="G108" i="922"/>
  <c r="G115" i="922" s="1"/>
  <c r="B99" i="922"/>
  <c r="G108" i="932"/>
  <c r="G115" i="932" s="1"/>
  <c r="B99" i="932"/>
  <c r="G108" i="888"/>
  <c r="G115" i="888" s="1"/>
  <c r="B99" i="888"/>
  <c r="B99" i="873"/>
  <c r="G108" i="873"/>
  <c r="G115" i="873" s="1"/>
  <c r="B113" i="875"/>
  <c r="G108" i="910"/>
  <c r="G115" i="910" s="1"/>
  <c r="B99" i="910"/>
  <c r="G108" i="927"/>
  <c r="G115" i="927" s="1"/>
  <c r="B99" i="927"/>
  <c r="G108" i="904"/>
  <c r="G115" i="904" s="1"/>
  <c r="B99" i="904"/>
  <c r="G108" i="924"/>
  <c r="G115" i="924" s="1"/>
  <c r="B99" i="924"/>
  <c r="G108" i="921"/>
  <c r="G115" i="921" s="1"/>
  <c r="B99" i="921"/>
  <c r="G108" i="934"/>
  <c r="G115" i="934" s="1"/>
  <c r="B99" i="934"/>
  <c r="G108" i="931"/>
  <c r="G115" i="931" s="1"/>
  <c r="B99" i="931"/>
  <c r="G108" i="914"/>
  <c r="G115" i="914" s="1"/>
  <c r="B99" i="914"/>
  <c r="B113" i="881"/>
  <c r="G108" i="876"/>
  <c r="G115" i="876" s="1"/>
  <c r="B99" i="876"/>
  <c r="G108" i="935"/>
  <c r="G115" i="935" s="1"/>
  <c r="B99" i="935"/>
  <c r="B99" i="907"/>
  <c r="G108" i="907"/>
  <c r="G115" i="907" s="1"/>
  <c r="G108" i="923"/>
  <c r="G115" i="923" s="1"/>
  <c r="B99" i="923"/>
  <c r="B99" i="898"/>
  <c r="G108" i="898"/>
  <c r="G115" i="898" s="1"/>
  <c r="G108" i="920"/>
  <c r="G115" i="920" s="1"/>
  <c r="B99" i="920"/>
  <c r="B99" i="892"/>
  <c r="G108" i="892"/>
  <c r="G115" i="892" s="1"/>
  <c r="G108" i="929"/>
  <c r="G115" i="929" s="1"/>
  <c r="B99" i="929"/>
  <c r="G108" i="916"/>
  <c r="G115" i="916" s="1"/>
  <c r="B99" i="916"/>
  <c r="G108" i="900"/>
  <c r="G115" i="900" s="1"/>
  <c r="B99" i="900"/>
  <c r="G108" i="903"/>
  <c r="G115" i="903" s="1"/>
  <c r="B99" i="903"/>
  <c r="G108" i="890"/>
  <c r="G115" i="890" s="1"/>
  <c r="B99" i="890"/>
  <c r="G108" i="897"/>
  <c r="G115" i="897" s="1"/>
  <c r="B99" i="897"/>
  <c r="G108" i="918"/>
  <c r="G115" i="918" s="1"/>
  <c r="B99" i="918"/>
  <c r="G108" i="882"/>
  <c r="G115" i="882" s="1"/>
  <c r="B99" i="882"/>
  <c r="B99" i="905"/>
  <c r="G108" i="905"/>
  <c r="G115" i="905" s="1"/>
  <c r="G108" i="872"/>
  <c r="G115" i="872" s="1"/>
  <c r="B99" i="872"/>
  <c r="G108" i="877"/>
  <c r="G115" i="877" s="1"/>
  <c r="B99" i="877"/>
  <c r="G108" i="919"/>
  <c r="G115" i="919" s="1"/>
  <c r="B99" i="919"/>
  <c r="B99" i="879" l="1"/>
  <c r="G108" i="879"/>
  <c r="G115" i="879" s="1"/>
  <c r="B115" i="885"/>
  <c r="B113" i="894"/>
  <c r="B113" i="872"/>
  <c r="B113" i="935"/>
  <c r="B115" i="881"/>
  <c r="B113" i="905"/>
  <c r="B113" i="874"/>
  <c r="B113" i="907"/>
  <c r="B113" i="914"/>
  <c r="B113" i="903"/>
  <c r="B113" i="924"/>
  <c r="B113" i="930"/>
  <c r="B113" i="886"/>
  <c r="B113" i="895"/>
  <c r="B113" i="929"/>
  <c r="B115" i="901"/>
  <c r="B113" i="882"/>
  <c r="B113" i="918"/>
  <c r="B113" i="926"/>
  <c r="B113" i="911"/>
  <c r="B113" i="889"/>
  <c r="B113" i="932"/>
  <c r="B113" i="917"/>
  <c r="B115" i="908"/>
  <c r="B113" i="931"/>
  <c r="B113" i="887"/>
  <c r="B113" i="891"/>
  <c r="B113" i="883"/>
  <c r="B113" i="893"/>
  <c r="B113" i="928"/>
  <c r="B113" i="915"/>
  <c r="B113" i="900"/>
  <c r="B113" i="892"/>
  <c r="B113" i="898"/>
  <c r="B113" i="910"/>
  <c r="G108" i="912"/>
  <c r="G115" i="912" s="1"/>
  <c r="B99" i="912"/>
  <c r="B115" i="875"/>
  <c r="B99" i="896"/>
  <c r="G108" i="896"/>
  <c r="G115" i="896" s="1"/>
  <c r="B113" i="925"/>
  <c r="B113" i="916"/>
  <c r="B115" i="902"/>
  <c r="B113" i="876"/>
  <c r="B113" i="913"/>
  <c r="B113" i="920"/>
  <c r="B113" i="919"/>
  <c r="B113" i="873"/>
  <c r="B115" i="906"/>
  <c r="B113" i="890"/>
  <c r="B113" i="899"/>
  <c r="B113" i="904"/>
  <c r="B113" i="909"/>
  <c r="B113" i="880"/>
  <c r="B113" i="897"/>
  <c r="B113" i="933"/>
  <c r="B113" i="927"/>
  <c r="B113" i="877"/>
  <c r="B113" i="922"/>
  <c r="B113" i="884"/>
  <c r="B113" i="934"/>
  <c r="B113" i="921"/>
  <c r="B113" i="923"/>
  <c r="B113" i="888"/>
  <c r="B113" i="878"/>
  <c r="B113" i="879" l="1"/>
  <c r="B115" i="894"/>
  <c r="B115" i="934"/>
  <c r="B115" i="929"/>
  <c r="B115" i="895"/>
  <c r="B115" i="921"/>
  <c r="B115" i="876"/>
  <c r="B115" i="882"/>
  <c r="B115" i="928"/>
  <c r="B115" i="887"/>
  <c r="B115" i="907"/>
  <c r="B115" i="919"/>
  <c r="B115" i="927"/>
  <c r="B115" i="909"/>
  <c r="B115" i="873"/>
  <c r="B115" i="913"/>
  <c r="B115" i="922"/>
  <c r="B115" i="891"/>
  <c r="B115" i="933"/>
  <c r="B115" i="874"/>
  <c r="B115" i="923"/>
  <c r="B115" i="920"/>
  <c r="B115" i="886"/>
  <c r="B115" i="905"/>
  <c r="B115" i="915"/>
  <c r="B115" i="877"/>
  <c r="B115" i="903"/>
  <c r="B115" i="897"/>
  <c r="B115" i="889"/>
  <c r="B115" i="893"/>
  <c r="B115" i="925"/>
  <c r="B115" i="917"/>
  <c r="B113" i="912"/>
  <c r="B115" i="911"/>
  <c r="B115" i="890"/>
  <c r="B115" i="910"/>
  <c r="B115" i="924"/>
  <c r="B115" i="914"/>
  <c r="B115" i="899"/>
  <c r="B115" i="926"/>
  <c r="B115" i="935"/>
  <c r="B115" i="883"/>
  <c r="B115" i="931"/>
  <c r="B115" i="916"/>
  <c r="B115" i="880"/>
  <c r="B115" i="904"/>
  <c r="B115" i="898"/>
  <c r="B115" i="878"/>
  <c r="B115" i="872"/>
  <c r="B115" i="900"/>
  <c r="B115" i="884"/>
  <c r="B115" i="930"/>
  <c r="B113" i="896"/>
  <c r="B115" i="932"/>
  <c r="B115" i="888"/>
  <c r="B115" i="892"/>
  <c r="B115" i="918"/>
  <c r="B115" i="879" l="1"/>
  <c r="B115" i="912"/>
  <c r="B115" i="896"/>
  <c r="G144" i="871" l="1"/>
  <c r="B144" i="871"/>
  <c r="B138" i="871"/>
  <c r="G138" i="871"/>
  <c r="G137" i="871" s="1"/>
  <c r="G134" i="871"/>
  <c r="B134" i="871"/>
  <c r="G131" i="871"/>
  <c r="B131" i="871"/>
  <c r="B128" i="871"/>
  <c r="G125" i="871"/>
  <c r="B106" i="871"/>
  <c r="G96" i="871"/>
  <c r="B59" i="871"/>
  <c r="B108" i="871"/>
  <c r="G144" i="870"/>
  <c r="B144" i="870"/>
  <c r="G138" i="870"/>
  <c r="G137" i="870" s="1"/>
  <c r="B131" i="870"/>
  <c r="G131" i="870"/>
  <c r="G125" i="870"/>
  <c r="B125" i="870"/>
  <c r="G96" i="870"/>
  <c r="G93" i="870"/>
  <c r="B64" i="870"/>
  <c r="G60" i="870"/>
  <c r="B108" i="870"/>
  <c r="G11" i="870"/>
  <c r="G144" i="869"/>
  <c r="B144" i="869"/>
  <c r="B138" i="869"/>
  <c r="G138" i="869"/>
  <c r="G134" i="869"/>
  <c r="B131" i="869"/>
  <c r="G131" i="869"/>
  <c r="G125" i="869"/>
  <c r="B106" i="869"/>
  <c r="G96" i="869"/>
  <c r="G60" i="869"/>
  <c r="B59" i="869"/>
  <c r="G43" i="869"/>
  <c r="B42" i="869"/>
  <c r="B108" i="869"/>
  <c r="G144" i="868"/>
  <c r="B144" i="868"/>
  <c r="G138" i="868"/>
  <c r="G137" i="868" s="1"/>
  <c r="G134" i="868"/>
  <c r="B134" i="868"/>
  <c r="G131" i="868"/>
  <c r="B128" i="868"/>
  <c r="G125" i="868"/>
  <c r="B125" i="868"/>
  <c r="B106" i="868"/>
  <c r="G96" i="868"/>
  <c r="G60" i="868"/>
  <c r="B59" i="868"/>
  <c r="B28" i="868"/>
  <c r="B108" i="868"/>
  <c r="G11" i="868"/>
  <c r="G138" i="867"/>
  <c r="G137" i="867" s="1"/>
  <c r="G131" i="867"/>
  <c r="G125" i="867"/>
  <c r="G96" i="867"/>
  <c r="G60" i="867"/>
  <c r="B108" i="867"/>
  <c r="G11" i="867"/>
  <c r="G131" i="866"/>
  <c r="B131" i="866"/>
  <c r="G96" i="866"/>
  <c r="G60" i="866"/>
  <c r="B108" i="866"/>
  <c r="G144" i="865"/>
  <c r="B138" i="865"/>
  <c r="B125" i="865"/>
  <c r="G96" i="865"/>
  <c r="B59" i="865"/>
  <c r="B108" i="865"/>
  <c r="G138" i="864"/>
  <c r="G137" i="864" s="1"/>
  <c r="B134" i="864"/>
  <c r="G128" i="864"/>
  <c r="B128" i="864"/>
  <c r="B125" i="864"/>
  <c r="G96" i="864"/>
  <c r="B59" i="864"/>
  <c r="G43" i="864"/>
  <c r="B28" i="864"/>
  <c r="B108" i="864"/>
  <c r="G144" i="863"/>
  <c r="B131" i="863"/>
  <c r="B128" i="863"/>
  <c r="B106" i="863"/>
  <c r="G96" i="863"/>
  <c r="G60" i="863"/>
  <c r="B108" i="863"/>
  <c r="G131" i="862"/>
  <c r="G125" i="862"/>
  <c r="G96" i="862"/>
  <c r="B59" i="862"/>
  <c r="B108" i="862"/>
  <c r="G11" i="862"/>
  <c r="B137" i="865" l="1"/>
  <c r="G16" i="867"/>
  <c r="G63" i="865"/>
  <c r="G134" i="866"/>
  <c r="B131" i="867"/>
  <c r="G11" i="869"/>
  <c r="G128" i="871"/>
  <c r="B106" i="864"/>
  <c r="B144" i="864"/>
  <c r="B134" i="867"/>
  <c r="B106" i="870"/>
  <c r="G125" i="864"/>
  <c r="B134" i="862"/>
  <c r="B64" i="871"/>
  <c r="G131" i="863"/>
  <c r="G43" i="870"/>
  <c r="G93" i="867"/>
  <c r="G93" i="871"/>
  <c r="B134" i="863"/>
  <c r="B144" i="867"/>
  <c r="B128" i="866"/>
  <c r="G93" i="862"/>
  <c r="B59" i="870"/>
  <c r="B42" i="871"/>
  <c r="B125" i="871"/>
  <c r="B64" i="864"/>
  <c r="G134" i="870"/>
  <c r="B128" i="867"/>
  <c r="G128" i="867"/>
  <c r="B125" i="863"/>
  <c r="B138" i="866"/>
  <c r="G125" i="863"/>
  <c r="G138" i="866"/>
  <c r="G137" i="866" s="1"/>
  <c r="B64" i="869"/>
  <c r="B128" i="870"/>
  <c r="B42" i="868"/>
  <c r="G137" i="869"/>
  <c r="G43" i="868"/>
  <c r="G128" i="863"/>
  <c r="G11" i="865"/>
  <c r="B12" i="865" s="1"/>
  <c r="B28" i="871"/>
  <c r="G60" i="871"/>
  <c r="B106" i="865"/>
  <c r="G93" i="866"/>
  <c r="G128" i="868"/>
  <c r="G93" i="869"/>
  <c r="G144" i="866"/>
  <c r="B64" i="867"/>
  <c r="B106" i="866"/>
  <c r="G63" i="867"/>
  <c r="G63" i="870"/>
  <c r="B64" i="862"/>
  <c r="B134" i="870"/>
  <c r="G43" i="871"/>
  <c r="G125" i="865"/>
  <c r="G128" i="865"/>
  <c r="B125" i="866"/>
  <c r="B138" i="863"/>
  <c r="B131" i="864"/>
  <c r="B125" i="862"/>
  <c r="G134" i="864"/>
  <c r="G131" i="865"/>
  <c r="G63" i="868"/>
  <c r="G60" i="864"/>
  <c r="G128" i="866"/>
  <c r="B128" i="869"/>
  <c r="G128" i="869"/>
  <c r="B28" i="862"/>
  <c r="B106" i="862"/>
  <c r="B138" i="864"/>
  <c r="B134" i="865"/>
  <c r="B28" i="870"/>
  <c r="B26" i="868"/>
  <c r="B128" i="862"/>
  <c r="B144" i="863"/>
  <c r="G125" i="866"/>
  <c r="B138" i="867"/>
  <c r="G63" i="869"/>
  <c r="B137" i="869"/>
  <c r="G128" i="862"/>
  <c r="B28" i="867"/>
  <c r="G63" i="871"/>
  <c r="G93" i="864"/>
  <c r="B42" i="866"/>
  <c r="B106" i="867"/>
  <c r="G128" i="870"/>
  <c r="G60" i="865"/>
  <c r="G43" i="866"/>
  <c r="G11" i="871"/>
  <c r="B64" i="865"/>
  <c r="G43" i="867"/>
  <c r="G134" i="862"/>
  <c r="G138" i="865"/>
  <c r="G137" i="865" s="1"/>
  <c r="B125" i="867"/>
  <c r="B59" i="866"/>
  <c r="B134" i="866"/>
  <c r="B59" i="863"/>
  <c r="G144" i="867"/>
  <c r="B64" i="868"/>
  <c r="B125" i="869"/>
  <c r="B59" i="867"/>
  <c r="B138" i="868"/>
  <c r="G43" i="862"/>
  <c r="G63" i="863"/>
  <c r="B28" i="865"/>
  <c r="B144" i="865"/>
  <c r="G63" i="864"/>
  <c r="B138" i="862"/>
  <c r="G144" i="862"/>
  <c r="G11" i="866"/>
  <c r="G93" i="863"/>
  <c r="G43" i="863"/>
  <c r="G43" i="865"/>
  <c r="B128" i="865"/>
  <c r="B28" i="866"/>
  <c r="G134" i="867"/>
  <c r="B42" i="870"/>
  <c r="G16" i="865"/>
  <c r="B64" i="866"/>
  <c r="B42" i="867"/>
  <c r="B26" i="864"/>
  <c r="G11" i="864"/>
  <c r="B64" i="863"/>
  <c r="B131" i="865"/>
  <c r="B144" i="862"/>
  <c r="G134" i="863"/>
  <c r="G144" i="864"/>
  <c r="G134" i="865"/>
  <c r="B138" i="870"/>
  <c r="B42" i="862"/>
  <c r="G11" i="863"/>
  <c r="B131" i="868"/>
  <c r="B144" i="866"/>
  <c r="B28" i="869"/>
  <c r="G138" i="863"/>
  <c r="G137" i="863" s="1"/>
  <c r="B134" i="869"/>
  <c r="G138" i="862"/>
  <c r="G137" i="862" s="1"/>
  <c r="B28" i="863"/>
  <c r="G93" i="865"/>
  <c r="G60" i="862"/>
  <c r="B131" i="862"/>
  <c r="B42" i="863"/>
  <c r="B12" i="867"/>
  <c r="G16" i="868"/>
  <c r="G63" i="862"/>
  <c r="G131" i="864"/>
  <c r="G93" i="868"/>
  <c r="B42" i="865"/>
  <c r="B42" i="864"/>
  <c r="G63" i="866"/>
  <c r="G16" i="862"/>
  <c r="B12" i="862"/>
  <c r="B12" i="870"/>
  <c r="G16" i="870"/>
  <c r="B137" i="871"/>
  <c r="B12" i="868"/>
  <c r="G16" i="869" l="1"/>
  <c r="B26" i="870"/>
  <c r="B137" i="868"/>
  <c r="G26" i="865"/>
  <c r="B137" i="866"/>
  <c r="B137" i="867"/>
  <c r="G16" i="866"/>
  <c r="B12" i="869"/>
  <c r="B26" i="866"/>
  <c r="B26" i="862"/>
  <c r="G123" i="869"/>
  <c r="G123" i="871"/>
  <c r="B137" i="862"/>
  <c r="B137" i="863"/>
  <c r="G16" i="871"/>
  <c r="G26" i="867"/>
  <c r="G123" i="864"/>
  <c r="G123" i="870"/>
  <c r="B12" i="866"/>
  <c r="B26" i="871"/>
  <c r="B26" i="867"/>
  <c r="B14" i="867"/>
  <c r="G123" i="868"/>
  <c r="B12" i="871"/>
  <c r="B137" i="864"/>
  <c r="B137" i="870"/>
  <c r="B26" i="863"/>
  <c r="B123" i="869"/>
  <c r="G122" i="869" s="1"/>
  <c r="B16" i="865"/>
  <c r="G123" i="867"/>
  <c r="G123" i="866"/>
  <c r="B26" i="869"/>
  <c r="G16" i="863"/>
  <c r="B123" i="865"/>
  <c r="G122" i="865" s="1"/>
  <c r="B14" i="865"/>
  <c r="G16" i="864"/>
  <c r="B12" i="863"/>
  <c r="G123" i="863"/>
  <c r="B26" i="865"/>
  <c r="G123" i="862"/>
  <c r="B12" i="864"/>
  <c r="B16" i="867"/>
  <c r="G123" i="865"/>
  <c r="G26" i="870"/>
  <c r="B16" i="870"/>
  <c r="B14" i="870"/>
  <c r="G26" i="862"/>
  <c r="B16" i="862"/>
  <c r="B14" i="862"/>
  <c r="G26" i="868"/>
  <c r="B16" i="868"/>
  <c r="B14" i="868"/>
  <c r="B123" i="868"/>
  <c r="G122" i="868" s="1"/>
  <c r="B123" i="871"/>
  <c r="G122" i="871" s="1"/>
  <c r="B16" i="869" l="1"/>
  <c r="B123" i="867"/>
  <c r="G122" i="867" s="1"/>
  <c r="B123" i="863"/>
  <c r="G122" i="863" s="1"/>
  <c r="G26" i="866"/>
  <c r="B16" i="866"/>
  <c r="G35" i="867"/>
  <c r="G26" i="869"/>
  <c r="B123" i="862"/>
  <c r="G122" i="862" s="1"/>
  <c r="B14" i="869"/>
  <c r="G26" i="871"/>
  <c r="G35" i="871" s="1"/>
  <c r="B14" i="866"/>
  <c r="G35" i="865"/>
  <c r="B14" i="864"/>
  <c r="B123" i="866"/>
  <c r="G122" i="866" s="1"/>
  <c r="G26" i="863"/>
  <c r="G35" i="863" s="1"/>
  <c r="B123" i="870"/>
  <c r="G122" i="870" s="1"/>
  <c r="B14" i="871"/>
  <c r="B123" i="864"/>
  <c r="G122" i="864" s="1"/>
  <c r="B16" i="871"/>
  <c r="B16" i="864"/>
  <c r="G26" i="864"/>
  <c r="B14" i="863"/>
  <c r="B16" i="863"/>
  <c r="G35" i="870"/>
  <c r="G35" i="866"/>
  <c r="G35" i="864"/>
  <c r="G35" i="868"/>
  <c r="G35" i="862"/>
  <c r="G35" i="869"/>
  <c r="B33" i="867" l="1"/>
  <c r="B33" i="865"/>
  <c r="B33" i="871"/>
  <c r="B33" i="868"/>
  <c r="B33" i="866"/>
  <c r="B33" i="864"/>
  <c r="B33" i="863"/>
  <c r="B33" i="862"/>
  <c r="B33" i="869"/>
  <c r="B33" i="870"/>
  <c r="G42" i="865" l="1"/>
  <c r="G52" i="865" s="1"/>
  <c r="B35" i="865"/>
  <c r="G42" i="867"/>
  <c r="G52" i="867" s="1"/>
  <c r="B35" i="867"/>
  <c r="G42" i="870"/>
  <c r="G52" i="870" s="1"/>
  <c r="B35" i="870"/>
  <c r="G42" i="869"/>
  <c r="G52" i="869" s="1"/>
  <c r="B35" i="869"/>
  <c r="G42" i="862"/>
  <c r="G52" i="862" s="1"/>
  <c r="B35" i="862"/>
  <c r="G42" i="863"/>
  <c r="G52" i="863" s="1"/>
  <c r="B35" i="863"/>
  <c r="G42" i="866"/>
  <c r="G52" i="866" s="1"/>
  <c r="B35" i="866"/>
  <c r="G42" i="868"/>
  <c r="G52" i="868" s="1"/>
  <c r="B35" i="868"/>
  <c r="G42" i="871"/>
  <c r="G52" i="871" s="1"/>
  <c r="B35" i="871"/>
  <c r="G42" i="864"/>
  <c r="G52" i="864" s="1"/>
  <c r="B35" i="864"/>
  <c r="B49" i="867" l="1"/>
  <c r="B49" i="865"/>
  <c r="B49" i="871"/>
  <c r="B49" i="864"/>
  <c r="B49" i="866"/>
  <c r="B49" i="868"/>
  <c r="B49" i="862"/>
  <c r="B49" i="869"/>
  <c r="B49" i="863"/>
  <c r="B49" i="870"/>
  <c r="B52" i="865" l="1"/>
  <c r="G59" i="865"/>
  <c r="G70" i="865" s="1"/>
  <c r="B52" i="867"/>
  <c r="G59" i="867"/>
  <c r="G70" i="867" s="1"/>
  <c r="G59" i="864"/>
  <c r="G70" i="864" s="1"/>
  <c r="B52" i="864"/>
  <c r="G59" i="862"/>
  <c r="G70" i="862" s="1"/>
  <c r="B52" i="862"/>
  <c r="G59" i="868"/>
  <c r="G70" i="868" s="1"/>
  <c r="B52" i="868"/>
  <c r="G59" i="866"/>
  <c r="G70" i="866" s="1"/>
  <c r="B52" i="866"/>
  <c r="G59" i="870"/>
  <c r="G70" i="870" s="1"/>
  <c r="B52" i="870"/>
  <c r="G59" i="869"/>
  <c r="G70" i="869" s="1"/>
  <c r="B52" i="869"/>
  <c r="G59" i="863"/>
  <c r="G70" i="863" s="1"/>
  <c r="B52" i="863"/>
  <c r="G59" i="871"/>
  <c r="G70" i="871" s="1"/>
  <c r="B52" i="871"/>
  <c r="B68" i="865" l="1"/>
  <c r="B68" i="867"/>
  <c r="B68" i="869"/>
  <c r="B68" i="866"/>
  <c r="B68" i="862"/>
  <c r="B68" i="871"/>
  <c r="B68" i="864"/>
  <c r="B68" i="870"/>
  <c r="B68" i="868"/>
  <c r="B68" i="863"/>
  <c r="G77" i="865" l="1"/>
  <c r="B70" i="865"/>
  <c r="G77" i="867"/>
  <c r="B70" i="867"/>
  <c r="G77" i="864"/>
  <c r="B70" i="864"/>
  <c r="G77" i="863"/>
  <c r="B70" i="863"/>
  <c r="G77" i="870"/>
  <c r="B70" i="870"/>
  <c r="G77" i="871"/>
  <c r="B70" i="871"/>
  <c r="G77" i="866"/>
  <c r="B70" i="866"/>
  <c r="G77" i="868"/>
  <c r="B70" i="868"/>
  <c r="G77" i="869"/>
  <c r="B70" i="869"/>
  <c r="G77" i="862"/>
  <c r="B70" i="862"/>
  <c r="G82" i="867" l="1"/>
  <c r="G82" i="865"/>
  <c r="G82" i="862"/>
  <c r="G82" i="869"/>
  <c r="G82" i="866"/>
  <c r="G82" i="868"/>
  <c r="G82" i="871"/>
  <c r="G82" i="870"/>
  <c r="G82" i="864"/>
  <c r="G82" i="863"/>
  <c r="B79" i="867" l="1"/>
  <c r="B79" i="865"/>
  <c r="B79" i="864"/>
  <c r="B79" i="870"/>
  <c r="B79" i="863"/>
  <c r="B79" i="869"/>
  <c r="B79" i="868"/>
  <c r="B79" i="866"/>
  <c r="B79" i="862"/>
  <c r="B79" i="871"/>
  <c r="B82" i="865" l="1"/>
  <c r="B80" i="865"/>
  <c r="G92" i="865" s="1"/>
  <c r="G99" i="865" s="1"/>
  <c r="B82" i="867"/>
  <c r="B80" i="867"/>
  <c r="G92" i="867" s="1"/>
  <c r="G99" i="867" s="1"/>
  <c r="B82" i="871"/>
  <c r="B80" i="871"/>
  <c r="G92" i="871" s="1"/>
  <c r="G99" i="871" s="1"/>
  <c r="B82" i="862"/>
  <c r="B80" i="862"/>
  <c r="G92" i="862" s="1"/>
  <c r="G99" i="862" s="1"/>
  <c r="B82" i="869"/>
  <c r="B80" i="869"/>
  <c r="G92" i="869" s="1"/>
  <c r="G99" i="869" s="1"/>
  <c r="B80" i="868"/>
  <c r="G92" i="868" s="1"/>
  <c r="G99" i="868" s="1"/>
  <c r="B82" i="868"/>
  <c r="B80" i="870"/>
  <c r="G92" i="870" s="1"/>
  <c r="G99" i="870" s="1"/>
  <c r="B82" i="870"/>
  <c r="B80" i="864"/>
  <c r="G92" i="864" s="1"/>
  <c r="G99" i="864" s="1"/>
  <c r="B82" i="864"/>
  <c r="B80" i="866"/>
  <c r="G92" i="866" s="1"/>
  <c r="G99" i="866" s="1"/>
  <c r="B82" i="866"/>
  <c r="B80" i="863"/>
  <c r="G92" i="863" s="1"/>
  <c r="G99" i="863" s="1"/>
  <c r="B82" i="863"/>
  <c r="B92" i="867" l="1"/>
  <c r="B92" i="865"/>
  <c r="B92" i="866"/>
  <c r="B92" i="870"/>
  <c r="B92" i="868"/>
  <c r="B92" i="862"/>
  <c r="B92" i="869"/>
  <c r="B92" i="871"/>
  <c r="B92" i="863"/>
  <c r="B92" i="864"/>
  <c r="B99" i="867" l="1"/>
  <c r="G108" i="867"/>
  <c r="G115" i="867" s="1"/>
  <c r="G108" i="865"/>
  <c r="G115" i="865" s="1"/>
  <c r="B99" i="865"/>
  <c r="G108" i="863"/>
  <c r="G115" i="863" s="1"/>
  <c r="B99" i="863"/>
  <c r="G108" i="871"/>
  <c r="G115" i="871" s="1"/>
  <c r="B99" i="871"/>
  <c r="G108" i="869"/>
  <c r="G115" i="869" s="1"/>
  <c r="B99" i="869"/>
  <c r="G108" i="862"/>
  <c r="G115" i="862" s="1"/>
  <c r="B99" i="862"/>
  <c r="B99" i="868"/>
  <c r="G108" i="868"/>
  <c r="G115" i="868" s="1"/>
  <c r="G108" i="870"/>
  <c r="G115" i="870" s="1"/>
  <c r="B99" i="870"/>
  <c r="G108" i="866"/>
  <c r="G115" i="866" s="1"/>
  <c r="B99" i="866"/>
  <c r="G108" i="864"/>
  <c r="G115" i="864" s="1"/>
  <c r="B99" i="864"/>
  <c r="B113" i="867" l="1"/>
  <c r="B113" i="865"/>
  <c r="B113" i="870"/>
  <c r="B113" i="862"/>
  <c r="B113" i="863"/>
  <c r="B113" i="868"/>
  <c r="B113" i="869"/>
  <c r="B113" i="864"/>
  <c r="B113" i="866"/>
  <c r="B113" i="871"/>
  <c r="B115" i="865" l="1"/>
  <c r="B115" i="867"/>
  <c r="B115" i="871"/>
  <c r="B115" i="869"/>
  <c r="B115" i="868"/>
  <c r="B115" i="866"/>
  <c r="B115" i="864"/>
  <c r="B115" i="863"/>
  <c r="B115" i="870"/>
  <c r="B115" i="862"/>
  <c r="G144" i="861" l="1"/>
  <c r="B144" i="861"/>
  <c r="G138" i="861"/>
  <c r="G137" i="861" s="1"/>
  <c r="G134" i="861"/>
  <c r="B134" i="861"/>
  <c r="G131" i="861"/>
  <c r="G128" i="861"/>
  <c r="B128" i="861"/>
  <c r="B125" i="861"/>
  <c r="G96" i="861"/>
  <c r="G63" i="861"/>
  <c r="B59" i="861"/>
  <c r="G43" i="861"/>
  <c r="B108" i="861"/>
  <c r="G144" i="860"/>
  <c r="B144" i="860"/>
  <c r="G134" i="860"/>
  <c r="G131" i="860"/>
  <c r="B128" i="860"/>
  <c r="B125" i="860"/>
  <c r="G125" i="860"/>
  <c r="B106" i="860"/>
  <c r="G96" i="860"/>
  <c r="G93" i="860"/>
  <c r="B28" i="860"/>
  <c r="B108" i="860"/>
  <c r="B144" i="859"/>
  <c r="B138" i="859"/>
  <c r="B131" i="859"/>
  <c r="G128" i="859"/>
  <c r="B125" i="859"/>
  <c r="B106" i="859"/>
  <c r="G96" i="859"/>
  <c r="G43" i="859"/>
  <c r="B108" i="859"/>
  <c r="G144" i="858"/>
  <c r="B138" i="858"/>
  <c r="G138" i="858"/>
  <c r="G137" i="858" s="1"/>
  <c r="G134" i="858"/>
  <c r="B134" i="858"/>
  <c r="B131" i="858"/>
  <c r="G125" i="858"/>
  <c r="G96" i="858"/>
  <c r="G93" i="858"/>
  <c r="G60" i="858"/>
  <c r="B59" i="858"/>
  <c r="B28" i="858"/>
  <c r="B108" i="858"/>
  <c r="B144" i="857"/>
  <c r="G138" i="857"/>
  <c r="G137" i="857" s="1"/>
  <c r="B134" i="857"/>
  <c r="B131" i="857"/>
  <c r="G125" i="857"/>
  <c r="B125" i="857"/>
  <c r="B106" i="857"/>
  <c r="G96" i="857"/>
  <c r="G93" i="857"/>
  <c r="B64" i="857"/>
  <c r="G60" i="857"/>
  <c r="B108" i="857"/>
  <c r="G144" i="856"/>
  <c r="B144" i="856"/>
  <c r="G134" i="856"/>
  <c r="B125" i="856"/>
  <c r="B106" i="856"/>
  <c r="G96" i="856"/>
  <c r="G93" i="856"/>
  <c r="G60" i="856"/>
  <c r="B108" i="856"/>
  <c r="G11" i="856"/>
  <c r="G16" i="856" l="1"/>
  <c r="B26" i="860"/>
  <c r="G11" i="859"/>
  <c r="G134" i="857"/>
  <c r="G131" i="858"/>
  <c r="B42" i="859"/>
  <c r="B138" i="857"/>
  <c r="G131" i="859"/>
  <c r="G93" i="861"/>
  <c r="B134" i="859"/>
  <c r="G144" i="857"/>
  <c r="G60" i="859"/>
  <c r="B28" i="861"/>
  <c r="B28" i="857"/>
  <c r="B106" i="861"/>
  <c r="B128" i="857"/>
  <c r="B106" i="858"/>
  <c r="G125" i="861"/>
  <c r="B134" i="856"/>
  <c r="G63" i="860"/>
  <c r="G11" i="861"/>
  <c r="G11" i="858"/>
  <c r="B64" i="859"/>
  <c r="B26" i="858"/>
  <c r="B59" i="856"/>
  <c r="G60" i="861"/>
  <c r="G43" i="857"/>
  <c r="G131" i="857"/>
  <c r="B134" i="860"/>
  <c r="G138" i="856"/>
  <c r="G137" i="856" s="1"/>
  <c r="B64" i="860"/>
  <c r="G144" i="859"/>
  <c r="G43" i="860"/>
  <c r="B131" i="861"/>
  <c r="B125" i="858"/>
  <c r="B144" i="858"/>
  <c r="G138" i="859"/>
  <c r="G137" i="859" s="1"/>
  <c r="G128" i="860"/>
  <c r="G93" i="859"/>
  <c r="B59" i="860"/>
  <c r="G60" i="860"/>
  <c r="B131" i="860"/>
  <c r="B28" i="859"/>
  <c r="G11" i="857"/>
  <c r="B138" i="861"/>
  <c r="B131" i="856"/>
  <c r="B138" i="860"/>
  <c r="G131" i="856"/>
  <c r="B42" i="857"/>
  <c r="B137" i="858"/>
  <c r="G125" i="859"/>
  <c r="B28" i="856"/>
  <c r="B26" i="856" s="1"/>
  <c r="B128" i="859"/>
  <c r="G63" i="856"/>
  <c r="G128" i="857"/>
  <c r="B59" i="859"/>
  <c r="B137" i="859"/>
  <c r="G43" i="858"/>
  <c r="B42" i="858"/>
  <c r="G123" i="861"/>
  <c r="B128" i="858"/>
  <c r="G11" i="860"/>
  <c r="B42" i="861"/>
  <c r="G128" i="858"/>
  <c r="G63" i="859"/>
  <c r="B64" i="856"/>
  <c r="B138" i="856"/>
  <c r="G63" i="858"/>
  <c r="B64" i="858"/>
  <c r="G134" i="859"/>
  <c r="G138" i="860"/>
  <c r="G137" i="860" s="1"/>
  <c r="B42" i="860"/>
  <c r="B59" i="857"/>
  <c r="G63" i="857"/>
  <c r="B42" i="856"/>
  <c r="G125" i="856"/>
  <c r="G43" i="856"/>
  <c r="B64" i="861"/>
  <c r="B128" i="856"/>
  <c r="G128" i="856"/>
  <c r="B26" i="857"/>
  <c r="B12" i="856"/>
  <c r="G16" i="861" l="1"/>
  <c r="B12" i="857"/>
  <c r="B14" i="857" s="1"/>
  <c r="B137" i="857"/>
  <c r="B12" i="859"/>
  <c r="B16" i="859" s="1"/>
  <c r="G16" i="859"/>
  <c r="B12" i="858"/>
  <c r="B14" i="858" s="1"/>
  <c r="G123" i="858"/>
  <c r="B14" i="859"/>
  <c r="B12" i="861"/>
  <c r="B137" i="860"/>
  <c r="B26" i="861"/>
  <c r="B26" i="859"/>
  <c r="G16" i="858"/>
  <c r="B137" i="861"/>
  <c r="G123" i="857"/>
  <c r="B123" i="859"/>
  <c r="G122" i="859" s="1"/>
  <c r="G16" i="857"/>
  <c r="B123" i="858"/>
  <c r="G122" i="858" s="1"/>
  <c r="B137" i="856"/>
  <c r="G123" i="860"/>
  <c r="G16" i="860"/>
  <c r="G123" i="859"/>
  <c r="B12" i="860"/>
  <c r="G123" i="856"/>
  <c r="B16" i="856"/>
  <c r="B14" i="856"/>
  <c r="G26" i="856"/>
  <c r="B16" i="857" l="1"/>
  <c r="G26" i="861"/>
  <c r="G35" i="861" s="1"/>
  <c r="B16" i="861"/>
  <c r="B16" i="858"/>
  <c r="G26" i="858"/>
  <c r="B14" i="861"/>
  <c r="G26" i="859"/>
  <c r="B123" i="860"/>
  <c r="G122" i="860" s="1"/>
  <c r="G26" i="857"/>
  <c r="B123" i="857"/>
  <c r="G122" i="857" s="1"/>
  <c r="B123" i="861"/>
  <c r="G122" i="861" s="1"/>
  <c r="G26" i="860"/>
  <c r="B123" i="856"/>
  <c r="G122" i="856" s="1"/>
  <c r="B16" i="860"/>
  <c r="B14" i="860"/>
  <c r="G35" i="858"/>
  <c r="G35" i="856"/>
  <c r="G35" i="859" l="1"/>
  <c r="G35" i="857"/>
  <c r="G35" i="860"/>
  <c r="B33" i="860"/>
  <c r="B33" i="856"/>
  <c r="B33" i="858"/>
  <c r="B33" i="861"/>
  <c r="B33" i="857" l="1"/>
  <c r="B33" i="859"/>
  <c r="G42" i="861"/>
  <c r="G52" i="861" s="1"/>
  <c r="B35" i="861"/>
  <c r="G42" i="858"/>
  <c r="G52" i="858" s="1"/>
  <c r="B35" i="858"/>
  <c r="G42" i="856"/>
  <c r="G52" i="856" s="1"/>
  <c r="B35" i="856"/>
  <c r="G42" i="860"/>
  <c r="G52" i="860" s="1"/>
  <c r="B35" i="860"/>
  <c r="G42" i="859" l="1"/>
  <c r="G52" i="859" s="1"/>
  <c r="B35" i="859"/>
  <c r="B35" i="857"/>
  <c r="G42" i="857"/>
  <c r="G52" i="857" s="1"/>
  <c r="B49" i="860"/>
  <c r="B49" i="856"/>
  <c r="B49" i="858"/>
  <c r="B49" i="861"/>
  <c r="B49" i="857" l="1"/>
  <c r="B49" i="859"/>
  <c r="G59" i="861"/>
  <c r="G70" i="861" s="1"/>
  <c r="B52" i="861"/>
  <c r="G59" i="858"/>
  <c r="G70" i="858" s="1"/>
  <c r="B52" i="858"/>
  <c r="G59" i="856"/>
  <c r="G70" i="856" s="1"/>
  <c r="B52" i="856"/>
  <c r="G59" i="860"/>
  <c r="G70" i="860" s="1"/>
  <c r="B52" i="860"/>
  <c r="B52" i="859" l="1"/>
  <c r="G59" i="859"/>
  <c r="G70" i="859" s="1"/>
  <c r="B52" i="857"/>
  <c r="G59" i="857"/>
  <c r="G70" i="857" s="1"/>
  <c r="B68" i="860"/>
  <c r="B68" i="856"/>
  <c r="B68" i="858"/>
  <c r="B68" i="861"/>
  <c r="B68" i="857" l="1"/>
  <c r="B68" i="859"/>
  <c r="G77" i="856"/>
  <c r="B70" i="856"/>
  <c r="G77" i="860"/>
  <c r="B70" i="860"/>
  <c r="G77" i="858"/>
  <c r="B70" i="858"/>
  <c r="G77" i="861"/>
  <c r="B70" i="861"/>
  <c r="B70" i="857" l="1"/>
  <c r="G77" i="857"/>
  <c r="B70" i="859"/>
  <c r="G77" i="859"/>
  <c r="G82" i="861"/>
  <c r="G82" i="856"/>
  <c r="G82" i="858"/>
  <c r="G82" i="860"/>
  <c r="G82" i="857" l="1"/>
  <c r="G82" i="859"/>
  <c r="B79" i="860"/>
  <c r="B79" i="858"/>
  <c r="B79" i="861"/>
  <c r="B79" i="856"/>
  <c r="B79" i="859" l="1"/>
  <c r="B79" i="857"/>
  <c r="B80" i="856"/>
  <c r="G92" i="856" s="1"/>
  <c r="G99" i="856" s="1"/>
  <c r="B82" i="856"/>
  <c r="B82" i="861"/>
  <c r="B80" i="861"/>
  <c r="G92" i="861" s="1"/>
  <c r="G99" i="861" s="1"/>
  <c r="B80" i="860"/>
  <c r="G92" i="860" s="1"/>
  <c r="G99" i="860" s="1"/>
  <c r="B82" i="860"/>
  <c r="B80" i="858"/>
  <c r="G92" i="858" s="1"/>
  <c r="G99" i="858" s="1"/>
  <c r="B82" i="858"/>
  <c r="B82" i="857" l="1"/>
  <c r="B80" i="857"/>
  <c r="G92" i="857" s="1"/>
  <c r="G99" i="857" s="1"/>
  <c r="B80" i="859"/>
  <c r="G92" i="859" s="1"/>
  <c r="G99" i="859" s="1"/>
  <c r="B82" i="859"/>
  <c r="B92" i="858"/>
  <c r="B92" i="860"/>
  <c r="B92" i="861"/>
  <c r="B92" i="856"/>
  <c r="B92" i="857" l="1"/>
  <c r="B92" i="859"/>
  <c r="G108" i="861"/>
  <c r="G115" i="861" s="1"/>
  <c r="B99" i="861"/>
  <c r="G108" i="860"/>
  <c r="G115" i="860" s="1"/>
  <c r="B99" i="860"/>
  <c r="B99" i="858"/>
  <c r="G108" i="858"/>
  <c r="G115" i="858" s="1"/>
  <c r="G108" i="856"/>
  <c r="G115" i="856" s="1"/>
  <c r="B99" i="856"/>
  <c r="G108" i="859" l="1"/>
  <c r="G115" i="859" s="1"/>
  <c r="B99" i="859"/>
  <c r="G108" i="857"/>
  <c r="G115" i="857" s="1"/>
  <c r="B99" i="857"/>
  <c r="B113" i="856"/>
  <c r="B113" i="858"/>
  <c r="B113" i="860"/>
  <c r="B113" i="861"/>
  <c r="B113" i="857" l="1"/>
  <c r="B113" i="859"/>
  <c r="B115" i="858"/>
  <c r="B115" i="860"/>
  <c r="B115" i="861"/>
  <c r="B115" i="856"/>
  <c r="B115" i="859" l="1"/>
  <c r="B115" i="857"/>
  <c r="G144" i="855"/>
  <c r="B144" i="855"/>
  <c r="G138" i="855"/>
  <c r="G137" i="855" s="1"/>
  <c r="B138" i="855"/>
  <c r="G134" i="855"/>
  <c r="B134" i="855"/>
  <c r="G131" i="855"/>
  <c r="B131" i="855"/>
  <c r="G128" i="855"/>
  <c r="B125" i="855"/>
  <c r="G96" i="855"/>
  <c r="G60" i="855"/>
  <c r="B59" i="855"/>
  <c r="B108" i="855"/>
  <c r="G11" i="855"/>
  <c r="G144" i="854"/>
  <c r="G138" i="854"/>
  <c r="B134" i="854"/>
  <c r="G131" i="854"/>
  <c r="G128" i="854"/>
  <c r="B128" i="854"/>
  <c r="B125" i="854"/>
  <c r="G96" i="854"/>
  <c r="G63" i="854"/>
  <c r="B28" i="854"/>
  <c r="B108" i="854"/>
  <c r="G144" i="853"/>
  <c r="G128" i="853"/>
  <c r="G96" i="853"/>
  <c r="G60" i="853"/>
  <c r="B59" i="853"/>
  <c r="B108" i="853"/>
  <c r="G144" i="852"/>
  <c r="B138" i="852"/>
  <c r="B134" i="852"/>
  <c r="G131" i="852"/>
  <c r="G125" i="852"/>
  <c r="B125" i="852"/>
  <c r="G96" i="852"/>
  <c r="B28" i="852"/>
  <c r="B108" i="852"/>
  <c r="G138" i="851"/>
  <c r="G137" i="851" s="1"/>
  <c r="B134" i="851"/>
  <c r="G96" i="851"/>
  <c r="G93" i="851"/>
  <c r="B59" i="851"/>
  <c r="B108" i="851"/>
  <c r="G144" i="850"/>
  <c r="G131" i="850"/>
  <c r="B106" i="850"/>
  <c r="G96" i="850"/>
  <c r="B108" i="850"/>
  <c r="B138" i="849"/>
  <c r="G138" i="849"/>
  <c r="G137" i="849" s="1"/>
  <c r="B131" i="849"/>
  <c r="G128" i="849"/>
  <c r="B106" i="849"/>
  <c r="G96" i="849"/>
  <c r="G93" i="849"/>
  <c r="B108" i="849"/>
  <c r="G11" i="849"/>
  <c r="B138" i="848"/>
  <c r="B134" i="848"/>
  <c r="B125" i="848"/>
  <c r="B106" i="848"/>
  <c r="G96" i="848"/>
  <c r="B108" i="848"/>
  <c r="G11" i="848"/>
  <c r="G138" i="847"/>
  <c r="G137" i="847" s="1"/>
  <c r="B138" i="847"/>
  <c r="B134" i="847"/>
  <c r="B128" i="847"/>
  <c r="G96" i="847"/>
  <c r="G93" i="847"/>
  <c r="G60" i="847"/>
  <c r="B108" i="847"/>
  <c r="G11" i="847"/>
  <c r="G134" i="846"/>
  <c r="B134" i="846"/>
  <c r="B131" i="846"/>
  <c r="B128" i="846"/>
  <c r="G96" i="846"/>
  <c r="B108" i="846"/>
  <c r="G144" i="845"/>
  <c r="B144" i="845"/>
  <c r="G138" i="845"/>
  <c r="B138" i="845"/>
  <c r="G96" i="845"/>
  <c r="B108" i="845"/>
  <c r="G11" i="845"/>
  <c r="G144" i="844"/>
  <c r="G134" i="844"/>
  <c r="B128" i="844"/>
  <c r="G96" i="844"/>
  <c r="B108" i="844"/>
  <c r="G11" i="844"/>
  <c r="G96" i="843"/>
  <c r="G93" i="843"/>
  <c r="B59" i="843"/>
  <c r="B108" i="843"/>
  <c r="G125" i="842"/>
  <c r="G96" i="842"/>
  <c r="G93" i="842"/>
  <c r="B108" i="842"/>
  <c r="B128" i="841"/>
  <c r="G96" i="841"/>
  <c r="G63" i="841"/>
  <c r="B108" i="841"/>
  <c r="G138" i="840"/>
  <c r="G137" i="840" s="1"/>
  <c r="B138" i="840"/>
  <c r="G125" i="840"/>
  <c r="B106" i="840"/>
  <c r="G96" i="840"/>
  <c r="B108" i="840"/>
  <c r="G11" i="840"/>
  <c r="B131" i="839"/>
  <c r="G131" i="839"/>
  <c r="B125" i="839"/>
  <c r="G96" i="839"/>
  <c r="B59" i="839"/>
  <c r="B108" i="839"/>
  <c r="G138" i="838"/>
  <c r="B138" i="838"/>
  <c r="B134" i="838"/>
  <c r="G125" i="838"/>
  <c r="B125" i="838"/>
  <c r="B106" i="838"/>
  <c r="G96" i="838"/>
  <c r="G93" i="838"/>
  <c r="B108" i="838"/>
  <c r="G125" i="837"/>
  <c r="G96" i="837"/>
  <c r="G60" i="837"/>
  <c r="B108" i="837"/>
  <c r="G11" i="837"/>
  <c r="G131" i="836"/>
  <c r="G128" i="836"/>
  <c r="G125" i="836"/>
  <c r="G96" i="836"/>
  <c r="G60" i="836"/>
  <c r="B59" i="836"/>
  <c r="B28" i="836"/>
  <c r="B108" i="836"/>
  <c r="G11" i="836"/>
  <c r="G138" i="835"/>
  <c r="B134" i="835"/>
  <c r="G96" i="835"/>
  <c r="G93" i="835"/>
  <c r="B108" i="835"/>
  <c r="G96" i="834"/>
  <c r="B28" i="834"/>
  <c r="B108" i="834"/>
  <c r="G16" i="845" l="1"/>
  <c r="B137" i="840"/>
  <c r="G16" i="847"/>
  <c r="G16" i="855"/>
  <c r="G16" i="849"/>
  <c r="B59" i="840"/>
  <c r="B128" i="842"/>
  <c r="B64" i="852"/>
  <c r="G11" i="838"/>
  <c r="B12" i="838" s="1"/>
  <c r="G128" i="842"/>
  <c r="B144" i="851"/>
  <c r="G134" i="854"/>
  <c r="B59" i="848"/>
  <c r="G93" i="839"/>
  <c r="G128" i="843"/>
  <c r="G134" i="848"/>
  <c r="G128" i="850"/>
  <c r="B131" i="842"/>
  <c r="G93" i="846"/>
  <c r="G134" i="842"/>
  <c r="B64" i="848"/>
  <c r="G134" i="849"/>
  <c r="B128" i="851"/>
  <c r="B131" i="844"/>
  <c r="B128" i="845"/>
  <c r="B28" i="846"/>
  <c r="G131" i="837"/>
  <c r="B131" i="851"/>
  <c r="G131" i="838"/>
  <c r="B134" i="844"/>
  <c r="B131" i="845"/>
  <c r="B144" i="848"/>
  <c r="G134" i="850"/>
  <c r="B64" i="849"/>
  <c r="B138" i="837"/>
  <c r="G138" i="843"/>
  <c r="G137" i="843" s="1"/>
  <c r="G63" i="843"/>
  <c r="B28" i="848"/>
  <c r="B28" i="855"/>
  <c r="G43" i="847"/>
  <c r="G63" i="851"/>
  <c r="G137" i="845"/>
  <c r="B144" i="843"/>
  <c r="B64" i="851"/>
  <c r="G138" i="852"/>
  <c r="G137" i="852" s="1"/>
  <c r="G134" i="853"/>
  <c r="B144" i="850"/>
  <c r="G125" i="844"/>
  <c r="B128" i="855"/>
  <c r="G125" i="851"/>
  <c r="G134" i="835"/>
  <c r="B12" i="837"/>
  <c r="B14" i="837" s="1"/>
  <c r="G63" i="855"/>
  <c r="B125" i="834"/>
  <c r="B106" i="855"/>
  <c r="B28" i="835"/>
  <c r="B125" i="835"/>
  <c r="G125" i="855"/>
  <c r="G123" i="855" s="1"/>
  <c r="G125" i="849"/>
  <c r="B42" i="855"/>
  <c r="B26" i="852"/>
  <c r="B144" i="852"/>
  <c r="B134" i="840"/>
  <c r="B28" i="843"/>
  <c r="G144" i="843"/>
  <c r="B64" i="845"/>
  <c r="B42" i="847"/>
  <c r="G138" i="850"/>
  <c r="G137" i="850" s="1"/>
  <c r="B138" i="850"/>
  <c r="G93" i="853"/>
  <c r="G144" i="838"/>
  <c r="G134" i="840"/>
  <c r="B144" i="844"/>
  <c r="G131" i="847"/>
  <c r="B64" i="854"/>
  <c r="B144" i="838"/>
  <c r="B131" i="847"/>
  <c r="B42" i="843"/>
  <c r="B106" i="844"/>
  <c r="B138" i="846"/>
  <c r="G43" i="852"/>
  <c r="B128" i="852"/>
  <c r="B28" i="838"/>
  <c r="G134" i="841"/>
  <c r="G131" i="842"/>
  <c r="G43" i="843"/>
  <c r="B128" i="843"/>
  <c r="G60" i="846"/>
  <c r="B131" i="848"/>
  <c r="B125" i="849"/>
  <c r="G60" i="851"/>
  <c r="B28" i="844"/>
  <c r="G63" i="846"/>
  <c r="B59" i="847"/>
  <c r="B42" i="849"/>
  <c r="G11" i="839"/>
  <c r="B131" i="852"/>
  <c r="B59" i="842"/>
  <c r="B42" i="853"/>
  <c r="G128" i="838"/>
  <c r="G93" i="840"/>
  <c r="B131" i="843"/>
  <c r="B28" i="845"/>
  <c r="B138" i="851"/>
  <c r="B138" i="842"/>
  <c r="G131" i="843"/>
  <c r="B59" i="852"/>
  <c r="B128" i="853"/>
  <c r="B131" i="838"/>
  <c r="B144" i="840"/>
  <c r="G63" i="842"/>
  <c r="G11" i="846"/>
  <c r="G60" i="852"/>
  <c r="G134" i="852"/>
  <c r="B64" i="842"/>
  <c r="G60" i="843"/>
  <c r="B42" i="845"/>
  <c r="G144" i="846"/>
  <c r="G138" i="848"/>
  <c r="G137" i="848" s="1"/>
  <c r="G131" i="849"/>
  <c r="B144" i="854"/>
  <c r="B59" i="849"/>
  <c r="B131" i="853"/>
  <c r="G43" i="845"/>
  <c r="G128" i="845"/>
  <c r="B26" i="846"/>
  <c r="G63" i="852"/>
  <c r="G131" i="853"/>
  <c r="B144" i="841"/>
  <c r="G144" i="841"/>
  <c r="B144" i="847"/>
  <c r="G60" i="849"/>
  <c r="G43" i="854"/>
  <c r="B59" i="844"/>
  <c r="G144" i="847"/>
  <c r="G144" i="851"/>
  <c r="B134" i="853"/>
  <c r="G63" i="838"/>
  <c r="G93" i="848"/>
  <c r="G63" i="849"/>
  <c r="B106" i="842"/>
  <c r="B138" i="844"/>
  <c r="G11" i="852"/>
  <c r="B12" i="852" s="1"/>
  <c r="G93" i="852"/>
  <c r="G63" i="844"/>
  <c r="B134" i="845"/>
  <c r="G128" i="846"/>
  <c r="B125" i="847"/>
  <c r="B138" i="853"/>
  <c r="B131" i="854"/>
  <c r="G60" i="839"/>
  <c r="G144" i="848"/>
  <c r="B134" i="850"/>
  <c r="G138" i="853"/>
  <c r="G137" i="853" s="1"/>
  <c r="B131" i="840"/>
  <c r="G60" i="850"/>
  <c r="B106" i="852"/>
  <c r="B59" i="854"/>
  <c r="B64" i="839"/>
  <c r="G43" i="841"/>
  <c r="G63" i="847"/>
  <c r="G93" i="854"/>
  <c r="G60" i="840"/>
  <c r="B64" i="847"/>
  <c r="G131" i="848"/>
  <c r="B131" i="836"/>
  <c r="B125" i="842"/>
  <c r="B106" i="846"/>
  <c r="B144" i="846"/>
  <c r="B144" i="849"/>
  <c r="G128" i="851"/>
  <c r="B106" i="854"/>
  <c r="G128" i="837"/>
  <c r="B64" i="840"/>
  <c r="G43" i="842"/>
  <c r="G144" i="849"/>
  <c r="G63" i="835"/>
  <c r="B131" i="837"/>
  <c r="B59" i="841"/>
  <c r="G138" i="844"/>
  <c r="G137" i="844" s="1"/>
  <c r="B125" i="846"/>
  <c r="G93" i="850"/>
  <c r="G125" i="846"/>
  <c r="G60" i="848"/>
  <c r="G11" i="850"/>
  <c r="G131" i="851"/>
  <c r="G93" i="834"/>
  <c r="G43" i="838"/>
  <c r="B64" i="853"/>
  <c r="B134" i="837"/>
  <c r="B144" i="839"/>
  <c r="G93" i="844"/>
  <c r="G134" i="845"/>
  <c r="B128" i="849"/>
  <c r="B42" i="852"/>
  <c r="G125" i="854"/>
  <c r="B106" i="834"/>
  <c r="B144" i="834"/>
  <c r="G134" i="837"/>
  <c r="B106" i="847"/>
  <c r="B28" i="850"/>
  <c r="G134" i="851"/>
  <c r="G63" i="853"/>
  <c r="B64" i="841"/>
  <c r="G138" i="841"/>
  <c r="G137" i="841" s="1"/>
  <c r="G11" i="835"/>
  <c r="G16" i="835" s="1"/>
  <c r="G63" i="837"/>
  <c r="B59" i="838"/>
  <c r="G43" i="839"/>
  <c r="B128" i="839"/>
  <c r="G125" i="847"/>
  <c r="B134" i="849"/>
  <c r="G43" i="850"/>
  <c r="G125" i="850"/>
  <c r="G11" i="853"/>
  <c r="B144" i="835"/>
  <c r="G60" i="838"/>
  <c r="G134" i="838"/>
  <c r="G128" i="839"/>
  <c r="G144" i="840"/>
  <c r="B42" i="850"/>
  <c r="G11" i="851"/>
  <c r="B106" i="853"/>
  <c r="G93" i="845"/>
  <c r="B59" i="846"/>
  <c r="G93" i="855"/>
  <c r="G128" i="847"/>
  <c r="G128" i="834"/>
  <c r="G137" i="838"/>
  <c r="B125" i="840"/>
  <c r="G11" i="841"/>
  <c r="G134" i="843"/>
  <c r="B28" i="851"/>
  <c r="G60" i="854"/>
  <c r="G144" i="836"/>
  <c r="B106" i="851"/>
  <c r="B144" i="853"/>
  <c r="G128" i="844"/>
  <c r="G125" i="848"/>
  <c r="G43" i="853"/>
  <c r="G43" i="834"/>
  <c r="G128" i="835"/>
  <c r="B125" i="836"/>
  <c r="B125" i="853"/>
  <c r="B64" i="843"/>
  <c r="B59" i="850"/>
  <c r="G63" i="836"/>
  <c r="G43" i="851"/>
  <c r="B131" i="835"/>
  <c r="B28" i="837"/>
  <c r="G43" i="848"/>
  <c r="G128" i="848"/>
  <c r="B125" i="851"/>
  <c r="G11" i="854"/>
  <c r="G131" i="835"/>
  <c r="B125" i="837"/>
  <c r="G63" i="839"/>
  <c r="B138" i="854"/>
  <c r="B137" i="845"/>
  <c r="B59" i="834"/>
  <c r="G93" i="837"/>
  <c r="B28" i="841"/>
  <c r="B106" i="841"/>
  <c r="B134" i="842"/>
  <c r="G60" i="844"/>
  <c r="B106" i="845"/>
  <c r="B28" i="853"/>
  <c r="B28" i="839"/>
  <c r="B125" i="843"/>
  <c r="B12" i="847"/>
  <c r="B138" i="834"/>
  <c r="B64" i="838"/>
  <c r="G131" i="840"/>
  <c r="G138" i="842"/>
  <c r="G137" i="842" s="1"/>
  <c r="G43" i="849"/>
  <c r="B106" i="837"/>
  <c r="B106" i="839"/>
  <c r="B42" i="841"/>
  <c r="B125" i="841"/>
  <c r="G43" i="836"/>
  <c r="B42" i="839"/>
  <c r="G63" i="840"/>
  <c r="B125" i="845"/>
  <c r="G131" i="846"/>
  <c r="B64" i="834"/>
  <c r="G11" i="842"/>
  <c r="G125" i="845"/>
  <c r="B131" i="850"/>
  <c r="G60" i="835"/>
  <c r="B128" i="836"/>
  <c r="G144" i="839"/>
  <c r="B64" i="844"/>
  <c r="B28" i="847"/>
  <c r="G16" i="848"/>
  <c r="B64" i="855"/>
  <c r="B28" i="842"/>
  <c r="B42" i="837"/>
  <c r="G125" i="839"/>
  <c r="G128" i="841"/>
  <c r="G134" i="847"/>
  <c r="B42" i="851"/>
  <c r="B138" i="835"/>
  <c r="B134" i="836"/>
  <c r="B128" i="837"/>
  <c r="B131" i="841"/>
  <c r="B59" i="845"/>
  <c r="B42" i="848"/>
  <c r="G144" i="834"/>
  <c r="G134" i="836"/>
  <c r="G131" i="841"/>
  <c r="B42" i="842"/>
  <c r="B144" i="842"/>
  <c r="G60" i="845"/>
  <c r="B137" i="847"/>
  <c r="B64" i="850"/>
  <c r="B137" i="852"/>
  <c r="G137" i="835"/>
  <c r="B28" i="840"/>
  <c r="B42" i="844"/>
  <c r="G131" i="845"/>
  <c r="G138" i="846"/>
  <c r="G137" i="846" s="1"/>
  <c r="G138" i="836"/>
  <c r="G137" i="836" s="1"/>
  <c r="B134" i="841"/>
  <c r="B134" i="843"/>
  <c r="B125" i="844"/>
  <c r="G63" i="845"/>
  <c r="B138" i="836"/>
  <c r="G60" i="841"/>
  <c r="G11" i="843"/>
  <c r="B42" i="834"/>
  <c r="B106" i="835"/>
  <c r="B42" i="838"/>
  <c r="G43" i="840"/>
  <c r="B42" i="840"/>
  <c r="B128" i="834"/>
  <c r="B138" i="843"/>
  <c r="G43" i="844"/>
  <c r="B134" i="834"/>
  <c r="G125" i="834"/>
  <c r="G144" i="835"/>
  <c r="B128" i="838"/>
  <c r="B134" i="839"/>
  <c r="B128" i="848"/>
  <c r="G128" i="852"/>
  <c r="G134" i="839"/>
  <c r="B64" i="837"/>
  <c r="G131" i="844"/>
  <c r="B42" i="846"/>
  <c r="G137" i="854"/>
  <c r="G131" i="834"/>
  <c r="B144" i="836"/>
  <c r="G138" i="837"/>
  <c r="G137" i="837" s="1"/>
  <c r="B138" i="839"/>
  <c r="B128" i="840"/>
  <c r="G60" i="842"/>
  <c r="B106" i="843"/>
  <c r="B125" i="850"/>
  <c r="G138" i="839"/>
  <c r="G137" i="839" s="1"/>
  <c r="G128" i="840"/>
  <c r="G93" i="841"/>
  <c r="G43" i="846"/>
  <c r="B28" i="849"/>
  <c r="B42" i="854"/>
  <c r="G16" i="836"/>
  <c r="B12" i="836"/>
  <c r="B137" i="855"/>
  <c r="B144" i="837"/>
  <c r="G43" i="837"/>
  <c r="G144" i="837"/>
  <c r="G125" i="841"/>
  <c r="B64" i="835"/>
  <c r="G93" i="836"/>
  <c r="B42" i="836"/>
  <c r="B106" i="836"/>
  <c r="B59" i="837"/>
  <c r="G125" i="853"/>
  <c r="B131" i="834"/>
  <c r="G43" i="835"/>
  <c r="G125" i="835"/>
  <c r="G60" i="834"/>
  <c r="G63" i="834"/>
  <c r="B128" i="835"/>
  <c r="G125" i="843"/>
  <c r="G138" i="834"/>
  <c r="G137" i="834" s="1"/>
  <c r="G43" i="855"/>
  <c r="G11" i="834"/>
  <c r="B59" i="835"/>
  <c r="B64" i="836"/>
  <c r="B128" i="850"/>
  <c r="B26" i="854"/>
  <c r="B137" i="838"/>
  <c r="G16" i="837"/>
  <c r="B12" i="844"/>
  <c r="G16" i="844"/>
  <c r="B138" i="841"/>
  <c r="G144" i="842"/>
  <c r="B26" i="834"/>
  <c r="G63" i="850"/>
  <c r="G16" i="840"/>
  <c r="B12" i="840"/>
  <c r="B26" i="836"/>
  <c r="B42" i="835"/>
  <c r="B64" i="846"/>
  <c r="G63" i="848"/>
  <c r="G134" i="834"/>
  <c r="B137" i="849"/>
  <c r="B12" i="845"/>
  <c r="B12" i="849"/>
  <c r="B12" i="855"/>
  <c r="B137" i="848"/>
  <c r="B12" i="848"/>
  <c r="G26" i="837" l="1"/>
  <c r="B16" i="837"/>
  <c r="G16" i="852"/>
  <c r="B137" i="844"/>
  <c r="B16" i="849"/>
  <c r="B26" i="845"/>
  <c r="B137" i="837"/>
  <c r="B16" i="840"/>
  <c r="B26" i="848"/>
  <c r="G16" i="851"/>
  <c r="G16" i="850"/>
  <c r="B12" i="839"/>
  <c r="B137" i="842"/>
  <c r="G16" i="853"/>
  <c r="B26" i="855"/>
  <c r="G16" i="854"/>
  <c r="G16" i="838"/>
  <c r="B137" i="843"/>
  <c r="B123" i="843" s="1"/>
  <c r="G122" i="843" s="1"/>
  <c r="B12" i="842"/>
  <c r="B14" i="842" s="1"/>
  <c r="B137" i="839"/>
  <c r="B12" i="841"/>
  <c r="B16" i="841" s="1"/>
  <c r="G26" i="836"/>
  <c r="B26" i="847"/>
  <c r="G16" i="841"/>
  <c r="G26" i="847"/>
  <c r="G16" i="846"/>
  <c r="B137" i="851"/>
  <c r="B12" i="835"/>
  <c r="B137" i="836"/>
  <c r="B26" i="843"/>
  <c r="G123" i="846"/>
  <c r="B26" i="842"/>
  <c r="B26" i="838"/>
  <c r="B137" i="835"/>
  <c r="B123" i="835" s="1"/>
  <c r="G122" i="835" s="1"/>
  <c r="B12" i="851"/>
  <c r="G16" i="839"/>
  <c r="G123" i="838"/>
  <c r="B26" i="840"/>
  <c r="B137" i="854"/>
  <c r="B137" i="850"/>
  <c r="G123" i="850"/>
  <c r="B123" i="847"/>
  <c r="G122" i="847" s="1"/>
  <c r="G123" i="843"/>
  <c r="B26" i="837"/>
  <c r="G123" i="852"/>
  <c r="G123" i="844"/>
  <c r="G16" i="842"/>
  <c r="G123" i="854"/>
  <c r="B12" i="850"/>
  <c r="B26" i="835"/>
  <c r="B26" i="844"/>
  <c r="G123" i="849"/>
  <c r="B123" i="840"/>
  <c r="G122" i="840" s="1"/>
  <c r="G123" i="853"/>
  <c r="B12" i="853"/>
  <c r="G123" i="848"/>
  <c r="B137" i="853"/>
  <c r="B12" i="846"/>
  <c r="B26" i="839"/>
  <c r="B12" i="854"/>
  <c r="B137" i="846"/>
  <c r="B26" i="851"/>
  <c r="B12" i="843"/>
  <c r="B16" i="843" s="1"/>
  <c r="G16" i="843"/>
  <c r="G123" i="847"/>
  <c r="B26" i="850"/>
  <c r="B123" i="845"/>
  <c r="G122" i="845" s="1"/>
  <c r="G123" i="851"/>
  <c r="G123" i="841"/>
  <c r="B123" i="852"/>
  <c r="G122" i="852" s="1"/>
  <c r="B26" i="849"/>
  <c r="B16" i="847"/>
  <c r="G123" i="835"/>
  <c r="B123" i="844"/>
  <c r="G122" i="844" s="1"/>
  <c r="B123" i="855"/>
  <c r="G122" i="855" s="1"/>
  <c r="G123" i="839"/>
  <c r="G123" i="840"/>
  <c r="B16" i="836"/>
  <c r="B123" i="838"/>
  <c r="G122" i="838" s="1"/>
  <c r="B26" i="853"/>
  <c r="B137" i="834"/>
  <c r="B26" i="841"/>
  <c r="G123" i="845"/>
  <c r="B14" i="847"/>
  <c r="G123" i="836"/>
  <c r="B123" i="848"/>
  <c r="G122" i="848" s="1"/>
  <c r="B14" i="836"/>
  <c r="B12" i="834"/>
  <c r="G16" i="834"/>
  <c r="G123" i="837"/>
  <c r="B14" i="844"/>
  <c r="G26" i="844"/>
  <c r="B16" i="844"/>
  <c r="G26" i="845"/>
  <c r="B14" i="845"/>
  <c r="G26" i="855"/>
  <c r="B14" i="855"/>
  <c r="B16" i="855"/>
  <c r="B14" i="852"/>
  <c r="G26" i="852"/>
  <c r="B16" i="852"/>
  <c r="G26" i="838"/>
  <c r="B14" i="838"/>
  <c r="B123" i="849"/>
  <c r="G122" i="849" s="1"/>
  <c r="G123" i="834"/>
  <c r="B14" i="840"/>
  <c r="G26" i="840"/>
  <c r="B16" i="838"/>
  <c r="B137" i="841"/>
  <c r="G26" i="848"/>
  <c r="B16" i="848"/>
  <c r="B14" i="848"/>
  <c r="B16" i="845"/>
  <c r="G26" i="849"/>
  <c r="B14" i="849"/>
  <c r="B123" i="837"/>
  <c r="G122" i="837" s="1"/>
  <c r="G123" i="842"/>
  <c r="G35" i="837"/>
  <c r="G26" i="842" l="1"/>
  <c r="G35" i="842" s="1"/>
  <c r="B14" i="835"/>
  <c r="B16" i="835"/>
  <c r="G26" i="835"/>
  <c r="B14" i="841"/>
  <c r="G26" i="841"/>
  <c r="B123" i="842"/>
  <c r="G122" i="842" s="1"/>
  <c r="B123" i="851"/>
  <c r="G122" i="851" s="1"/>
  <c r="G35" i="847"/>
  <c r="B123" i="839"/>
  <c r="G122" i="839" s="1"/>
  <c r="G35" i="836"/>
  <c r="B16" i="851"/>
  <c r="B14" i="839"/>
  <c r="G26" i="839"/>
  <c r="G35" i="839" s="1"/>
  <c r="B16" i="853"/>
  <c r="G26" i="851"/>
  <c r="B16" i="839"/>
  <c r="G26" i="850"/>
  <c r="G35" i="850" s="1"/>
  <c r="B16" i="842"/>
  <c r="G26" i="854"/>
  <c r="B16" i="846"/>
  <c r="B14" i="843"/>
  <c r="B123" i="836"/>
  <c r="G122" i="836" s="1"/>
  <c r="B14" i="851"/>
  <c r="B123" i="850"/>
  <c r="G122" i="850" s="1"/>
  <c r="B16" i="850"/>
  <c r="B14" i="850"/>
  <c r="B14" i="853"/>
  <c r="B123" i="834"/>
  <c r="G122" i="834" s="1"/>
  <c r="G26" i="846"/>
  <c r="B14" i="846"/>
  <c r="G26" i="853"/>
  <c r="B123" i="853"/>
  <c r="G122" i="853" s="1"/>
  <c r="B123" i="854"/>
  <c r="G122" i="854" s="1"/>
  <c r="G26" i="843"/>
  <c r="B14" i="854"/>
  <c r="B16" i="854"/>
  <c r="B123" i="846"/>
  <c r="G122" i="846" s="1"/>
  <c r="B16" i="834"/>
  <c r="G26" i="834"/>
  <c r="B14" i="834"/>
  <c r="G35" i="835"/>
  <c r="G35" i="845"/>
  <c r="G35" i="838"/>
  <c r="B123" i="841"/>
  <c r="G122" i="841" s="1"/>
  <c r="G35" i="852"/>
  <c r="B33" i="837"/>
  <c r="G35" i="844"/>
  <c r="G35" i="855"/>
  <c r="G35" i="841"/>
  <c r="G35" i="840"/>
  <c r="G35" i="849"/>
  <c r="G35" i="848"/>
  <c r="B33" i="847" l="1"/>
  <c r="B33" i="836"/>
  <c r="G35" i="853"/>
  <c r="G35" i="851"/>
  <c r="G35" i="854"/>
  <c r="G35" i="843"/>
  <c r="B33" i="843" s="1"/>
  <c r="G35" i="846"/>
  <c r="B33" i="846" s="1"/>
  <c r="G35" i="834"/>
  <c r="B33" i="849"/>
  <c r="B33" i="852"/>
  <c r="B33" i="840"/>
  <c r="B33" i="850"/>
  <c r="B33" i="841"/>
  <c r="B33" i="855"/>
  <c r="B33" i="844"/>
  <c r="B33" i="845"/>
  <c r="B33" i="838"/>
  <c r="B33" i="839"/>
  <c r="B33" i="835"/>
  <c r="B33" i="842"/>
  <c r="B33" i="848"/>
  <c r="G42" i="837"/>
  <c r="G52" i="837" s="1"/>
  <c r="B35" i="837"/>
  <c r="B35" i="836" l="1"/>
  <c r="G42" i="836"/>
  <c r="G52" i="836" s="1"/>
  <c r="B33" i="853"/>
  <c r="B33" i="834"/>
  <c r="B35" i="847"/>
  <c r="G42" i="847"/>
  <c r="G52" i="847" s="1"/>
  <c r="B33" i="851"/>
  <c r="G42" i="851" s="1"/>
  <c r="G52" i="851" s="1"/>
  <c r="B33" i="854"/>
  <c r="G42" i="844"/>
  <c r="G52" i="844" s="1"/>
  <c r="B35" i="844"/>
  <c r="G42" i="841"/>
  <c r="G52" i="841" s="1"/>
  <c r="B35" i="841"/>
  <c r="G42" i="846"/>
  <c r="G52" i="846" s="1"/>
  <c r="B35" i="846"/>
  <c r="G42" i="842"/>
  <c r="G52" i="842" s="1"/>
  <c r="B35" i="842"/>
  <c r="G42" i="838"/>
  <c r="G52" i="838" s="1"/>
  <c r="B35" i="838"/>
  <c r="B49" i="837"/>
  <c r="G42" i="839"/>
  <c r="G52" i="839" s="1"/>
  <c r="B35" i="839"/>
  <c r="G42" i="849"/>
  <c r="G52" i="849" s="1"/>
  <c r="B35" i="849"/>
  <c r="G42" i="845"/>
  <c r="G52" i="845" s="1"/>
  <c r="B35" i="845"/>
  <c r="G42" i="850"/>
  <c r="G52" i="850" s="1"/>
  <c r="B35" i="850"/>
  <c r="G42" i="843"/>
  <c r="G52" i="843" s="1"/>
  <c r="B35" i="843"/>
  <c r="G42" i="855"/>
  <c r="G52" i="855" s="1"/>
  <c r="B35" i="855"/>
  <c r="G42" i="848"/>
  <c r="G52" i="848" s="1"/>
  <c r="B35" i="848"/>
  <c r="G42" i="835"/>
  <c r="G52" i="835" s="1"/>
  <c r="B35" i="835"/>
  <c r="G42" i="840"/>
  <c r="G52" i="840" s="1"/>
  <c r="B35" i="840"/>
  <c r="G42" i="852"/>
  <c r="G52" i="852" s="1"/>
  <c r="B35" i="852"/>
  <c r="B35" i="851" l="1"/>
  <c r="B35" i="834"/>
  <c r="G42" i="834"/>
  <c r="G52" i="834" s="1"/>
  <c r="B49" i="834" s="1"/>
  <c r="B35" i="854"/>
  <c r="B49" i="836"/>
  <c r="B49" i="847"/>
  <c r="B35" i="853"/>
  <c r="G42" i="854"/>
  <c r="G52" i="854" s="1"/>
  <c r="B49" i="854" s="1"/>
  <c r="G42" i="853"/>
  <c r="G52" i="853" s="1"/>
  <c r="B49" i="853" s="1"/>
  <c r="B49" i="835"/>
  <c r="B49" i="840"/>
  <c r="B49" i="838"/>
  <c r="B49" i="842"/>
  <c r="B49" i="848"/>
  <c r="B49" i="839"/>
  <c r="B49" i="855"/>
  <c r="B49" i="845"/>
  <c r="B49" i="846"/>
  <c r="B49" i="843"/>
  <c r="B49" i="841"/>
  <c r="B49" i="850"/>
  <c r="B49" i="844"/>
  <c r="G59" i="837"/>
  <c r="G70" i="837" s="1"/>
  <c r="B52" i="837"/>
  <c r="B49" i="849"/>
  <c r="B49" i="852"/>
  <c r="B49" i="851"/>
  <c r="G59" i="836" l="1"/>
  <c r="G70" i="836" s="1"/>
  <c r="B52" i="836"/>
  <c r="G59" i="847"/>
  <c r="G70" i="847" s="1"/>
  <c r="B52" i="847"/>
  <c r="G59" i="848"/>
  <c r="G70" i="848" s="1"/>
  <c r="B52" i="848"/>
  <c r="G59" i="842"/>
  <c r="G70" i="842" s="1"/>
  <c r="B52" i="842"/>
  <c r="G59" i="844"/>
  <c r="G70" i="844" s="1"/>
  <c r="B52" i="844"/>
  <c r="G59" i="843"/>
  <c r="G70" i="843" s="1"/>
  <c r="B52" i="843"/>
  <c r="G59" i="849"/>
  <c r="G70" i="849" s="1"/>
  <c r="B52" i="849"/>
  <c r="G59" i="852"/>
  <c r="G70" i="852" s="1"/>
  <c r="B52" i="852"/>
  <c r="G59" i="846"/>
  <c r="G70" i="846" s="1"/>
  <c r="B52" i="846"/>
  <c r="G59" i="839"/>
  <c r="G70" i="839" s="1"/>
  <c r="B52" i="839"/>
  <c r="B68" i="837"/>
  <c r="G59" i="851"/>
  <c r="G70" i="851" s="1"/>
  <c r="B52" i="851"/>
  <c r="G59" i="838"/>
  <c r="G70" i="838" s="1"/>
  <c r="B52" i="838"/>
  <c r="G59" i="841"/>
  <c r="G70" i="841" s="1"/>
  <c r="B52" i="841"/>
  <c r="G59" i="834"/>
  <c r="G70" i="834" s="1"/>
  <c r="B52" i="834"/>
  <c r="G59" i="845"/>
  <c r="G70" i="845" s="1"/>
  <c r="B52" i="845"/>
  <c r="G59" i="840"/>
  <c r="G70" i="840" s="1"/>
  <c r="B52" i="840"/>
  <c r="G59" i="853"/>
  <c r="G70" i="853" s="1"/>
  <c r="B52" i="853"/>
  <c r="G59" i="850"/>
  <c r="G70" i="850" s="1"/>
  <c r="B52" i="850"/>
  <c r="G59" i="854"/>
  <c r="G70" i="854" s="1"/>
  <c r="B52" i="854"/>
  <c r="G59" i="855"/>
  <c r="G70" i="855" s="1"/>
  <c r="B52" i="855"/>
  <c r="G59" i="835"/>
  <c r="G70" i="835" s="1"/>
  <c r="B52" i="835"/>
  <c r="B68" i="847" l="1"/>
  <c r="B68" i="836"/>
  <c r="B68" i="855"/>
  <c r="G77" i="837"/>
  <c r="B70" i="837"/>
  <c r="B68" i="851"/>
  <c r="B68" i="850"/>
  <c r="B68" i="838"/>
  <c r="B68" i="854"/>
  <c r="B68" i="846"/>
  <c r="B68" i="843"/>
  <c r="B68" i="840"/>
  <c r="B68" i="844"/>
  <c r="B68" i="852"/>
  <c r="B68" i="842"/>
  <c r="B68" i="849"/>
  <c r="B68" i="834"/>
  <c r="B68" i="839"/>
  <c r="B68" i="845"/>
  <c r="B68" i="835"/>
  <c r="B68" i="841"/>
  <c r="B68" i="853"/>
  <c r="B68" i="848"/>
  <c r="G77" i="836" l="1"/>
  <c r="B70" i="836"/>
  <c r="G77" i="847"/>
  <c r="B70" i="847"/>
  <c r="G77" i="853"/>
  <c r="B70" i="853"/>
  <c r="G77" i="849"/>
  <c r="B70" i="849"/>
  <c r="G77" i="846"/>
  <c r="B70" i="846"/>
  <c r="G77" i="839"/>
  <c r="B70" i="839"/>
  <c r="G77" i="851"/>
  <c r="B70" i="851"/>
  <c r="G77" i="838"/>
  <c r="B70" i="838"/>
  <c r="G77" i="844"/>
  <c r="B70" i="844"/>
  <c r="G77" i="841"/>
  <c r="B70" i="841"/>
  <c r="G77" i="842"/>
  <c r="B70" i="842"/>
  <c r="G77" i="848"/>
  <c r="B70" i="848"/>
  <c r="G82" i="837"/>
  <c r="G77" i="854"/>
  <c r="B70" i="854"/>
  <c r="G77" i="834"/>
  <c r="B70" i="834"/>
  <c r="G77" i="835"/>
  <c r="B70" i="835"/>
  <c r="G77" i="845"/>
  <c r="B70" i="845"/>
  <c r="G77" i="840"/>
  <c r="B70" i="840"/>
  <c r="G77" i="850"/>
  <c r="B70" i="850"/>
  <c r="G77" i="855"/>
  <c r="B70" i="855"/>
  <c r="G77" i="843"/>
  <c r="B70" i="843"/>
  <c r="G77" i="852"/>
  <c r="B70" i="852"/>
  <c r="G82" i="847" l="1"/>
  <c r="G82" i="836"/>
  <c r="G82" i="842"/>
  <c r="G82" i="841"/>
  <c r="G82" i="848"/>
  <c r="G82" i="844"/>
  <c r="G82" i="855"/>
  <c r="G82" i="846"/>
  <c r="G82" i="851"/>
  <c r="G82" i="850"/>
  <c r="G82" i="840"/>
  <c r="G82" i="839"/>
  <c r="G82" i="838"/>
  <c r="G82" i="849"/>
  <c r="G82" i="852"/>
  <c r="G82" i="845"/>
  <c r="G82" i="834"/>
  <c r="G82" i="854"/>
  <c r="G82" i="843"/>
  <c r="G82" i="835"/>
  <c r="B79" i="837"/>
  <c r="G82" i="853"/>
  <c r="B79" i="847" l="1"/>
  <c r="B79" i="836"/>
  <c r="B79" i="834"/>
  <c r="B79" i="840"/>
  <c r="B80" i="837"/>
  <c r="G92" i="837" s="1"/>
  <c r="G99" i="837" s="1"/>
  <c r="B82" i="837"/>
  <c r="B79" i="850"/>
  <c r="B79" i="849"/>
  <c r="B79" i="839"/>
  <c r="B79" i="853"/>
  <c r="B79" i="851"/>
  <c r="B79" i="852"/>
  <c r="B79" i="848"/>
  <c r="B79" i="835"/>
  <c r="B79" i="844"/>
  <c r="B79" i="838"/>
  <c r="B79" i="841"/>
  <c r="B79" i="845"/>
  <c r="B79" i="855"/>
  <c r="B79" i="843"/>
  <c r="B79" i="842"/>
  <c r="B79" i="854"/>
  <c r="B79" i="846"/>
  <c r="B80" i="847" l="1"/>
  <c r="G92" i="847" s="1"/>
  <c r="G99" i="847" s="1"/>
  <c r="B82" i="847"/>
  <c r="B82" i="836"/>
  <c r="B80" i="836"/>
  <c r="G92" i="836" s="1"/>
  <c r="G99" i="836" s="1"/>
  <c r="B80" i="844"/>
  <c r="G92" i="844" s="1"/>
  <c r="G99" i="844" s="1"/>
  <c r="B82" i="844"/>
  <c r="B80" i="852"/>
  <c r="G92" i="852" s="1"/>
  <c r="G99" i="852" s="1"/>
  <c r="B82" i="852"/>
  <c r="B80" i="846"/>
  <c r="G92" i="846" s="1"/>
  <c r="G99" i="846" s="1"/>
  <c r="B82" i="846"/>
  <c r="B80" i="842"/>
  <c r="G92" i="842" s="1"/>
  <c r="G99" i="842" s="1"/>
  <c r="B82" i="842"/>
  <c r="B82" i="851"/>
  <c r="B80" i="851"/>
  <c r="G92" i="851" s="1"/>
  <c r="G99" i="851" s="1"/>
  <c r="B92" i="837"/>
  <c r="B80" i="848"/>
  <c r="G92" i="848" s="1"/>
  <c r="G99" i="848" s="1"/>
  <c r="B82" i="848"/>
  <c r="B82" i="839"/>
  <c r="B80" i="839"/>
  <c r="G92" i="839" s="1"/>
  <c r="G99" i="839" s="1"/>
  <c r="B80" i="849"/>
  <c r="G92" i="849" s="1"/>
  <c r="G99" i="849" s="1"/>
  <c r="B82" i="849"/>
  <c r="B80" i="841"/>
  <c r="G92" i="841" s="1"/>
  <c r="G99" i="841" s="1"/>
  <c r="B82" i="841"/>
  <c r="B80" i="840"/>
  <c r="G92" i="840" s="1"/>
  <c r="G99" i="840" s="1"/>
  <c r="B82" i="840"/>
  <c r="B82" i="835"/>
  <c r="B80" i="835"/>
  <c r="G92" i="835" s="1"/>
  <c r="G99" i="835" s="1"/>
  <c r="B82" i="853"/>
  <c r="B80" i="853"/>
  <c r="G92" i="853" s="1"/>
  <c r="G99" i="853" s="1"/>
  <c r="B80" i="850"/>
  <c r="G92" i="850" s="1"/>
  <c r="G99" i="850" s="1"/>
  <c r="B82" i="850"/>
  <c r="B80" i="854"/>
  <c r="G92" i="854" s="1"/>
  <c r="G99" i="854" s="1"/>
  <c r="B82" i="854"/>
  <c r="B80" i="845"/>
  <c r="G92" i="845" s="1"/>
  <c r="G99" i="845" s="1"/>
  <c r="B82" i="845"/>
  <c r="B82" i="838"/>
  <c r="B80" i="838"/>
  <c r="G92" i="838" s="1"/>
  <c r="G99" i="838" s="1"/>
  <c r="B80" i="843"/>
  <c r="G92" i="843" s="1"/>
  <c r="G99" i="843" s="1"/>
  <c r="B82" i="843"/>
  <c r="B80" i="855"/>
  <c r="G92" i="855" s="1"/>
  <c r="G99" i="855" s="1"/>
  <c r="B82" i="855"/>
  <c r="B80" i="834"/>
  <c r="G92" i="834" s="1"/>
  <c r="G99" i="834" s="1"/>
  <c r="B82" i="834"/>
  <c r="B92" i="847" l="1"/>
  <c r="B92" i="836"/>
  <c r="B92" i="841"/>
  <c r="B92" i="849"/>
  <c r="B92" i="839"/>
  <c r="B92" i="843"/>
  <c r="G108" i="837"/>
  <c r="G115" i="837" s="1"/>
  <c r="B99" i="837"/>
  <c r="B92" i="846"/>
  <c r="B92" i="854"/>
  <c r="B92" i="850"/>
  <c r="B92" i="842"/>
  <c r="B92" i="845"/>
  <c r="B92" i="840"/>
  <c r="B92" i="852"/>
  <c r="B92" i="855"/>
  <c r="B92" i="838"/>
  <c r="B92" i="835"/>
  <c r="B92" i="851"/>
  <c r="B92" i="848"/>
  <c r="B92" i="853"/>
  <c r="B92" i="834"/>
  <c r="B92" i="844"/>
  <c r="G108" i="847" l="1"/>
  <c r="G115" i="847" s="1"/>
  <c r="B99" i="847"/>
  <c r="B99" i="836"/>
  <c r="G108" i="836"/>
  <c r="G115" i="836" s="1"/>
  <c r="G108" i="855"/>
  <c r="G115" i="855" s="1"/>
  <c r="B99" i="855"/>
  <c r="B99" i="848"/>
  <c r="G108" i="848"/>
  <c r="G115" i="848" s="1"/>
  <c r="G108" i="845"/>
  <c r="G115" i="845" s="1"/>
  <c r="B99" i="845"/>
  <c r="G108" i="843"/>
  <c r="G115" i="843" s="1"/>
  <c r="B99" i="843"/>
  <c r="G108" i="853"/>
  <c r="G115" i="853" s="1"/>
  <c r="B99" i="853"/>
  <c r="G108" i="839"/>
  <c r="G115" i="839" s="1"/>
  <c r="B99" i="839"/>
  <c r="G108" i="849"/>
  <c r="G115" i="849" s="1"/>
  <c r="B99" i="849"/>
  <c r="G108" i="840"/>
  <c r="G115" i="840" s="1"/>
  <c r="B99" i="840"/>
  <c r="G108" i="835"/>
  <c r="G115" i="835" s="1"/>
  <c r="B99" i="835"/>
  <c r="B99" i="846"/>
  <c r="G108" i="846"/>
  <c r="G115" i="846" s="1"/>
  <c r="B113" i="837"/>
  <c r="G108" i="851"/>
  <c r="G115" i="851" s="1"/>
  <c r="B99" i="851"/>
  <c r="G108" i="844"/>
  <c r="G115" i="844" s="1"/>
  <c r="B99" i="844"/>
  <c r="B99" i="850"/>
  <c r="G108" i="850"/>
  <c r="G115" i="850" s="1"/>
  <c r="G108" i="854"/>
  <c r="G115" i="854" s="1"/>
  <c r="B99" i="854"/>
  <c r="G108" i="834"/>
  <c r="G115" i="834" s="1"/>
  <c r="B99" i="834"/>
  <c r="G108" i="852"/>
  <c r="G115" i="852" s="1"/>
  <c r="B99" i="852"/>
  <c r="G108" i="842"/>
  <c r="G115" i="842" s="1"/>
  <c r="B99" i="842"/>
  <c r="G108" i="838"/>
  <c r="G115" i="838" s="1"/>
  <c r="B99" i="838"/>
  <c r="G108" i="841"/>
  <c r="G115" i="841" s="1"/>
  <c r="B99" i="841"/>
  <c r="B113" i="836" l="1"/>
  <c r="B113" i="847"/>
  <c r="B113" i="849"/>
  <c r="B113" i="850"/>
  <c r="B115" i="837"/>
  <c r="B113" i="839"/>
  <c r="B113" i="835"/>
  <c r="B113" i="853"/>
  <c r="B113" i="845"/>
  <c r="B113" i="844"/>
  <c r="B113" i="846"/>
  <c r="B113" i="842"/>
  <c r="B113" i="852"/>
  <c r="B113" i="848"/>
  <c r="B113" i="851"/>
  <c r="B113" i="840"/>
  <c r="B113" i="854"/>
  <c r="B113" i="834"/>
  <c r="B113" i="841"/>
  <c r="B113" i="838"/>
  <c r="B113" i="843"/>
  <c r="B113" i="855"/>
  <c r="B115" i="836" l="1"/>
  <c r="B115" i="847"/>
  <c r="B115" i="851"/>
  <c r="B115" i="840"/>
  <c r="B115" i="845"/>
  <c r="B115" i="844"/>
  <c r="B115" i="848"/>
  <c r="B115" i="846"/>
  <c r="B115" i="853"/>
  <c r="B115" i="855"/>
  <c r="B115" i="838"/>
  <c r="B115" i="850"/>
  <c r="B115" i="842"/>
  <c r="B115" i="839"/>
  <c r="B115" i="843"/>
  <c r="B115" i="841"/>
  <c r="B115" i="852"/>
  <c r="B115" i="835"/>
  <c r="B115" i="849"/>
  <c r="B115" i="854"/>
  <c r="B115" i="834"/>
  <c r="G144" i="833" l="1"/>
  <c r="B144" i="833"/>
  <c r="G138" i="833"/>
  <c r="G137" i="833" s="1"/>
  <c r="G134" i="833"/>
  <c r="B134" i="833"/>
  <c r="B131" i="833"/>
  <c r="G125" i="833"/>
  <c r="B125" i="833"/>
  <c r="B106" i="833"/>
  <c r="G96" i="833"/>
  <c r="G93" i="833"/>
  <c r="G63" i="833"/>
  <c r="B64" i="833"/>
  <c r="G60" i="833"/>
  <c r="B59" i="833"/>
  <c r="B108" i="833"/>
  <c r="G11" i="833"/>
  <c r="G16" i="833" l="1"/>
  <c r="B138" i="833"/>
  <c r="B42" i="833"/>
  <c r="G128" i="833"/>
  <c r="G123" i="833" s="1"/>
  <c r="B128" i="833"/>
  <c r="B28" i="833"/>
  <c r="G131" i="833"/>
  <c r="G43" i="833"/>
  <c r="B26" i="833"/>
  <c r="B12" i="833"/>
  <c r="B137" i="833" l="1"/>
  <c r="G26" i="833"/>
  <c r="B14" i="833"/>
  <c r="B16" i="833"/>
  <c r="B123" i="833" l="1"/>
  <c r="G122" i="833" s="1"/>
  <c r="G35" i="833"/>
  <c r="B33" i="833" l="1"/>
  <c r="G42" i="833" l="1"/>
  <c r="G52" i="833" s="1"/>
  <c r="B35" i="833"/>
  <c r="B49" i="833" l="1"/>
  <c r="G59" i="833" l="1"/>
  <c r="G70" i="833" s="1"/>
  <c r="B52" i="833"/>
  <c r="B68" i="833" l="1"/>
  <c r="G77" i="833" l="1"/>
  <c r="B70" i="833"/>
  <c r="G82" i="833" l="1"/>
  <c r="B79" i="833" l="1"/>
  <c r="B80" i="833" l="1"/>
  <c r="G92" i="833" s="1"/>
  <c r="G99" i="833" s="1"/>
  <c r="B82" i="833"/>
  <c r="B92" i="833" l="1"/>
  <c r="B99" i="833" l="1"/>
  <c r="G108" i="833"/>
  <c r="G115" i="833" s="1"/>
  <c r="B113" i="833" l="1"/>
  <c r="B115" i="833" l="1"/>
</calcChain>
</file>

<file path=xl/sharedStrings.xml><?xml version="1.0" encoding="utf-8"?>
<sst xmlns="http://schemas.openxmlformats.org/spreadsheetml/2006/main" count="21443" uniqueCount="1058">
  <si>
    <t>Tabla 78: Clasificación por ramas de actividad y Comunidad Autónoma</t>
  </si>
  <si>
    <t>Operaciones de empresas no financieras dependientes de Comunidades Autónomas por ramas de actividad</t>
  </si>
  <si>
    <t>Tabla 77: Rama 64. Actividades de organizaciones y organismos internacionales</t>
  </si>
  <si>
    <t>Tabla 76: Rama 63. Actividades de los hogares como empleadores de personal doméstico y como productores de bienes y servicios para uso propio</t>
  </si>
  <si>
    <t>Tabla 75: Rama 62. Otros servicios sociales</t>
  </si>
  <si>
    <t>Tabla 73: Rama 60. Actividades asociativas</t>
  </si>
  <si>
    <t>Tabla 72: Rama 59. Actividades deportivas, recreativas y de entretenimiento</t>
  </si>
  <si>
    <t>Tabla 71: Rama 58. Actividades de creación, artísticas y espectáculos,; actividades de bibliotecas, archivos, museos y otras actividades culturales, juegos de azar y apuestas</t>
  </si>
  <si>
    <t>Tabla 70: Rama 57. Actividades de servicios sociales</t>
  </si>
  <si>
    <t>Tabla 69: Rama 56. Actividades sanitarias</t>
  </si>
  <si>
    <t>Tabla 68: Rama 55. Educación</t>
  </si>
  <si>
    <t>Tabla 67: Rama 54. Administración Pública y defensa; Seguridad Social obligatoria</t>
  </si>
  <si>
    <t>Tabla 66: Rama 53. Actividades de seguridad e investigación; servicios a edificios y actividades de jardinería; actividades administrativas de oficina y otras actividades auxiliares a las empresas</t>
  </si>
  <si>
    <t>Tabla 65: Rama 52. Actividades de agencias de viajes. Operadores turísticos, servicios de reservas y actividades relacionadas con los mismos</t>
  </si>
  <si>
    <t>Tabla 64: Rama 51. Actividades relacionadas con el empleo</t>
  </si>
  <si>
    <t>Tabla 63: Rama 50. Actividades de alquiler</t>
  </si>
  <si>
    <t>Tabla 62: Rama 49. Otras actividades profesionales, científicas y técnicas; actividades veterinarias</t>
  </si>
  <si>
    <t>Tabla 61: Rama 48. Publicidad y estudios de mercado</t>
  </si>
  <si>
    <t>Tabla 60: Rama 47. Investigación y desarrollo</t>
  </si>
  <si>
    <t>Tabla 59: Rama 46 Servicios técnicos de arquitectura e ingeniería; ensayos y análisis técnicos</t>
  </si>
  <si>
    <t>Tabla 58: Rama 45. Actividades jurídicas y de contabilidad, actividades de las sedes centrales, actividades de consultoría de gestión empresarial</t>
  </si>
  <si>
    <t>Tabla 57: Rama 44. Actividades inmobiliarias</t>
  </si>
  <si>
    <t>Tabla 56: Rama 43. Actividades auxiliares a los servicios financieros y a los seguros</t>
  </si>
  <si>
    <t>Tabla 55: Rama 42. Seguros, reaseguros y fondos de pensiones, excepto Seguridad Social Obligatoria</t>
  </si>
  <si>
    <t>Tabla 54: Rama 41. Servicios financieros, excepto seguros y fondos de pensiones</t>
  </si>
  <si>
    <t>Tabla 53: Rama 40. Programación, consultoría y otras actividades relacionadas con la informática; servicios de información</t>
  </si>
  <si>
    <t>Tabla 52: Rama 39. Telecomunicaciones</t>
  </si>
  <si>
    <t>Tabla 51: Rama 38. Actividades cinematográficas, de vídeo y de programas de televisión, grabación de sonido y edición musical: actividades de programación y emisión de radio y televisión</t>
  </si>
  <si>
    <t>Tabla 50: Rama 37. Edición</t>
  </si>
  <si>
    <t>Tabla 49: Rama 36. Servicios de alojamiento; servicios de comidas y bebidas</t>
  </si>
  <si>
    <t>Tabla 48: Rama 35. Actividades postales y de correos</t>
  </si>
  <si>
    <t>Tabla 47: Rama 34. Almacenamiento y actividades anexas al transporte</t>
  </si>
  <si>
    <t>Tabla 46: Rama 33. Transporte aéreo</t>
  </si>
  <si>
    <t>Tabla 45: Rama 32. Transporte marítimo y por vías navegables interiores</t>
  </si>
  <si>
    <t>Tabla 44: Rama 31. Transporte terrestre y por tubería</t>
  </si>
  <si>
    <t>Tabla 43: Rama 30. Comercio al por menor, excepto de vehículos de motor y motocicletas</t>
  </si>
  <si>
    <t>Tabla 42: Rama 29. Comercio al por mayor e intermediarios del comercio, excepto de vehículos de motor y motocicletas</t>
  </si>
  <si>
    <t>Tabla 41: Rama 28. Venta y reparación de vehículos de motor y motocicletas</t>
  </si>
  <si>
    <t>Tabla 40: Rama 27. Construcción</t>
  </si>
  <si>
    <t>Tabla 39: Rama 26. Recogida y tratamiento de aguas residuales; recogida, tratamiento y eliminación de residuos; valorización; actividades de descontaminación y otros servicios de gestión de residuos</t>
  </si>
  <si>
    <t>Tabla 38: Rama 25. Captación, depuración y distribución de agua</t>
  </si>
  <si>
    <t>Tabla 37: Rama 24. Suministro de energía eléctrica, gas, vapor y aire acondicionado</t>
  </si>
  <si>
    <t>Tabla 36: Rama 23. Reparación e instalación de maquinaria y equipo</t>
  </si>
  <si>
    <t>Tabla 35: Rama 22. Fabricación de muebles; otras industrias manufactureras</t>
  </si>
  <si>
    <t>Tabla 34: Rama 21. Fabricación de otro material de transporte</t>
  </si>
  <si>
    <t>Tabla 33: Rama 20. Fabricación de vehículos de motor, remolques y semirremolques</t>
  </si>
  <si>
    <t>Tabla 32: Rama 19. Fabricación de maquinaria y equipo n.c.o.p.</t>
  </si>
  <si>
    <t>Tabla 31: Rama 18. Fabricación de material y equipo eléctrico</t>
  </si>
  <si>
    <t>Tabla 30: Rama 17. Fabricación de productos informáticos, electrónicos y ópticos</t>
  </si>
  <si>
    <t>Tabla 29: Rama 16. Fabricación de productos metálicos, excepto maquinaria y equipo</t>
  </si>
  <si>
    <t>Tabla 28: Rama 15. Metalurgia; fabricación de productos de hierro, acero y ferroaleaciones</t>
  </si>
  <si>
    <t>Tabla 25: Rama 12. Fabricación de productos farmacéuticos</t>
  </si>
  <si>
    <t>Tabla 26: Rama 13. Fabricación de productos de caucho y plásticos</t>
  </si>
  <si>
    <t>Tabla 24: Rama 11. Industria química</t>
  </si>
  <si>
    <t>Tabla 23: Rama 10. Coquerías y refino de petróleo</t>
  </si>
  <si>
    <t>Tabla 22: Rama 9. Artes gráficas y reproducción de soportes grabados</t>
  </si>
  <si>
    <t>Tabla 21: Rama 8. Industria del papel</t>
  </si>
  <si>
    <t>Tabla 20: Rama 7. Industria de la madera y el corcho, excepto muebles; cestería y espartería</t>
  </si>
  <si>
    <t>Tabla 19: Rama 6. Industria textil, confección de prendas de vestir e industria del cuero y del calzado</t>
  </si>
  <si>
    <t>Tabla 18: Rama 5. Industria de la alimentación, fabricación de bebidas e industria del tabaco</t>
  </si>
  <si>
    <t>Tabla 17: Rama 4. Industrias extractivas</t>
  </si>
  <si>
    <t>Tabla 16: Rama 3. Pesca y acuicultura</t>
  </si>
  <si>
    <t>Tabla 15: Rama 2. Silvicultura y explotación forestal</t>
  </si>
  <si>
    <t>Tabla 14: Rama 1. Agricultura, ganadería, caza  y servicios relacionados con las mismas</t>
  </si>
  <si>
    <t xml:space="preserve">Clasificación a 64 ramas de actividad </t>
  </si>
  <si>
    <t>Tabla 13: Rama 10. Actividades artísticas, recreativas y de entretenimiento; reparación de artículos de uso doméstico y otros servicios</t>
  </si>
  <si>
    <t>Tabla 12: Rama 9. Administración Pública y defensa; Seguridad Social obligatoria; educación; actividades sanitarias y de servicios sociales</t>
  </si>
  <si>
    <t>Tabla 11: Rama 8. Actividades profesionales, científicas y técnicas; actividades administrativas y servicios auxiliares</t>
  </si>
  <si>
    <t>Tabla 10: Rama 7. Actividades inmobiliarias</t>
  </si>
  <si>
    <t>Tabla 9: Rama 6. Actividades financieras y de seguros</t>
  </si>
  <si>
    <t>Tabla 8: Rama 5. Información y comunicaciones</t>
  </si>
  <si>
    <t>Tabla 7: Rama 4. Comercio al por mayor y al por menor, reparación de vehículos de motor y motocicletas; transportes y almacenamiento; hostelería</t>
  </si>
  <si>
    <t>Tabla 6: Rama 3. Construcción</t>
  </si>
  <si>
    <t>Tabla 5: Rama 2. Industrias extractivas, industria manufacturera; suministro de energía eléctrica, gas, vapor y aire acondicionado; suministro de agua; actividades de saneamiento, gestión de residuos y descontaminación</t>
  </si>
  <si>
    <t>Tabla 4: Rama 1. Agricultura, ganadería, silvicultura y pesca</t>
  </si>
  <si>
    <t xml:space="preserve">Clasificación a 10 ramas de actividad </t>
  </si>
  <si>
    <t>Clasificación por ramas de actividad</t>
  </si>
  <si>
    <t>Tabla 3.5: Empresas de seguro y fondo de pensiones públicos</t>
  </si>
  <si>
    <t>Tabla 3.4: Auxiliares financieros públicos</t>
  </si>
  <si>
    <t>Tabla 3.3: Otros intermediarios financieros públicos</t>
  </si>
  <si>
    <t>Tabla 3.2: Otras instituciones financieras monetarias públicas</t>
  </si>
  <si>
    <t>Tabla 3.1: Banco Central</t>
  </si>
  <si>
    <t>Tabla 3: Instituciones financieras públicas</t>
  </si>
  <si>
    <t>Tabla 2.2.1.14: Sociedades no financieras controladas por Navarra</t>
  </si>
  <si>
    <t>Tabla 2.2.1.13: Sociedades no financieras controladas por Murcia</t>
  </si>
  <si>
    <t>Tabla 2.2.1.12: Sociedades no financieras controladas por Madrid</t>
  </si>
  <si>
    <t>Tabla 2.2.1.11: Sociedades no financieras controladas por Galicia</t>
  </si>
  <si>
    <t>Tabla 2.2.1.10: Sociedades no financieras controladas por Extremadura</t>
  </si>
  <si>
    <t>Tabla 2.2.1.9: Sociedades no financieras controladas por Cataluña</t>
  </si>
  <si>
    <t>Tabla 2.2.1.6: Sociedades no financieras controladas por Cantabria</t>
  </si>
  <si>
    <t>Tabla 2.2.1.5: Sociedades no financieras controladas por Canarias</t>
  </si>
  <si>
    <t>Tabla 2.2.1.4: Sociedades no financieras controladas por Baleares</t>
  </si>
  <si>
    <t>Tabla 2.2.1.3: Sociedades no financieras controladas por Asturias</t>
  </si>
  <si>
    <t>Tabla 2.2.1.2: Sociedades no financieras controladas por Aragón</t>
  </si>
  <si>
    <t>Tabla 2.2.1.1: Sociedades no financieras controladas por Andalucía</t>
  </si>
  <si>
    <t>Tabla 2.2.1: Sociedades no financieras controladas por las Comunidades Autónomas</t>
  </si>
  <si>
    <t>Tabla 2.2: Sociedades no financieras controladas por las Administraciones Territoriales</t>
  </si>
  <si>
    <t>Tabla 2.1: Sociedades no financieras controladas por el Estado</t>
  </si>
  <si>
    <t>Tabla 2: Sociedades no financieras públicas</t>
  </si>
  <si>
    <t>Tabla 1: Total sector público empresarial</t>
  </si>
  <si>
    <t>Clasificación por sectores institucionales</t>
  </si>
  <si>
    <t xml:space="preserve">Inventario de empresas </t>
  </si>
  <si>
    <t>Inventario de las Empresas publicas</t>
  </si>
  <si>
    <t>Nota Metodológica</t>
  </si>
  <si>
    <t>Cuentas de las Empresas Públicas</t>
  </si>
  <si>
    <t>INDICE</t>
  </si>
  <si>
    <t>NOTA METODOLÓGICA</t>
  </si>
  <si>
    <t>Compañía Española de Seguros de Crédito a la Exportación (CESCE)</t>
  </si>
  <si>
    <t xml:space="preserve">8. COMPAÑÍAS DE SEGURO </t>
  </si>
  <si>
    <t>COMPAÑÍAS DE SEGUROS Y FONDOS DE PENSIONES (CSFP)</t>
  </si>
  <si>
    <t>Sociedad Anónima Estatal de Caución Agraria (SAECA)</t>
  </si>
  <si>
    <t>Comisión Nacional del Mercado de Valores (CNMV)</t>
  </si>
  <si>
    <t>6. AUXILIARES FINANCIEROS PÚBLICOS</t>
  </si>
  <si>
    <t>Institut Catalá de Finances</t>
  </si>
  <si>
    <t xml:space="preserve">5. OTROS INTERMEDIARIOS FINANCIEROS </t>
  </si>
  <si>
    <t>INSTITUCIONES FINANCIERAS EXCEPTO IFM Y CSFP</t>
  </si>
  <si>
    <t>Instituto de Crédito Oficial</t>
  </si>
  <si>
    <t>2. OTRAS INSTITUCIONES FINANCIERAS MONETARIAS: SOCIEDADES DE DEPÓSITO EXCEPTO BANCO CENTRAL</t>
  </si>
  <si>
    <t>Banco de España</t>
  </si>
  <si>
    <t>1. BANCO CENTRAL</t>
  </si>
  <si>
    <t>INSTITUCIONES FINANCIERAS MONETARIAS (IFM)</t>
  </si>
  <si>
    <t>INSTITUCIONES FINANCIERAS PÚBLICAS</t>
  </si>
  <si>
    <t>Puerta de África, S.A.</t>
  </si>
  <si>
    <t>CEUTA</t>
  </si>
  <si>
    <t xml:space="preserve">CIUDADES AUTONOMAS </t>
  </si>
  <si>
    <t xml:space="preserve">Mercados Centrales de Abastecimiento de Valencia, S.A. </t>
  </si>
  <si>
    <t xml:space="preserve">Gestión Integral de Residuos Sólidos Urbanos, S.A. (GIRSA) </t>
  </si>
  <si>
    <t>Entidad Pública Empresarial Local Palacio de Congresos de Valencia</t>
  </si>
  <si>
    <t>Empresa Municipal de Transportes de Valencia, S.A.</t>
  </si>
  <si>
    <t>Empresa General Valenciana del Agua, S.A. (EGEVASA)</t>
  </si>
  <si>
    <t>Actuaciones Urbanas de Valencia, S.A.</t>
  </si>
  <si>
    <t>VALENCIA</t>
  </si>
  <si>
    <t>CASTELLON</t>
  </si>
  <si>
    <t>Promociones e Iniciativas Municipales de Elche, S.A.</t>
  </si>
  <si>
    <t>Mercados Centrales de Abastecimiento de Alicante, S.A.</t>
  </si>
  <si>
    <t>Empresa Municipal de Urbanizaciones de Elda, S.A.</t>
  </si>
  <si>
    <t>Aigües i Sanejament d’Elx, S.A.</t>
  </si>
  <si>
    <t>Aguas Municipales de Javea, S.A.</t>
  </si>
  <si>
    <t>ALICANTE</t>
  </si>
  <si>
    <t>C.A. VALENCIA</t>
  </si>
  <si>
    <t>Promoción Económica Municipal Ermua, S.A.</t>
  </si>
  <si>
    <t xml:space="preserve">Mercados Centrales de Abastecimiento de Bilbao, S.A. </t>
  </si>
  <si>
    <t>Euskalduna Jauregia-Palacio Euskalduna, S.A.</t>
  </si>
  <si>
    <t xml:space="preserve">Delegación en Vizcaya de Loterías y Apuestas del Estado </t>
  </si>
  <si>
    <t>Consorcio de Aguas de Bilbao-Vizcaya</t>
  </si>
  <si>
    <t>Bioartigas, S.A.</t>
  </si>
  <si>
    <t>Aparkabisa Bizkaiko Garraio Gunea</t>
  </si>
  <si>
    <t>VIZCAYA</t>
  </si>
  <si>
    <t>Sociedad del Balneario La Perla, S.A.</t>
  </si>
  <si>
    <t>Sociedad Centro Kursaal, S.A.</t>
  </si>
  <si>
    <t>Servicios Funerarios de Donostia-San Sebastián</t>
  </si>
  <si>
    <t>Guipuzkoako Urak, S.A.</t>
  </si>
  <si>
    <t>Fundación Zorroaga de San Sebastián</t>
  </si>
  <si>
    <t>Entidad Pública Empresarial de la Vivienda</t>
  </si>
  <si>
    <t>Compañía del Tranvía de San Sebastián, S.A.</t>
  </si>
  <si>
    <t>Bidegi-Agencia Guipuzcoana de Infraestructuras, S.A.</t>
  </si>
  <si>
    <t>GUIPÚZCOA</t>
  </si>
  <si>
    <t>Vías de Álava, S.A.</t>
  </si>
  <si>
    <t>Centro de Transportes de Vitoria, S.A.</t>
  </si>
  <si>
    <t>Aguas Municipales de Vitoria, S.A.</t>
  </si>
  <si>
    <t>ÁLAVA</t>
  </si>
  <si>
    <t>C.A. PAIS VASCO</t>
  </si>
  <si>
    <t>Mercados Centrales de Abastecimiento de Pamplona, S.A.</t>
  </si>
  <si>
    <t>Comercios Minoristas de Pamplona, S.A.</t>
  </si>
  <si>
    <t>PAMPLONA</t>
  </si>
  <si>
    <t>C.A. NAVARRA</t>
  </si>
  <si>
    <t>Servicios Comunitarios Molina de Segura, S.A.</t>
  </si>
  <si>
    <t>Mercados Centrales de Abastecimiento de Murcia, S.A.</t>
  </si>
  <si>
    <t xml:space="preserve">Empresa Municipal de Aguas y Saneamiento de Murcia, S.A. </t>
  </si>
  <si>
    <t>Aguas de Lorca, S.A.</t>
  </si>
  <si>
    <t>Aguas de Cieza, S.A.</t>
  </si>
  <si>
    <t>MURCIA</t>
  </si>
  <si>
    <t>C.A. MURCIA</t>
  </si>
  <si>
    <t>Sociedad de Gestión del Patrimonio Inmobiliario Municipal de Alcobendas, S.A.</t>
  </si>
  <si>
    <t xml:space="preserve">Mercados Centrales de Abastecimiento de Madrid, S.A. </t>
  </si>
  <si>
    <t xml:space="preserve">Instituto Municipal  de Suelo de Móstoles, S.A. </t>
  </si>
  <si>
    <t>Consorcio Institución Ferial de Madrid (IFEMA)</t>
  </si>
  <si>
    <t>Empresa Municipal del Suelo y la Vivienda de Getafe, S.A.</t>
  </si>
  <si>
    <t xml:space="preserve">Empresa Municipal de Transportes de Madrid, S.A. </t>
  </si>
  <si>
    <t xml:space="preserve">Empresa Municipal de Transportes de Fuenlabrada, S.A. </t>
  </si>
  <si>
    <t>Empresa Municipal de la Vivienda de Alcobendas, S.A.</t>
  </si>
  <si>
    <t>Empresa Mixta Club de Campo Villa de Madrid, S.A.</t>
  </si>
  <si>
    <t>MADRID</t>
  </si>
  <si>
    <t>C.A. MADRID</t>
  </si>
  <si>
    <t xml:space="preserve">Mercados Centrales de Abastecimiento de Santiago, S.A. </t>
  </si>
  <si>
    <t>Empresa Municipal de Aguas de La Coruña, S.A.</t>
  </si>
  <si>
    <t>Empresa Mixta de Aguas del Ferrol, S.A.</t>
  </si>
  <si>
    <t>C.A. GALICIA</t>
  </si>
  <si>
    <t>Empresa Municipal Mixta d’Aigües de Tarragona, S.A.</t>
  </si>
  <si>
    <t>Empresa Mixta de Serveis Fúnebres Municipals de Tarragona, S.A.</t>
  </si>
  <si>
    <t>Empresa de Serveis i Promocions d’Iniciatives Municipals, S.A.</t>
  </si>
  <si>
    <t>Aparcaments Municipals de Tarragona, S.A.</t>
  </si>
  <si>
    <t>TARRAGONA</t>
  </si>
  <si>
    <t>Llotja Agropecuaria Mercolleida, S.A.</t>
  </si>
  <si>
    <t>LLEIDA</t>
  </si>
  <si>
    <t>Tecsal, S.A.</t>
  </si>
  <si>
    <t>Societat Municipal de Serveis Funeraris de Terrassa, S.A.</t>
  </si>
  <si>
    <t>Patronat d' Apostes</t>
  </si>
  <si>
    <t>Parc Tecnocampus Mataró</t>
  </si>
  <si>
    <t xml:space="preserve">Parc d'Atraccions Tibidabo, S.A. </t>
  </si>
  <si>
    <t>Mercamollet, S.L.</t>
  </si>
  <si>
    <t xml:space="preserve">Mercados de Abastecimiento de Barcelona, S.A. </t>
  </si>
  <si>
    <t>Fundació Tecnocampus Mataró - Maresme</t>
  </si>
  <si>
    <t>Ferrocarril Metropolitá de Barcelona, S.A.</t>
  </si>
  <si>
    <t>Egarvia, S.A.</t>
  </si>
  <si>
    <t xml:space="preserve">Barcelona de Serveis Municipals, S.A. </t>
  </si>
  <si>
    <t>Aigües de Mataró, S.A.</t>
  </si>
  <si>
    <t>Aigües de Manresa, S.A.</t>
  </si>
  <si>
    <t>BARCELONA</t>
  </si>
  <si>
    <t>C.A. CATALUÑA</t>
  </si>
  <si>
    <t>Consorcio de Servicios Públicos Medioambientales de la Provincia de Toledo, S.A.</t>
  </si>
  <si>
    <t>TOLEDO</t>
  </si>
  <si>
    <t>CUENCA</t>
  </si>
  <si>
    <t>Residuos Sólidos Urbanos de Castilla-La Mancha, S.A.</t>
  </si>
  <si>
    <t>Aguas de Puertollano, S.L.</t>
  </si>
  <si>
    <t>CIUDAD REAL</t>
  </si>
  <si>
    <t>Urvial, Sociedad de Gestión Urbanística, S.L.U.</t>
  </si>
  <si>
    <t>Empresa Municipal de Infraestructuras y Servicios de Albacete, S.A.</t>
  </si>
  <si>
    <t>ALBACETE</t>
  </si>
  <si>
    <t>C.A. CASTILLA-LA MANCHA</t>
  </si>
  <si>
    <t>Unidad Alimentaria de Valladolid, S.A.</t>
  </si>
  <si>
    <t>Sociedad Municipal del Suelo y Vivienda de Valladolid, S.L.</t>
  </si>
  <si>
    <t>Necrópolis de Valladolid, S.A.</t>
  </si>
  <si>
    <t>VALLADOLID</t>
  </si>
  <si>
    <t>Patronato Municipal de Vivienda y Urbanismo de Salamanca</t>
  </si>
  <si>
    <t>SALAMANCA</t>
  </si>
  <si>
    <t>Sociedad Mixta de Aguas de León, S.A.</t>
  </si>
  <si>
    <t xml:space="preserve">Mercados Centrales de Abastecimiento de León, S.A. </t>
  </si>
  <si>
    <t>Estacionamientos Urbanos de León, S.A.</t>
  </si>
  <si>
    <t>LEÓN</t>
  </si>
  <si>
    <t>BURGOS</t>
  </si>
  <si>
    <t>C.A. CASTILLA Y LEÓN</t>
  </si>
  <si>
    <t>Sociedad de Vivienda y Suelo de Santander, S.A.</t>
  </si>
  <si>
    <t xml:space="preserve">Mercados Centrales de Abastecimiento de Santander, S.A. </t>
  </si>
  <si>
    <t>Empresa Municipal Plaza de Toros de Santander, S.A.</t>
  </si>
  <si>
    <t>Cementerio Jardín de Cantabria, S.A.</t>
  </si>
  <si>
    <t>SANTANDER</t>
  </si>
  <si>
    <t>C.A. CANTABRIA</t>
  </si>
  <si>
    <t>Transportes Interurbanos de Tenerife, S.A.</t>
  </si>
  <si>
    <t>Teidagua, S.A.</t>
  </si>
  <si>
    <t>Servicios Municipales Sauzal, S.L.</t>
  </si>
  <si>
    <t>Polígono Industrial de Granadilla, S.A.</t>
  </si>
  <si>
    <t>Mercados Centrales de Abastecimiento de Tenerife, S.A.</t>
  </si>
  <si>
    <t xml:space="preserve">Instituto Tecnológico y de Telecomunicaciones de Tenerife, S.L. </t>
  </si>
  <si>
    <t>Instituto Tecnológico de Energías Renovables, S.A.</t>
  </si>
  <si>
    <t>Institución Ferial de Tenerife, S.A.</t>
  </si>
  <si>
    <t>Gorona del Viento, S.A.</t>
  </si>
  <si>
    <t>Eólicas de Tenerife, A.I.E.</t>
  </si>
  <si>
    <t>Entidad Pública Empresarial Local Balsas de Tenerife</t>
  </si>
  <si>
    <t>Cultivos y Tecnología Agraria de Tenerife, S.A.</t>
  </si>
  <si>
    <t>Casino Playa de las Américas, S.A.</t>
  </si>
  <si>
    <t>Casino del Taoro, S.A.</t>
  </si>
  <si>
    <t>Canarias Submarine Link (CANALINK)</t>
  </si>
  <si>
    <t>Asociación Mixta de Compensación del Polígono Industrial Valle de Güimar</t>
  </si>
  <si>
    <t>TENERIFE, GOMERA, HIERRO Y LA PALMA</t>
  </si>
  <si>
    <t>Sociedad para el Desarrollo de las Telecomunicaciones de Gran Canaria, S.A.</t>
  </si>
  <si>
    <t>Sociedad Municipal de Aparcamientos de Las Palmas de Gran Canaria, S.A.</t>
  </si>
  <si>
    <t>Guaguas Municipales, S.A.</t>
  </si>
  <si>
    <t>Eólicas de Fuerteventura, A.I.E</t>
  </si>
  <si>
    <t>Entidad Pública Empresarial Local Centros de Arte, Cultura y Turismo</t>
  </si>
  <si>
    <t>GRAN CANARIA, FUERTEVENTURA Y LANZAROTE</t>
  </si>
  <si>
    <t>C.A. CANARIAS</t>
  </si>
  <si>
    <t xml:space="preserve">Mercados Centrales de Abastecimiento de Palma de Mallorca, S.A. </t>
  </si>
  <si>
    <t>Empresa Municipal de Aguas y Alcantarillado, S.A.</t>
  </si>
  <si>
    <t xml:space="preserve">Empresa Funeraria Municipal, S.A. </t>
  </si>
  <si>
    <t>MALLORCA</t>
  </si>
  <si>
    <t>C.A. BALEARES</t>
  </si>
  <si>
    <t>Sociedad de Desarrollo La Curtidora, S.A.</t>
  </si>
  <si>
    <t>Rehabilitaciones Urbanas de Avilés, S.A.</t>
  </si>
  <si>
    <t>Empresa Municipal de Transportes Urbanos de Gijón, S.A.</t>
  </si>
  <si>
    <t>Empresa Municipal de Aguas de Gijón, S.A.</t>
  </si>
  <si>
    <t>Centro Municipal de Empresas de Gijón, S.A.</t>
  </si>
  <si>
    <t>Cementerios de Gijón, S.A.</t>
  </si>
  <si>
    <t>OVIEDO</t>
  </si>
  <si>
    <t>C.A. ASTURIAS</t>
  </si>
  <si>
    <t>Sociedad Municipal Zaragoza Vivienda, S.L.</t>
  </si>
  <si>
    <t>Residencia de Estudiantes y Centro de Estudios Ramón Pignatelli, S.A.</t>
  </si>
  <si>
    <t>Mercados Centrales de Abastecimiento de Zaragoza, S.A.</t>
  </si>
  <si>
    <t>Ecociudad Valdespartera Zaragoza, S.A.</t>
  </si>
  <si>
    <t>ZARAGOZA</t>
  </si>
  <si>
    <t>Institución Ferial Ciudad de Teruel</t>
  </si>
  <si>
    <t>TERUEL</t>
  </si>
  <si>
    <t>Electro Sallent de Gallego, S.L.</t>
  </si>
  <si>
    <t>HUESCA</t>
  </si>
  <si>
    <t>C.A. ARAGON</t>
  </si>
  <si>
    <t>Mercados Centrales de Abastecimiento de Sevilla, S.A.</t>
  </si>
  <si>
    <t>Empresa Municipal de la Vivienda, Suelo y Equipamiento de Sevilla, S.A.</t>
  </si>
  <si>
    <t>Empresa Metropolitana de Abastecimiento y Saneamiento de Aguas de Sevilla, S.A.</t>
  </si>
  <si>
    <t>Aparcamientos Urbanos de Sevilla, S.A.</t>
  </si>
  <si>
    <t>Aguas del Huesna, S.L.</t>
  </si>
  <si>
    <t>SEVILLA</t>
  </si>
  <si>
    <t>Sociedad Municipal de Viviendas de Málaga, S.L.</t>
  </si>
  <si>
    <t>Sociedad Municipal de Aparcamientos y Servicios, S.A.</t>
  </si>
  <si>
    <t>Puerto Deportivo de Marbella, S.A.</t>
  </si>
  <si>
    <t>Parque Cementerio de Málaga, S.A.</t>
  </si>
  <si>
    <t>Empresa Municipal de Aguas de Málaga, S.A.</t>
  </si>
  <si>
    <t>Empresa Malagueña de Transportes, S.A.</t>
  </si>
  <si>
    <t>MÁLAGA</t>
  </si>
  <si>
    <t>Empresa Pública de Aparcamientos y Servicios Municipales, S.A.</t>
  </si>
  <si>
    <t>JAÉN</t>
  </si>
  <si>
    <t>Empresa municipal de Aguas de Huelva, S.A.</t>
  </si>
  <si>
    <t>HUELVA</t>
  </si>
  <si>
    <t>Gestión Medioambiental de Loja, S.A.</t>
  </si>
  <si>
    <t>Empresa Municipal del Cementerio, S.A. (EMUCESA)</t>
  </si>
  <si>
    <t>GRANADA</t>
  </si>
  <si>
    <t>Viviendas Municipales de Córdoba, S.A.</t>
  </si>
  <si>
    <t>Mercados Centrales de Abastecimiento de Córdoba, S.A.</t>
  </si>
  <si>
    <t>Empresa Provincial de Aguas de Córdoba, S.A.</t>
  </si>
  <si>
    <t>Empresa Municipal de Aguas de Córdoba, S.A.</t>
  </si>
  <si>
    <t>Autobuses de Córdoba, S.A.</t>
  </si>
  <si>
    <t>CÓRDOBA</t>
  </si>
  <si>
    <t>Suministradora Eléctrica de Cádiz, S.A.</t>
  </si>
  <si>
    <t>Mercados Centrales de Abastecimiento de Jerez, S.A. (Mercajerez)</t>
  </si>
  <si>
    <t>Empresa Municipal de Aparcamientos, S.A. (EMASA)</t>
  </si>
  <si>
    <t>Cementerio Mancomunado de la Bahía de Cádiz, S.A.</t>
  </si>
  <si>
    <t>Aguas del Puerto, Empresa Municipal, S.A.</t>
  </si>
  <si>
    <t>Aguas de Cádiz, S.A.</t>
  </si>
  <si>
    <t>CÁDIZ</t>
  </si>
  <si>
    <t>Gestión Aguas de Levante Almeriense (GALASA)</t>
  </si>
  <si>
    <t>Empresa Municipal Almería XXI, S.A.</t>
  </si>
  <si>
    <t>Consorcio para la Creación, Organización y Gestión de Diversos Vertederos en la Comarca de Almanzora</t>
  </si>
  <si>
    <t>ALMERÍA</t>
  </si>
  <si>
    <t>C.A. ANDALUCIA</t>
  </si>
  <si>
    <t xml:space="preserve">    LOCALES </t>
  </si>
  <si>
    <t>2. SOCIEDADES NO FINANCIERAS PÚBLICAS CONTROLADAS POR LAS CORPORACIONES</t>
  </si>
  <si>
    <t>Parque Empresarial de Sagunto, S.L.</t>
  </si>
  <si>
    <t>Centro Superior de Idiomas de la Universidad de Alicante, S.A.</t>
  </si>
  <si>
    <t>Centre d'Idiomes de la Universitat de Valencia, S.L.</t>
  </si>
  <si>
    <t>Parque Tecnológico, S.A. - Teknologi Elkartegia, S.A.</t>
  </si>
  <si>
    <t>Parque Científico y Tecnológico de Gipuzkoa, S.A.</t>
  </si>
  <si>
    <t>Metro de Bilbao, S.A.</t>
  </si>
  <si>
    <t>Hidroeléctrica Harana-Kontrasta, S.A.</t>
  </si>
  <si>
    <t>Bizkaia Sortaldeko Industrialdea, S.A.</t>
  </si>
  <si>
    <t>Arratiako Industrialdea, S.A.</t>
  </si>
  <si>
    <t>PAÍS VASCO</t>
  </si>
  <si>
    <t xml:space="preserve">Navarra de Suelo y Vivienda, S.A. </t>
  </si>
  <si>
    <t>NAVARRA</t>
  </si>
  <si>
    <t>Consorcio del Depósito Franco de Cartagena</t>
  </si>
  <si>
    <t>Metro de Madrid, S.A.</t>
  </si>
  <si>
    <t>Hispanagua, S.A.</t>
  </si>
  <si>
    <t>Hidráulica Santillana, S.A.</t>
  </si>
  <si>
    <t>Fundación General de la Universidad Autónoma</t>
  </si>
  <si>
    <t>Centro de Transportes de Coslada, S.A.</t>
  </si>
  <si>
    <t>Canal Extensia, S.A.</t>
  </si>
  <si>
    <t>Canal de Comunicaciones Unidas, S.A.</t>
  </si>
  <si>
    <t>Alcalingua – Universidad de Alcalá, S.R.L.</t>
  </si>
  <si>
    <t>Xenética Fontao, S.A.</t>
  </si>
  <si>
    <t>Sociedade Galega do Medio Ambiente, S.A.</t>
  </si>
  <si>
    <t>Portos de Galicia</t>
  </si>
  <si>
    <t>Fundación Feiras e Exposicions de Ourense</t>
  </si>
  <si>
    <t>GALICIA</t>
  </si>
  <si>
    <t>Gestión de Bienes de Extremadura, S.A.</t>
  </si>
  <si>
    <t>Consorcio Ciudad Monumental Histórico Artística de Mérida</t>
  </si>
  <si>
    <t>EXTREMADURA</t>
  </si>
  <si>
    <t>Fundació de Girona Innovació i Formació</t>
  </si>
  <si>
    <t>Fundació Universitaria Balmes</t>
  </si>
  <si>
    <t>Fundació Privada Institut de Formació Continua de la Universitat de Barcelona IL3-UB</t>
  </si>
  <si>
    <t>Equacat, S.A. (Canal Olimpic de Catalunya)</t>
  </si>
  <si>
    <t>Consorci Escola Superior de Comerç Internacional</t>
  </si>
  <si>
    <t>Comercial La Forja, S.A.</t>
  </si>
  <si>
    <t>Circuits de Catalunya, S.L.</t>
  </si>
  <si>
    <t>Cargo Cargometro Rail Transport, S.A.</t>
  </si>
  <si>
    <t>Barnaclinic, S.A.</t>
  </si>
  <si>
    <t>Autometro, S.A.</t>
  </si>
  <si>
    <t>CATALUÑA</t>
  </si>
  <si>
    <t>Fundación General de la Universidad de Castilla-La Mancha</t>
  </si>
  <si>
    <t>CASTILLA-LA MANCHA</t>
  </si>
  <si>
    <t>Universitatis Salamantinae Mercatus, S.L.</t>
  </si>
  <si>
    <t>Cursos Internacionales de la Universidad de Salamanca, S.A.</t>
  </si>
  <si>
    <t>CASTILLA-LEÓN</t>
  </si>
  <si>
    <t xml:space="preserve">Sociedad Regional Cántabra de Promoción Turística, S.A. </t>
  </si>
  <si>
    <t>Sociedad Gestora del Parque Científico y Tecnológico de Cantabria, S.L.</t>
  </si>
  <si>
    <t>Gran Casino del Sardinero, S.A.</t>
  </si>
  <si>
    <t>CANTABRIA</t>
  </si>
  <si>
    <t>CANARIAS</t>
  </si>
  <si>
    <t>Ports de les Illes Balears</t>
  </si>
  <si>
    <t>Fundació Universitat - Empresa de les Illes Balears</t>
  </si>
  <si>
    <t>BALEARES</t>
  </si>
  <si>
    <t>Sociedad Mixta Centro de Transportes de Gijón, S.A.</t>
  </si>
  <si>
    <t>Sociedad Mixta Ciudad Asturiana del Transporte, S.A.</t>
  </si>
  <si>
    <t>Sociedad Inmobiliaria del Real Sitio de Covadonga, S.A.</t>
  </si>
  <si>
    <t xml:space="preserve">Inspección Técnica de Vehículos de Asturias, S.A. </t>
  </si>
  <si>
    <t>Hostelería Asturiana, S.A.</t>
  </si>
  <si>
    <t>ASTURIAS</t>
  </si>
  <si>
    <t>Feria de Zaragoza</t>
  </si>
  <si>
    <t>Aragonesa de Gestión de Residuos, S.A.</t>
  </si>
  <si>
    <t>ARAGÓN</t>
  </si>
  <si>
    <t xml:space="preserve">Verificaciones Industriales de Andalucía, S.A. </t>
  </si>
  <si>
    <t>Red Logística de Andalucía, S.A.</t>
  </si>
  <si>
    <t>Patronato de la Alhambra y Generalife</t>
  </si>
  <si>
    <t>Parque Tecnológico y Aeronáutico de Andalucía, S.L.</t>
  </si>
  <si>
    <t>Parque Tecnológico de Andalucía, S.A.</t>
  </si>
  <si>
    <t>Consorcio Centro de Transporte de Mercancías de Málaga</t>
  </si>
  <si>
    <t>Cetursa Sierra Nevada, S.A.</t>
  </si>
  <si>
    <t>Agencia Pública de Puertos de Andalucía</t>
  </si>
  <si>
    <t>ANDALUCÍA</t>
  </si>
  <si>
    <t xml:space="preserve">    AUTÓNOMAS</t>
  </si>
  <si>
    <t>1. SOCIEDADES NO FINANCIERAS PÚBLICAS CONTROLADAS POR LAS COMUNIDADES</t>
  </si>
  <si>
    <t xml:space="preserve">    TERRITORIALES</t>
  </si>
  <si>
    <t>II. SOCIEDADES NO FINANCIERAS PÚBLICAS CONTROLADAS POR LAS ADMINISTRACIONES</t>
  </si>
  <si>
    <t>World Trade Center Barcelona, S.A.</t>
  </si>
  <si>
    <t>Valencia Plataforma Intermodal y Logística, S.A.</t>
  </si>
  <si>
    <t>Suelo Empresarial del Atlántico, S.L.</t>
  </si>
  <si>
    <t xml:space="preserve">Sociedad Estatal de Participaciones Industriales </t>
  </si>
  <si>
    <t>Sociedad Estatal Correos y Telégrafos, S.A.</t>
  </si>
  <si>
    <t xml:space="preserve">Sociedad Asturiana de Diversificación Minera, S.A. </t>
  </si>
  <si>
    <t xml:space="preserve">Sociedad Anónima de Electrónica Submarina </t>
  </si>
  <si>
    <t>Serviport Andalucía, S.A.</t>
  </si>
  <si>
    <t>Servicios Documentales de Andalucía, S.L.</t>
  </si>
  <si>
    <t>Sainsel Sistemas Navales, S.A.U.</t>
  </si>
  <si>
    <t>Saes Capital, S.A.</t>
  </si>
  <si>
    <t>RENFE Viajeros, S.A.</t>
  </si>
  <si>
    <t>RENFE Fabricación y Mantenimiento, S.A.</t>
  </si>
  <si>
    <t>Redalsa, S.A.</t>
  </si>
  <si>
    <t>Puertos del Estado</t>
  </si>
  <si>
    <t>Puerto Seco de Madrid, S.A.</t>
  </si>
  <si>
    <t>Parque Empresarial Principado de Asturias, S.L.</t>
  </si>
  <si>
    <t>Paradores de Turismo de España, S.A.</t>
  </si>
  <si>
    <t>Olimpic Moll, S.A.</t>
  </si>
  <si>
    <t>Nexea gestión Documental, S.A.</t>
  </si>
  <si>
    <t>Navantia, S.A.</t>
  </si>
  <si>
    <t>Museo Nacional del Prado Difusión, S.A.</t>
  </si>
  <si>
    <t xml:space="preserve">Mercados Centrales de Abastecimiento, S.A. </t>
  </si>
  <si>
    <t xml:space="preserve">Mercados Centrales de Abastecimiento de Málaga, S.A. </t>
  </si>
  <si>
    <t>Mercados Centrales de Abastecimiento de  las Palmas, S.A.</t>
  </si>
  <si>
    <t xml:space="preserve">Mercados Centrales de Abastecimiento de Badajoz, S.A. </t>
  </si>
  <si>
    <t xml:space="preserve">Mercados Centrales de Abastecimiento de Asturias, S.A. </t>
  </si>
  <si>
    <t>Mancomunidad de Los Canales del Taibilla</t>
  </si>
  <si>
    <t>Lonja Gijón-Musel, S.A.</t>
  </si>
  <si>
    <t>Logirail, S.A.</t>
  </si>
  <si>
    <t>La Almoraima, S.A.</t>
  </si>
  <si>
    <t xml:space="preserve">Ingeniería y Economía del Transporte, S.A. </t>
  </si>
  <si>
    <t xml:space="preserve">Informa D &amp; B, S.A. </t>
  </si>
  <si>
    <t>Fundación Canaria Puertos de  Las Palmas</t>
  </si>
  <si>
    <t>Fidalia, S.A.</t>
  </si>
  <si>
    <t>Express Truck, S.A.</t>
  </si>
  <si>
    <t xml:space="preserve">European Bulk Handling Installation, S.A. </t>
  </si>
  <si>
    <t xml:space="preserve">Equipos Nucleares, S.A. </t>
  </si>
  <si>
    <t>Enwesa Operaciones, S.A.</t>
  </si>
  <si>
    <t>Enusa Industrias Avanzadas S.A.</t>
  </si>
  <si>
    <t xml:space="preserve">Empresa para  la Gestión de Residuos Industriales, S.A. </t>
  </si>
  <si>
    <t>Diseño y Tecnología Microelectrónica, A.I.E.</t>
  </si>
  <si>
    <t>Desarrollos Empresariales de la Zona Franca de Cádiz, S.A.</t>
  </si>
  <si>
    <t>CTI Tecnología y Gestión, S.A.</t>
  </si>
  <si>
    <t>Correos Telecom, S.A.</t>
  </si>
  <si>
    <t xml:space="preserve">Consorcio Internacional de Aseguradoras de Crédito, S.A. </t>
  </si>
  <si>
    <t>Consorcio de la Zona Franca de Barcelona</t>
  </si>
  <si>
    <t>Consejo de Seguridad Nuclear</t>
  </si>
  <si>
    <t>Confederación Hidrográfica del Tajo</t>
  </si>
  <si>
    <t>Confederación Hidrográfica del Ebro</t>
  </si>
  <si>
    <t>Confederación Hidrográfica del Duero</t>
  </si>
  <si>
    <t>Compañía Española de Tabaco en Rama, S.A.</t>
  </si>
  <si>
    <t>Centro Intermodal de Logística, S.A.</t>
  </si>
  <si>
    <t>Autoridad Portuaria de Villagarcía de Arosa</t>
  </si>
  <si>
    <t>Autoridad Portuaria de Vigo</t>
  </si>
  <si>
    <t>Autoridad Portuaria de Valencia</t>
  </si>
  <si>
    <t>Autoridad Portuaria de Tarragona</t>
  </si>
  <si>
    <t>Autoridad Portuaria de Sevilla</t>
  </si>
  <si>
    <t>Autoridad Portuaria de Santander</t>
  </si>
  <si>
    <t>Autoridad Portuaria de Santa Cruz de Tenerife</t>
  </si>
  <si>
    <t>Autoridad Portuaria de Motril</t>
  </si>
  <si>
    <t>Autoridad Portuaria de Melilla</t>
  </si>
  <si>
    <t>Autoridad Portuaria de Marín y Ría de Pontevedra</t>
  </si>
  <si>
    <t>Autoridad Portuaria de Málaga</t>
  </si>
  <si>
    <t>Autoridad Portuaria de Las Palmas</t>
  </si>
  <si>
    <t>Autoridad Portuaria de La Bahía de Cádiz</t>
  </si>
  <si>
    <t>Autoridad Portuaria de La Bahía de Algeciras</t>
  </si>
  <si>
    <t>Autoridad Portuaria de Huelva</t>
  </si>
  <si>
    <t>Autoridad Portuaria de Gijón</t>
  </si>
  <si>
    <t>Autoridad Portuaria de Ferrol- San Ciprián</t>
  </si>
  <si>
    <t>Autoridad Portuaria de Ceuta</t>
  </si>
  <si>
    <t>Autoridad Portuaria de Castellón</t>
  </si>
  <si>
    <t>Autoridad Portuaria de Cartagena</t>
  </si>
  <si>
    <t>Autoridad Portuaria de Bilbao</t>
  </si>
  <si>
    <t>Autoridad Portuaria de Barcelona</t>
  </si>
  <si>
    <t>Autoridad Portuaria de Baleares</t>
  </si>
  <si>
    <t>Autoridad Portuaria de Avilés</t>
  </si>
  <si>
    <t>Autoridad Portuaria de Almería</t>
  </si>
  <si>
    <t>Autoridad Portuaria de Alicante</t>
  </si>
  <si>
    <t>Autoridad Portuaria de A Coruña</t>
  </si>
  <si>
    <t xml:space="preserve">Aparcamiento Zona Franca, S.L. </t>
  </si>
  <si>
    <t>Alimentos y Aceites, S.A.</t>
  </si>
  <si>
    <t>Aguas de las Cuencas Mediterráneas, S.A.</t>
  </si>
  <si>
    <t>Aguas de las Cuencas de España, S.A.</t>
  </si>
  <si>
    <t>Agencia Estatal BOE</t>
  </si>
  <si>
    <t>Aena Desarrollo Internacional, S.A.</t>
  </si>
  <si>
    <t>ADIF-Alta Velocidad</t>
  </si>
  <si>
    <t>Abra Industrial, S.A.</t>
  </si>
  <si>
    <t>I. SOCIEDADES NO FINANCIERAS PÚBLICAS CONTROLADAS POR EL ESTADO</t>
  </si>
  <si>
    <t>SOCIEDADES NO FINANCIERAS PÚBLICAS</t>
  </si>
  <si>
    <t>INVENTARIO DE LAS EMPRESAS PÚBLICAS</t>
  </si>
  <si>
    <t xml:space="preserve">                                             F.89  Otros créditos</t>
  </si>
  <si>
    <t xml:space="preserve">                                             F.81  Créditos comerciales y anticipos</t>
  </si>
  <si>
    <t xml:space="preserve">                                        F.8 Otras cuentas pendientes de cobro/pago</t>
  </si>
  <si>
    <t xml:space="preserve">                                        F.7  Derivados financieros y opciones de compra de acciones de los asalariados</t>
  </si>
  <si>
    <t xml:space="preserve">                                        F.6  Reservas técnicas de seguro</t>
  </si>
  <si>
    <t xml:space="preserve">                                             F.52  Participaciones en fondos de inversión</t>
  </si>
  <si>
    <t xml:space="preserve">                                                 F.519  Otras participaciones</t>
  </si>
  <si>
    <t xml:space="preserve">                                                 F.511/512  Acciones</t>
  </si>
  <si>
    <t xml:space="preserve">                                             F.51  Participaciones en el capital</t>
  </si>
  <si>
    <t xml:space="preserve">                                        F.5  Participaciones en el capital y en fondos de inversion</t>
  </si>
  <si>
    <t xml:space="preserve">                                             F.42  Préstamos a largo plazo</t>
  </si>
  <si>
    <t xml:space="preserve">                                             F.41  Préstamos a corto plazo</t>
  </si>
  <si>
    <t xml:space="preserve">                                        F.4  Préstamos</t>
  </si>
  <si>
    <t xml:space="preserve">                                             F.32  Valores representativos de deuda a largo plazo</t>
  </si>
  <si>
    <t xml:space="preserve">                                             F.31  Valores representativos de deuda a corto plazo</t>
  </si>
  <si>
    <t xml:space="preserve">                                        F.3  Valores representativos de deuda</t>
  </si>
  <si>
    <t xml:space="preserve">                                             F.29  Otros depósitos</t>
  </si>
  <si>
    <t xml:space="preserve">                                             F.21/22  Efectivo y depositos transferibles</t>
  </si>
  <si>
    <t xml:space="preserve">                                        F.2  Efectivo y depósitos</t>
  </si>
  <si>
    <t xml:space="preserve">                                             F.12  Derechos especiales de giro</t>
  </si>
  <si>
    <t xml:space="preserve">                                             F.11  Oro monetario</t>
  </si>
  <si>
    <t xml:space="preserve">                                        F.1  Oro monetario y derechos especiales de giro (DEG)</t>
  </si>
  <si>
    <t xml:space="preserve">                                        F  Adquisición neta de activos financieros/Incremento neto de pasivos </t>
  </si>
  <si>
    <t xml:space="preserve">                                        B.9  Capacidad (+) / necesidad (-) de financiación</t>
  </si>
  <si>
    <t>Variaciones de los pasivos y el patrimonio neto</t>
  </si>
  <si>
    <t>Variaciones de los activos</t>
  </si>
  <si>
    <t>III.2. Cuenta financiera</t>
  </si>
  <si>
    <t>Total</t>
  </si>
  <si>
    <t>Capacidad (+) o necesidad (-) de financiación</t>
  </si>
  <si>
    <t>Adquisiciones menos cesiones de objetos valiosos</t>
  </si>
  <si>
    <t xml:space="preserve">   P.53</t>
  </si>
  <si>
    <t xml:space="preserve">   P.52</t>
  </si>
  <si>
    <t xml:space="preserve"> y a las transferencias de capital</t>
  </si>
  <si>
    <t>Consumo de capital fijo</t>
  </si>
  <si>
    <t>Variaciones del patrimonio neto debidas al ahorro</t>
  </si>
  <si>
    <t>Formación bruta de capital</t>
  </si>
  <si>
    <t>III.1.2. Cuenta de adquisiciones de activos no financieros</t>
  </si>
  <si>
    <t>Transferencias de capital, a pagar</t>
  </si>
  <si>
    <t xml:space="preserve">   D.99r  Otras transferencias de capital</t>
  </si>
  <si>
    <t xml:space="preserve">   D.92r  Ayudas a la inversión</t>
  </si>
  <si>
    <t>Transferencias de capital, a cobrar</t>
  </si>
  <si>
    <t>Ahorro neto</t>
  </si>
  <si>
    <t>III.1.1.Cuenta de variaciones del patrimonio neto debidas al ahorro y a las transferencias de capital</t>
  </si>
  <si>
    <t>III. CUENTAS DE ACUMULACION</t>
  </si>
  <si>
    <t>Ahorro bruto</t>
  </si>
  <si>
    <t>los hogares en la reservas de fondos de pensiones</t>
  </si>
  <si>
    <t>Renta disponible bruta</t>
  </si>
  <si>
    <t>Ajuste por la variación de la participación neta de</t>
  </si>
  <si>
    <t>Recursos</t>
  </si>
  <si>
    <t>Empleos</t>
  </si>
  <si>
    <t>II.4.1. Cuenta de utilización de la renta disponible</t>
  </si>
  <si>
    <t xml:space="preserve">   D.75  Transferencias corrientes diversas</t>
  </si>
  <si>
    <t xml:space="preserve">   D.72  Indemnizaciones de seguro no vida</t>
  </si>
  <si>
    <t xml:space="preserve">   D.71  Primas netas de seguro no vida</t>
  </si>
  <si>
    <t>Otras transferencias corrientes</t>
  </si>
  <si>
    <t>sociales en especie</t>
  </si>
  <si>
    <t>Prestaciones sociales distintas de las transferencias</t>
  </si>
  <si>
    <t xml:space="preserve">   D.59  Otros impuestos corrientes</t>
  </si>
  <si>
    <t xml:space="preserve">   D.51  Impuestos sobre la renta</t>
  </si>
  <si>
    <t>Saldo de rentas primarias bruto</t>
  </si>
  <si>
    <t>Impuestos corrientes sobre la renta y el patrimonio</t>
  </si>
  <si>
    <t xml:space="preserve">II.2. Cuenta de distribución secundaria de la renta </t>
  </si>
  <si>
    <t xml:space="preserve">   D.45  Rentas de la tierra</t>
  </si>
  <si>
    <t xml:space="preserve">   D.44  Otras rentas de inversion</t>
  </si>
  <si>
    <t xml:space="preserve"> directa</t>
  </si>
  <si>
    <t xml:space="preserve">   D.43  Beneficios reinvertidos de la inversión extranjera</t>
  </si>
  <si>
    <t xml:space="preserve">   D.42  Rentas distribuidas de las sociedades</t>
  </si>
  <si>
    <t xml:space="preserve">   D.41  Intereses</t>
  </si>
  <si>
    <t>Rentas de la propiedad</t>
  </si>
  <si>
    <t xml:space="preserve">Excedente de explotación bruto </t>
  </si>
  <si>
    <t>II.1.2. Cuenta de asignación de la renta primaria</t>
  </si>
  <si>
    <t>Otras subvenciones a la producción</t>
  </si>
  <si>
    <t>Otros impuestos sobre la producción</t>
  </si>
  <si>
    <t xml:space="preserve">   D.12  Cotizaciones sociales a cargo de los empleadores</t>
  </si>
  <si>
    <t xml:space="preserve">   D.11  Sueldos y salarios</t>
  </si>
  <si>
    <t>Valor añadido bruto</t>
  </si>
  <si>
    <t>Remuneración de los asalariados</t>
  </si>
  <si>
    <t>II.1.1. Cuenta de explotación</t>
  </si>
  <si>
    <t>II. CUENTAS DE DISTRIBUCIÓN Y UTILIZACIÓN DE RENTA</t>
  </si>
  <si>
    <t>Valor añadido neto</t>
  </si>
  <si>
    <t>Producción</t>
  </si>
  <si>
    <t>Consumo intermedio</t>
  </si>
  <si>
    <t>I. CUENTA DE PRODUCCIÓN</t>
  </si>
  <si>
    <t>Unidad: miles de euros</t>
  </si>
  <si>
    <t>TOTAL SECTOR PUBLICO EMPRESARIAL</t>
  </si>
  <si>
    <t>SOCIEDADES NO FINANCIERAS PÚBLICAS CONTROLADAS POR EL ESTADO</t>
  </si>
  <si>
    <t>TERRITORIALES</t>
  </si>
  <si>
    <t>SOCIEDADES NO FINANCIERAS PÚBLICAS CONTROLADAS POR LAS ADMINISTRACIONES</t>
  </si>
  <si>
    <t>AUTONOMAS</t>
  </si>
  <si>
    <t>SOCIEDADES NO FINANCIERAS PÚBLICAS CONTROLADAS POR LAS COMUNIDADES</t>
  </si>
  <si>
    <t>SOCIEDADES NO FINANCIERAS CONTROLADAS POR ARAGON</t>
  </si>
  <si>
    <t>SOCIEDADES NO FINANCIERAS CONTROLADAS POR ASTURIAS</t>
  </si>
  <si>
    <t>SOCIEDADES NO FINANCIERAS CONTROLADAS POR BALEARES</t>
  </si>
  <si>
    <t>SOCIEDADES NO FINANCIERAS CONTROLADAS POR CANARIAS</t>
  </si>
  <si>
    <t>SOCIEDADES NO FINANCIERAS CONTROLADAS POR CANTABRIA</t>
  </si>
  <si>
    <t>SOCIEDADES NO FINANCIERAS CONTROLADAS POR CASTILLA-LEÓN</t>
  </si>
  <si>
    <t>SOCIEDADES NO FINANCIERAS CONTROLADAS POR CASTILLA-LA MANCHA</t>
  </si>
  <si>
    <t>SOCIEDADES NO FINANCIERAS CONTROLADAS POR CATALUÑA</t>
  </si>
  <si>
    <t>SOCIEDADES NO FINANCIERAS CONTROLADAS POR EXTREMADURA</t>
  </si>
  <si>
    <t>SOCIEDADES NO FINANCIERAS CONTROLADAS POR GALICIA</t>
  </si>
  <si>
    <t>SOCIEDADES NO FINANCIERAS CONTROLADAS POR MADRID</t>
  </si>
  <si>
    <t>SOCIEDADES NO FINANCIERAS CONTROLADAS POR MURCIA</t>
  </si>
  <si>
    <t>SOCIEDADES NO FINANCIERAS CONTROLADAS POR NAVARRA</t>
  </si>
  <si>
    <t>BANCO CENTRAL</t>
  </si>
  <si>
    <t>OTRAS INSTITUCIONES FINANCIERAS MONETARIAS PÚBLICAS</t>
  </si>
  <si>
    <t>OTROS INTERMEDIARIOS FINANCIEROS PÚBLICOS</t>
  </si>
  <si>
    <t>AUXILIARES FINANCIEROS PÚBLICOS</t>
  </si>
  <si>
    <t>EMPRESAS DE SEGUROS Y FONDOS DE PENSIONES PÚBLICOS</t>
  </si>
  <si>
    <t xml:space="preserve">RAMA 1.- AGRICULTURA, GANADERÍA, SILVICULTURA Y PESCA </t>
  </si>
  <si>
    <t>SANEAMIENTO, GESTIÓN DE RESÍDUOS Y DESCONTAMINACIÓN</t>
  </si>
  <si>
    <t xml:space="preserve">ENERGÍA ELÉCTRICA, GAS, VAPOR Y AIRE ACONDICIONADO; SUMINISTRO DE AGUA; </t>
  </si>
  <si>
    <t xml:space="preserve">RAMA 2.- INDUSTRIAS EXTRACTIVAS, INDUSTRIA MANUFACTURERA; SUMINISTRO DE </t>
  </si>
  <si>
    <t>RAMA 3.- CONSTRUCCIÓN</t>
  </si>
  <si>
    <t>DE MOTOR Y MOTOCICLETAS; TRANSPORTE Y ALMACENAMIENTO; HOSTELERÍA</t>
  </si>
  <si>
    <t xml:space="preserve">RAMA 4.- COMERCIO AL POR MAYOR Y AL POR MENOR, REPARACIÓN DE VEHÍCULOS </t>
  </si>
  <si>
    <t>RAMA 5.- INFORMACIÓN Y COMUNICACIONES</t>
  </si>
  <si>
    <t>RAMA 6.- ACTIVIDADES FINANCIERAS Y DE SEGUROS</t>
  </si>
  <si>
    <t>RAMA 7.- ACTIVIDADES INMOBILIARIAS</t>
  </si>
  <si>
    <t>ADMINISTRATIVAS Y SERVICIOS AUXILIARES</t>
  </si>
  <si>
    <t xml:space="preserve">RAMA 8.- ACTIVIDADES PROFESIONALES, CIENTÍFICAS Y TÉCNICAS; ACTIVIDADES </t>
  </si>
  <si>
    <t>EDUCACIÓN; ACTIVIDADES SANITARIAS Y DE SERVICIOS SOCIALES</t>
  </si>
  <si>
    <t>RAMA 9.- ADMINISTRACIÓN PÚBLICA Y DEFENSA; SEGURIDAD SOCIAL OBLIGATORIA;</t>
  </si>
  <si>
    <t>REPARACIÓN  DE ARTÍCULOS DE USO DOMÉSTICO Y OTROS SERVICIOS</t>
  </si>
  <si>
    <t xml:space="preserve">RAMA 10.- ACTIVIDADES ARTÍSTICAS, RECREATIVAS Y DE ENTRETENIMIENTO; </t>
  </si>
  <si>
    <t>R. 1.- AGRICULTURA, GANADERÍA, CAZA Y SERVICIOS RELACIONADOS CON LAS MISMAS</t>
  </si>
  <si>
    <t>R. 2.- SILVICULTURA Y EXPLOTACIÓN FORESTAL</t>
  </si>
  <si>
    <t>R. 3.- PESCA Y ACUICULTURA</t>
  </si>
  <si>
    <t>R. 4.- INDUSTRIAS EXTRACTIVAS</t>
  </si>
  <si>
    <t>DEL TABACO</t>
  </si>
  <si>
    <t xml:space="preserve">R. 5.- INDUSTRIA DE LA ALIMENTACIÓN, FABRICACIÓN DE BEBIDAS E INDUSTRIA </t>
  </si>
  <si>
    <t>Y DEL CALZADO</t>
  </si>
  <si>
    <t xml:space="preserve">R. 6.- INDUSTRIA TEXTIL, CONFECCIÓN DE PRENDAS DE VESTIR E INDUSTRIA DEL CUERO </t>
  </si>
  <si>
    <t>Y ESPARTERÍA</t>
  </si>
  <si>
    <t xml:space="preserve">R. 7.- INDUSTRIA DE LA MADERA Y EL CORCHO,EXCEPTO MUEBLES; CESTERÍA </t>
  </si>
  <si>
    <t>R. 8.- INDUSTRIA DEL PAPEL</t>
  </si>
  <si>
    <t>R. 9.- ARTES GRÁFICAS Y REPRODUCCIÓN DE SOPORTES GRABADOS</t>
  </si>
  <si>
    <t>R. 10.- COQUERIAS Y REFINO DE PETRÓLEO</t>
  </si>
  <si>
    <t>R. 11.- INDUSTRIA QUÍMICA</t>
  </si>
  <si>
    <t>R. 13.- FABRICACIÓN DE PRODUCTOS DE CAUCHO Y PLÁSTICOS</t>
  </si>
  <si>
    <t>R. 14.- FABRICACIÓN DE OTROS PRODUCTOS MINERALES NO METÁLICOS</t>
  </si>
  <si>
    <t>Y FERROALEACIONES</t>
  </si>
  <si>
    <t xml:space="preserve">R. 15.- METALURGIA; FABRICACIÓN DE PRODUCTOS DE HIERRO, ACERO </t>
  </si>
  <si>
    <t>R. 16.- FABRICACIÓN DE PRODUCTOS METÁLICOS, EXCEPTO MAQUINARIA Y EQUIPO</t>
  </si>
  <si>
    <t>R. 17.- FABRICACIÓN DE PRODUCTOS INFORMÁTICOS, ELECTRÓNICOS Y ÓPTICOS</t>
  </si>
  <si>
    <t>R. 18.- FABRICACIÓN DE MATERIAL Y EQUIPO ELÉCTRICO</t>
  </si>
  <si>
    <t>R. 19.- FABRICACIÓN DE MAQUINARIA Y EQUIPO N.C.O.P.</t>
  </si>
  <si>
    <t>R. 20.- FABRICACIÓN DE VEHÍCULOS DE MOTOR, REMOLQUES Y SEMIRREMOLQUES</t>
  </si>
  <si>
    <t>R. 21.- FABRICACIÓN DE OTRO MATERIAL DE TRANSPORTE</t>
  </si>
  <si>
    <t>R. 22.- FABRICACIÓN DE MUEBLES; OTRAS INDUSTRIAS MANUFACTURERAS</t>
  </si>
  <si>
    <t>R. 23.- REPARACIÓN E INSTALACIÓN DE MAQUINARIA Y EQUIPO</t>
  </si>
  <si>
    <t>R. 24.- SUMINISTRO DE ENERGÍA ELÉCTRICA, GAS, VAPOR Y AIRE ACONDICIONADO</t>
  </si>
  <si>
    <t>R. 25.- CAPTACIÓN, DEPURACIÓN Y DISTRIBUCIÓN DE AGUA</t>
  </si>
  <si>
    <t>OTROS SERVICIOS DE GESTIÓN DE RESÍDUOS</t>
  </si>
  <si>
    <t xml:space="preserve">Y ELIMINACIÓN DE RESÍDUOS; VALORIZACIÓN; ACTIVIDADES DE DESCONTAMINACIÓN Y </t>
  </si>
  <si>
    <t xml:space="preserve">R. 26.- RECOGIDA Y TRATAMIENTO DE AGUAS RESIDUALES; RECOGIDA, TRATAMIENTO </t>
  </si>
  <si>
    <t>R. 27.- CONSTRUCCIÓN</t>
  </si>
  <si>
    <t>R. 28.- VENTA Y REPARACIÓN DE VEHÍCULOS DE MOTOR Y MOTOCICLETAS</t>
  </si>
  <si>
    <t>VEHÍCULOS DE MOTOR Y MOTOCICLETAS</t>
  </si>
  <si>
    <t xml:space="preserve">R. 29.- COMERCIO AL POR MAYOR E INTERMEDIARIOS DEL COMERCIO, EXCEPTO DE </t>
  </si>
  <si>
    <t>MOTOCICLETAS</t>
  </si>
  <si>
    <t xml:space="preserve">R. 30.- COMERCIO AL POR MENOR, EXCEPTO DE VEHÍCULOS DE MOTOR Y </t>
  </si>
  <si>
    <t>R. 31.- TRANSPORTE TERRESTRE Y POR TUBERÍA</t>
  </si>
  <si>
    <t>R. 32.- TRANSPORTE MARÍTIMO Y POR VÍAS NAVEGABLES INTERIORES</t>
  </si>
  <si>
    <t>R. 33.- TRANSPORTE AÉREO</t>
  </si>
  <si>
    <t>R. 34.- ALMACENAMIENTO Y ACTIVIDADES ANEXAS AL TRANSPORTE</t>
  </si>
  <si>
    <t>R. 35.- ACTIVIDADES POSTALES Y DE CORREOS</t>
  </si>
  <si>
    <t>R. 36.- SERVICIOS DE ALOJAMIENTO; SERVICIOS DE COMIDAS Y BEBIDAS</t>
  </si>
  <si>
    <t>R. 37.- EDICIÓN</t>
  </si>
  <si>
    <t>EMISIÓN DE RADIO Y TELEVISIÓN</t>
  </si>
  <si>
    <t xml:space="preserve">GRABACIÓN DE SONIDO Y EDICIÓN MUSICAL; ACTIVIDADES DE PROGRAMACIÓN Y </t>
  </si>
  <si>
    <t xml:space="preserve">R. 38.- ACTIVIDADES CINEMATOGRÁFICAS, DE VÍDEO Y DE PROGRAMAS DE TELEVISIÓN, </t>
  </si>
  <si>
    <t>R. 39.- TELECOMUNICACIONES</t>
  </si>
  <si>
    <t>INFORMÁTICA; SERVICIOS DE INFORMACIÓN</t>
  </si>
  <si>
    <t xml:space="preserve">R. 40.- PROGRAMACIÓN, CONSULTORÍA Y OTRAS ACTIVIDADES RELACIONADAS CON LA </t>
  </si>
  <si>
    <t>R. 41.- SERVICIOS FINANCIEROS, EXCEPTO SEGUROS Y FONDOS DE PENSIONES</t>
  </si>
  <si>
    <t>SOCIAL OBLIGATORIA</t>
  </si>
  <si>
    <t xml:space="preserve">R. 42.- SEGUROS, REASEGUROS Y FONDOS DE PENSIONES, EXCEPTO SEGURIDAD </t>
  </si>
  <si>
    <t>R. 43.- ACTIVIDADES AUXILIARES A LOS SERVICIOS FINANCIEROS Y A LOS SEGUROS</t>
  </si>
  <si>
    <t>R. 44.- ACTIVIDADES INMOBILIARIAS</t>
  </si>
  <si>
    <t>CENTRALES; ACTIVIDADES DE CONSULTORÍA DE GESTIÓN EMPRESARIAL</t>
  </si>
  <si>
    <t xml:space="preserve">R. 45.- ACTIVIDADES JURÍDICAS Y DE CONTABILIDAD, ACTIVIDADES DE LAS SEDES </t>
  </si>
  <si>
    <t>TÉCNICOS</t>
  </si>
  <si>
    <t xml:space="preserve">R. 46.- SERVICIOS TÉCNICOS DE ARQUITECTURA E INGENIERÍA; ENSAYOS Y ANÁLISIS </t>
  </si>
  <si>
    <t>R. 47.- INVESTIGACIÓN Y DESARROLLO</t>
  </si>
  <si>
    <t>R. 48.- PUBLICIDAD Y ESTUDIOS DE MERCADO</t>
  </si>
  <si>
    <t>ACTIVIDADES VETERINARIAS</t>
  </si>
  <si>
    <t xml:space="preserve">R. 49.- OTRAS ACTIVIDADES PROFESIONALES, CIENTÍFICAS Y TÉCNICAS; </t>
  </si>
  <si>
    <t>R. 50.- ACTIVIDADES DE ALQUILER</t>
  </si>
  <si>
    <t>R. 51.- ACTIVIDADES RELACIONADAS CON EL EMPLEO</t>
  </si>
  <si>
    <t>DE RESERVAS Y ACTIVIDADES RELACIONADAS CON LOS MISMOS</t>
  </si>
  <si>
    <t xml:space="preserve">R. 52.- ACTIVIDADES DE AGENCIAS DE VIAJES, OPERADORES TURÍSTICOS, SERVICIOS </t>
  </si>
  <si>
    <t>AUXILIARES A LAS EMPRESAS</t>
  </si>
  <si>
    <t xml:space="preserve">ACTIVIDADES DE JARDINERÍA; ACTIVIDADES ADMINISTRATIVAS DE OFICINA Y OTRAS </t>
  </si>
  <si>
    <t xml:space="preserve">R. 53.- ACTIVIDADES DE SEGURIDAD E INVESTIGACIÓN; SERVICIOS A EDIFICIOS Y </t>
  </si>
  <si>
    <t>R. 54.- ADMINISTRACIÓN PÚBLICA Y DEFENSA; SEGURIDAD SOCIAL OBLIGATORIA</t>
  </si>
  <si>
    <t>R. 55.- EDUCACIÓN</t>
  </si>
  <si>
    <t>R. 56.- ACTIVIDADES SANITARIAS</t>
  </si>
  <si>
    <t>R. 57.- ACTIVIDADES DE SERVICIOS SOCIALES</t>
  </si>
  <si>
    <t>JUEGOS DE AZAR Y APUESTAS</t>
  </si>
  <si>
    <t xml:space="preserve">BIBLIOTECAS, ARCHIVOS, MUSEOS Y OTRAS ACTIVIDADES CULTURALES, </t>
  </si>
  <si>
    <t xml:space="preserve">R. 58.- ACTIVIDADES DE CREACIÓN, ARTÍSTICAS Y ESPECTÁCULOS; ACTIVIDADES DE </t>
  </si>
  <si>
    <t>R. 59.- ACTIVIDADES DEPORTIVAS, RECREATIVAS Y DE ENTRETENIMIENTO</t>
  </si>
  <si>
    <t>R. 60.- ACTIVIDADES ASOCIATIVAS</t>
  </si>
  <si>
    <t>DOMESTICO</t>
  </si>
  <si>
    <t>R. 61.- REPARACIÓN DE ORDENADORES, EFECTOS PERSONALES Y ARTICULOS DE USO</t>
  </si>
  <si>
    <t>R. 62.- OTROS SERVICIOS PERSONALES</t>
  </si>
  <si>
    <t>Y COMO PRODUCTORES DE BIENES Y SERVICIOS PARA USO PROPIO</t>
  </si>
  <si>
    <t xml:space="preserve">R. 63.- ACTIVIDADES DE LOS HOGARES COMO EMPLEADORES DE PERSONAL DOMÉSTICO </t>
  </si>
  <si>
    <t>R. 64.- ACTIVIDADES DE ORGANIZACIONES Y ORGANISMOS EXTRATERRITORIALES</t>
  </si>
  <si>
    <t>Valencia</t>
  </si>
  <si>
    <t>La Rioja</t>
  </si>
  <si>
    <t>País Vasco</t>
  </si>
  <si>
    <t>Navarra</t>
  </si>
  <si>
    <t>Murcia</t>
  </si>
  <si>
    <t>Madrid</t>
  </si>
  <si>
    <t>Galicia</t>
  </si>
  <si>
    <t>Extremadura</t>
  </si>
  <si>
    <t>Cataluña</t>
  </si>
  <si>
    <t>Castilla- La Mancha</t>
  </si>
  <si>
    <t>Castilla- León</t>
  </si>
  <si>
    <t>Cantabria</t>
  </si>
  <si>
    <t>Canarias</t>
  </si>
  <si>
    <t>Baleares</t>
  </si>
  <si>
    <t>Asturias</t>
  </si>
  <si>
    <t>Aragón</t>
  </si>
  <si>
    <t>Andalucía</t>
  </si>
  <si>
    <t>TOTAL</t>
  </si>
  <si>
    <t>RAMA 10</t>
  </si>
  <si>
    <t>RAMA 9</t>
  </si>
  <si>
    <t>RAMA 8</t>
  </si>
  <si>
    <t>RAMA 7</t>
  </si>
  <si>
    <t>RAMA 6</t>
  </si>
  <si>
    <t>RAMA 5</t>
  </si>
  <si>
    <t>RAMA 4</t>
  </si>
  <si>
    <t>RAMA 3</t>
  </si>
  <si>
    <t>RAMA 2</t>
  </si>
  <si>
    <t>RAMA 1</t>
  </si>
  <si>
    <t>COMUNIDAD AUTONOMA</t>
  </si>
  <si>
    <t>En miles de euros.</t>
  </si>
  <si>
    <t>Cuadro 6. CAPACIDAD O NECESIDAD DE FINANCIACIÓN</t>
  </si>
  <si>
    <t>Cuadro 5. FORMACIÓN BRUTA DE CAPITAL</t>
  </si>
  <si>
    <t>Cuadro 4. AHORRO NETO</t>
  </si>
  <si>
    <t>Cuadro 3. REMUNERACIÓN DE ASALARIADOS</t>
  </si>
  <si>
    <t>Cuadro 2. VALOR AÑADIDO BRUTO</t>
  </si>
  <si>
    <t xml:space="preserve">Cuadro 1. PRODUCCION </t>
  </si>
  <si>
    <t>CLASIFICACIÓN POR RAMAS DE ACTIVIDAD Y COMUNIDAD AUTÓNOMA</t>
  </si>
  <si>
    <t>OPERACIONES DE EMPRESAS DEPENDIENTES DE COMUNIDADES AUTÓNOMAS</t>
  </si>
  <si>
    <t>ASNEF-LOGALTY, S.L.</t>
  </si>
  <si>
    <t>Malagaport, S.L.</t>
  </si>
  <si>
    <t>RENFE Alquiler de Material Ferroviario, S.A.</t>
  </si>
  <si>
    <t>Puertos Canarios</t>
  </si>
  <si>
    <t>Autopistas de Navarra, S.A.</t>
  </si>
  <si>
    <t>Cementerios y Servicios Funerarios Municipales de Córdoba, S.A.</t>
  </si>
  <si>
    <t>Fundación Manuel Ramos Andrade</t>
  </si>
  <si>
    <t>Fundació Privada Hospital Sant Jaume i Santa Magdalena de Mataró</t>
  </si>
  <si>
    <t>Aguas Municipalizadas de Alicante, Empresa Mixta</t>
  </si>
  <si>
    <t>Consorcio Matadero Comarcal de La Plana</t>
  </si>
  <si>
    <t>Consorcio Matadero Comarcal de la Zona Norte</t>
  </si>
  <si>
    <t>SOCIEDADES NO FINANCIERAS CONTROLADAS POR ANDALUCÍA</t>
  </si>
  <si>
    <t>SOCIEDADES NO FINANCIERAS CONTROLADAS POR LA RIOJA</t>
  </si>
  <si>
    <t>SOCIEDADES NO FINANCIERAS CONTROLADAS POR VALENCIA</t>
  </si>
  <si>
    <t>SOCIEDADES NO FINANCIERAS PÚBLICAS CONTROLADAS POR LAS CORPORACIONES</t>
  </si>
  <si>
    <t>LOCALES</t>
  </si>
  <si>
    <t>R. 12.- FABRICACIÓN DE PRODUCTOS FARMACÉUTICOS</t>
  </si>
  <si>
    <t>Tabla 27: Rama 14. Fabricación de otros productos minerales no metálicos</t>
  </si>
  <si>
    <t>CESCE Servicios Corporativos, S.L.</t>
  </si>
  <si>
    <t>Consorci ZF Internacional S.A.</t>
  </si>
  <si>
    <t>Nueva Rula de Avilés, S.A.</t>
  </si>
  <si>
    <t xml:space="preserve">Sepi Desarrollo Empresarial, S.A. </t>
  </si>
  <si>
    <t>BIC Euronova, S.A. (Centro Europeo de Empresas e Innovación de Málaga)</t>
  </si>
  <si>
    <t>Fundación de Estudios y Prácticas Jurídicas de Granada</t>
  </si>
  <si>
    <t>Fundación Universidad Pablo Olavide</t>
  </si>
  <si>
    <t>Fundación Canaria Lucio de las Casas</t>
  </si>
  <si>
    <t>ABEREKIN, S.A.</t>
  </si>
  <si>
    <t>Agrupación de Interés Económico Centro Superior de Investigación del Automóvil y de la Seguridad Vial</t>
  </si>
  <si>
    <t>Ciudad Residencial Universitaria, S.A.</t>
  </si>
  <si>
    <t>Fundación Arpegio</t>
  </si>
  <si>
    <t>Fundación General de la Universidad Politécnica de Madrid</t>
  </si>
  <si>
    <t>Fundación Premio Arce</t>
  </si>
  <si>
    <t>Fundación Rogelio Segovia para el Desarrollo de las Telecomunicaciones</t>
  </si>
  <si>
    <t>Fundació Lluis Alcanyis, S.A.</t>
  </si>
  <si>
    <t>Fundación Parque Científico de Alicante de la Comunidad Valenciana</t>
  </si>
  <si>
    <t>Consorcio del Sector II de la Provincia de Almería para la Gestión de Residuos</t>
  </si>
  <si>
    <t>Consorcio de Aguas de la Zona Gaditana</t>
  </si>
  <si>
    <t>Ferias de Jaén, S.A.</t>
  </si>
  <si>
    <t>Fundación Ramón J. Sender</t>
  </si>
  <si>
    <t>Empresa Municipal de Transportes Urbanos de Palma de Mallorca, S.A.</t>
  </si>
  <si>
    <t>Consorcio de Abastecimiento de Agua a Fuerteventura</t>
  </si>
  <si>
    <t>Eólicas de Lanzarote, S.L.</t>
  </si>
  <si>
    <t>Gestión Insular de Aguas de Tenerife, S.A.</t>
  </si>
  <si>
    <t>Metropolitano de Tenerife, S.A:</t>
  </si>
  <si>
    <t>Sociedad Municipal de Aguas de Burgos, S.A:</t>
  </si>
  <si>
    <t>Mercados Centrales de Abastecimiento de Salamanca, S.A.</t>
  </si>
  <si>
    <t xml:space="preserve">Consorcio Institucional ferial de Castilla y León </t>
  </si>
  <si>
    <t>Fundació Unió de Cooperadors de Mataró pel Foment de L'Economía Social</t>
  </si>
  <si>
    <t>Habitatges Municipals de Sabadell, S.A.</t>
  </si>
  <si>
    <t>Centre Médico Quirúrgico de Reus, S.A.</t>
  </si>
  <si>
    <t>Empresa Municipal Vivienda, Servicios y Actividades, S.A.U.</t>
  </si>
  <si>
    <t>Bilbo Zerbitzuak-Servicios</t>
  </si>
  <si>
    <t>Ural Sareak, S.A.</t>
  </si>
  <si>
    <t>Consorcio para el Abastecimiento de Aguas y Saneamientos de La Marina Baja</t>
  </si>
  <si>
    <t>Fent de Tot, S.L.</t>
  </si>
  <si>
    <t>Fet de Vidre, S.L.</t>
  </si>
  <si>
    <t>Bankia, S.A. (participada por el BFA, sus cuentas no se incluyen en esta publicación)</t>
  </si>
  <si>
    <t>I.- INTRODUCCIÓN Y CLASIFICACIÓN</t>
  </si>
  <si>
    <t>Para su elaboración se han seguido las normas metodológicas establecidas en el Reglamento (UE) nº 549/2013 del Parlamento y del Consejo, de 21 de mayo de 2013, relativo al Sistema Europeo de Cuentas Nacionales y Regionales de la Unión Europea (SEC-2010), así como en el Manual del SEC-2010 sobre el déficit público y la deuda pública.</t>
  </si>
  <si>
    <t xml:space="preserve">Según estas normas, una unidad institucional se considera pública cuando es controlada por las Administraciones Públicas, es decir, cuando éstas tienen la capacidad para determinar la política general de dicha entidad. </t>
  </si>
  <si>
    <t>En este libro se recoge información de las unidades institucionales públicas consideradas como productores de mercado, esto es, de las unidades públicas incluidas en los sectores institucionales S.11001 Sociedades no financieras públicas y S.12001 Instituciones financieras públicas, según los criterios de delimitación institucional fijados en el SEC-2010 y en su Manual de desarrollo.</t>
  </si>
  <si>
    <t>Las cuentas se presentan bajo dos clasificaciones:</t>
  </si>
  <si>
    <r>
      <t>•</t>
    </r>
    <r>
      <rPr>
        <sz val="11"/>
        <color rgb="FF000000"/>
        <rFont val="Calibri"/>
        <family val="2"/>
        <scheme val="minor"/>
      </rPr>
      <t>Clasificación institucional</t>
    </r>
  </si>
  <si>
    <r>
      <t>•</t>
    </r>
    <r>
      <rPr>
        <sz val="11"/>
        <color rgb="FF000000"/>
        <rFont val="Calibri"/>
        <family val="2"/>
        <scheme val="minor"/>
      </rPr>
      <t>Clasificación por ramas de actividad.</t>
    </r>
  </si>
  <si>
    <r>
      <t xml:space="preserve">En cuanto a la </t>
    </r>
    <r>
      <rPr>
        <u/>
        <sz val="11"/>
        <color rgb="FF000000"/>
        <rFont val="Calibri"/>
        <family val="2"/>
        <scheme val="minor"/>
      </rPr>
      <t>Clasificación institucional</t>
    </r>
    <r>
      <rPr>
        <sz val="11"/>
        <color rgb="FF000000"/>
        <rFont val="Calibri"/>
        <family val="2"/>
        <scheme val="minor"/>
      </rPr>
      <t xml:space="preserve">: en el caso de las sociedades no financieras, atendiendo a la administración propietaria, se distinguen entre empresas dependientes del Estado, de las Comunidades Autónomas y de las Corporaciones Locales, según el siguiente esquema: </t>
    </r>
  </si>
  <si>
    <t>Sociedades no financieras</t>
  </si>
  <si>
    <r>
      <t>•</t>
    </r>
    <r>
      <rPr>
        <sz val="11"/>
        <color rgb="FF000000"/>
        <rFont val="Calibri"/>
        <family val="2"/>
        <scheme val="minor"/>
      </rPr>
      <t>Controladas por el Estado</t>
    </r>
  </si>
  <si>
    <r>
      <t>•</t>
    </r>
    <r>
      <rPr>
        <sz val="11"/>
        <color rgb="FF000000"/>
        <rFont val="Calibri"/>
        <family val="2"/>
        <scheme val="minor"/>
      </rPr>
      <t>Controladas por las Administraciones territoriales</t>
    </r>
  </si>
  <si>
    <r>
      <t>•</t>
    </r>
    <r>
      <rPr>
        <sz val="11"/>
        <color rgb="FF000000"/>
        <rFont val="Calibri"/>
        <family val="2"/>
        <scheme val="minor"/>
      </rPr>
      <t>Controladas por las Comunidades Autónomas</t>
    </r>
  </si>
  <si>
    <r>
      <t>•</t>
    </r>
    <r>
      <rPr>
        <sz val="11"/>
        <color rgb="FF000000"/>
        <rFont val="Calibri"/>
        <family val="2"/>
        <scheme val="minor"/>
      </rPr>
      <t>Controladas por las Corporaciones Locales</t>
    </r>
  </si>
  <si>
    <t>Además, el libro también incluye las cuentas individualizadas por Comunidades Autónomas de las empresas públicas dependientes de cada una de ellas.</t>
  </si>
  <si>
    <t>Para las instituciones financieras públicas se presenta la siguiente clasificación atendiendo a su actividad:</t>
  </si>
  <si>
    <t>Instituciones financieras</t>
  </si>
  <si>
    <r>
      <t>•</t>
    </r>
    <r>
      <rPr>
        <sz val="11"/>
        <color rgb="FF000000"/>
        <rFont val="Calibri"/>
        <family val="2"/>
        <scheme val="minor"/>
      </rPr>
      <t>S.121 Instituciones financieras monetarias: Banco Central</t>
    </r>
  </si>
  <si>
    <r>
      <t>•</t>
    </r>
    <r>
      <rPr>
        <sz val="11"/>
        <color rgb="FF000000"/>
        <rFont val="Calibri"/>
        <family val="2"/>
        <scheme val="minor"/>
      </rPr>
      <t>S.122 Instituciones financieras monetarias: Sociedades de depósitos</t>
    </r>
  </si>
  <si>
    <r>
      <t>•</t>
    </r>
    <r>
      <rPr>
        <sz val="11"/>
        <color rgb="FF000000"/>
        <rFont val="Calibri"/>
        <family val="2"/>
        <scheme val="minor"/>
      </rPr>
      <t>S.125 Instituciones financieras: Otros intermediarios financieros</t>
    </r>
  </si>
  <si>
    <r>
      <t>•</t>
    </r>
    <r>
      <rPr>
        <sz val="11"/>
        <color rgb="FF000000"/>
        <rFont val="Calibri"/>
        <family val="2"/>
        <scheme val="minor"/>
      </rPr>
      <t>S.126 Instituciones financieras: Auxiliares financieros</t>
    </r>
  </si>
  <si>
    <r>
      <t>•</t>
    </r>
    <r>
      <rPr>
        <sz val="11"/>
        <color rgb="FF000000"/>
        <rFont val="Calibri"/>
        <family val="2"/>
        <scheme val="minor"/>
      </rPr>
      <t>S.128 Compañías de seguros y Fondos de pensiones: Compañías de seguro</t>
    </r>
  </si>
  <si>
    <r>
      <t xml:space="preserve">En cuanto a la </t>
    </r>
    <r>
      <rPr>
        <u/>
        <sz val="11"/>
        <color rgb="FF000000"/>
        <rFont val="Calibri"/>
        <family val="2"/>
        <scheme val="minor"/>
      </rPr>
      <t>Clasificación por ramas de actividad</t>
    </r>
    <r>
      <rPr>
        <sz val="11"/>
        <color rgb="FF000000"/>
        <rFont val="Calibri"/>
        <family val="2"/>
        <scheme val="minor"/>
      </rPr>
      <t xml:space="preserve">, la información se presenta adaptada a la Clasificación Nacional de Actividades Económicas (CNAE-2009), que sustituye a la anterior CNAE-93 Rev.1. La CNAE-2009 se aplica a partir del 1 de enero de 2009, según el Real Decreto 475/2007, de 13 de abril. </t>
    </r>
  </si>
  <si>
    <t>II.- FUENTES ESTADÍSTICAS</t>
  </si>
  <si>
    <t>En el caso de las Empresas Públicas dependientes de Comunidades Autónomas y de Corporaciones Locales, sus cuentas anuales o las liquidaciones de sus presupuestos se reciben, generalmente, del Agente que detenta el control.</t>
  </si>
  <si>
    <t>Con el fin de lograr la coherencia entre las cuentas de las Empresas Públicas y las cuentas de las Administraciones Públicas, se ha utilizado la información suministrada por el Sistema de Información Contable de la Administración del Estado (SIC) y por las liquidaciones presupuestarias que periódicamente remiten a este centro directivo las diferentes Administraciones Territoriales.</t>
  </si>
  <si>
    <t>Consorcio de la Zona Franca de Santander</t>
  </si>
  <si>
    <t>Consorcio de la Zona Franca de Vigo</t>
  </si>
  <si>
    <t>Logalty Servicios de Tercero de Confianza, S.L.</t>
  </si>
  <si>
    <t>Consorcio del Castillo de San Pedro de Jaca</t>
  </si>
  <si>
    <t>Imprenta de Billetes, S.A.</t>
  </si>
  <si>
    <t>1908 Puerto de Motril, A.I.E.</t>
  </si>
  <si>
    <t>Formación y Gestión de Granada</t>
  </si>
  <si>
    <t>Fundación Granadina de Tutela</t>
  </si>
  <si>
    <t>Ucoidiomas, S.L.</t>
  </si>
  <si>
    <t>Red de Villas Turísticas de Andalucía, S.A.</t>
  </si>
  <si>
    <t>Fundación Bahía de Cádiz para el Desarrollo Económico</t>
  </si>
  <si>
    <t>Fomento y Desarrollo del Valle de Benasque, S.A.</t>
  </si>
  <si>
    <t>Fundación Universidad de Oviedo</t>
  </si>
  <si>
    <t>Fundación Leonardo Torres de Quevedo para la Promoción de la Investigación Tecnológica de la Universidad de Cantabria</t>
  </si>
  <si>
    <t>Fundació Universitat Rovira i Virgili</t>
  </si>
  <si>
    <t>Consorci Residencia per a Investigadors a Barcelona</t>
  </si>
  <si>
    <t>Fundació Politécnica de Catalunya</t>
  </si>
  <si>
    <t>Consorci d'Aigües de Tarragona</t>
  </si>
  <si>
    <t>Escola d'Idiomes Moderns Casa Convalescencia, S.L.</t>
  </si>
  <si>
    <t>Fundación Privada Sitges, Festival Internacional de Cinema de Catalunya</t>
  </si>
  <si>
    <t>Fundación Universidad-Sociedad de la Universidad de Extremadura</t>
  </si>
  <si>
    <t>Fundación Investigación Universidad Empresa</t>
  </si>
  <si>
    <t>Vacunek, S.L.</t>
  </si>
  <si>
    <t>Gestió de Proyectes Universitaris, FGUV, S.L.</t>
  </si>
  <si>
    <t>Fundació Parc Cientific Universitat de Valencia de la Comunitat Valenciana</t>
  </si>
  <si>
    <t>Fundació Institut d'Humanitats de Barcelona</t>
  </si>
  <si>
    <t>Explotaciones de los Montes Propios, Empresa Municipal, S.A.</t>
  </si>
  <si>
    <t>Terminal Marítima de Zaragoza, S.L.</t>
  </si>
  <si>
    <t>Fundación nº 1 Alcalá</t>
  </si>
  <si>
    <t>Empresa Municipal de Servicios Funerarios y de Cementerios de la Ciudad de Madrid, S.A.</t>
  </si>
  <si>
    <t>Cementerio Jardín de Alcalá de Henares, S.A.</t>
  </si>
  <si>
    <t>Residencia de Mayores de Rafelbunyol, S.A.</t>
  </si>
  <si>
    <t>Projectes i Serveis de Mobilitat, S.A.</t>
  </si>
  <si>
    <t>Obra Pía de los Santos Lugares de Jerusalén</t>
  </si>
  <si>
    <t>RENFE Mercancías, S.A.</t>
  </si>
  <si>
    <t>Proteínas y Grasas del Principado, S.A.</t>
  </si>
  <si>
    <t>Consorcio para la Gestión Medioambiental y Servicio de Tratamiento de Residuos Sólidos Urbanos de la Provincia de Burgos</t>
  </si>
  <si>
    <t>Fundación Sueskola Guipuzkoa</t>
  </si>
  <si>
    <t>Consorcio Depósito Franco de Bilbao</t>
  </si>
  <si>
    <t>AENA, S.M.E.</t>
  </si>
  <si>
    <t>Aparcamientos Subterráneos de Vigo, S.M.E., M.P., S.L.</t>
  </si>
  <si>
    <t>Autoridad Portuaria de Pasaia</t>
  </si>
  <si>
    <t>Correos Express Paquetería Urgente, S.A.</t>
  </si>
  <si>
    <t>ENAIRE, E.P.E.</t>
  </si>
  <si>
    <t>Entidad Pública Empresarial RENFE-Operadora</t>
  </si>
  <si>
    <t>Gerencia Urbanística Port Vell de l'Autoritat Portuaria de Barcelona</t>
  </si>
  <si>
    <t xml:space="preserve">Mercalgeciras, S.A. </t>
  </si>
  <si>
    <t>Pecovasa RENFE Mercancías, S.M.E., S.A.</t>
  </si>
  <si>
    <t>Sociedad Estatal Loterías y Apuestas del Estado, S.A.</t>
  </si>
  <si>
    <t>Actíus de Muntanya, S.A.</t>
  </si>
  <si>
    <t>EAJA Entitat Autónoma de Jocs i Apostes</t>
  </si>
  <si>
    <t>FUOC Fundació per a la Universitat Oberta de Castalunya</t>
  </si>
  <si>
    <t>Mataró Consorci Port de Mataró</t>
  </si>
  <si>
    <t>PG Ports de la Generalitat de Catalunya</t>
  </si>
  <si>
    <t>Portbou Consorci Port de Portbou</t>
  </si>
  <si>
    <t>PRBB Consorci Parc de Recerca Biomédica de Barcelona</t>
  </si>
  <si>
    <t>PTV Parc Tecnologic del Vallés, S.A.</t>
  </si>
  <si>
    <t>SGG Sabadell Gent Gran, Centre de Serveis, S.A.</t>
  </si>
  <si>
    <t>TIE Terminal Intermodal de L'Empordá, S.L.</t>
  </si>
  <si>
    <t>VU Vila Universitaria, S.A.</t>
  </si>
  <si>
    <t>Universitas XXI, Soluciones y Tecnología para la Universidad, S.A.</t>
  </si>
  <si>
    <t>Salinas de Navarra, S.A.</t>
  </si>
  <si>
    <t>Empresa Municipal de Abastecimiento y Saneamiento de Granada, S.A. (EMASAGRA)</t>
  </si>
  <si>
    <t>Mercados Centrales de Abastecimiento de Granada S.A. (Mercagranada)</t>
  </si>
  <si>
    <t>Ayuntamiento de Cuenca Maderas, S.A.</t>
  </si>
  <si>
    <t>Companyía Local d'Actuacions Urbanistiques Santboianes, S.A.</t>
  </si>
  <si>
    <t>Institut Municipal de l'Habitatge i Rehabilitació de Barcelona</t>
  </si>
  <si>
    <t>Reus Mobilitat i Serveis, S.A.</t>
  </si>
  <si>
    <t>(Datos suministrados por el Banco de España)</t>
  </si>
  <si>
    <t>Las fuentes utilizadas para llevar a cabo la elaboración de las cuentas económicas de las Empresas Públicas han sido las cuentas anuales completas (formadas por el balance, la cuenta de pérdidas y ganancias, estado de cambios en el patrimonio neto, estado de flujos de efectivo y la memoria) que las mismas remiten a la Intervención General de la Administración del Estado, así como sus informes de auditoría. En el caso del Banco de España, se han utilizado los datos suministrados por el mismo. Para los Organismos Autónomos han sido sus liquidaciones de presupuestos las fuentes consultadas para su elaboración.</t>
  </si>
  <si>
    <t>SEC 2010</t>
  </si>
  <si>
    <t>El saldo de la cuenta financiera es conceptualmente idéntico al de la cuenta de capital. En la práctica, puede haber una discrepancia entre ambos cuando se calculan a partir de datos estadísticos distintos.</t>
  </si>
  <si>
    <t>Megaturbinas Arinaga, S.A.</t>
  </si>
  <si>
    <t>Fundación General de la Universidad de Málaga</t>
  </si>
  <si>
    <t>CODEUR, S.A.</t>
  </si>
  <si>
    <t>Empresa Municipal de Suelo y Vivienda, S.L. (EMUSVIL)</t>
  </si>
  <si>
    <t>EMISO Cádiz, S.A.</t>
  </si>
  <si>
    <t>ARASER Servicios Montañas de Aragón, S.L.U.</t>
  </si>
  <si>
    <t>Nieve de Teruel, S.A.</t>
  </si>
  <si>
    <t>ARAMON Montñas de Aragón, S.A.</t>
  </si>
  <si>
    <t>Viajes Aragón Esquí, S.L.</t>
  </si>
  <si>
    <t>Formigal, S.A.U.</t>
  </si>
  <si>
    <t>Consorci de Turisme de Barcelona</t>
  </si>
  <si>
    <t>Gestió Integral d'Aigües de Catalunya, S.A. (GIACSA)</t>
  </si>
  <si>
    <t>Manresana d'Equipaments Escenics, S.L.M.</t>
  </si>
  <si>
    <t>C.A. EXTREMADURA</t>
  </si>
  <si>
    <t>CÁCERES</t>
  </si>
  <si>
    <t>Consorcio Institución Ferial de Cáceres</t>
  </si>
  <si>
    <t>Fundación Gómez Pardo</t>
  </si>
  <si>
    <t>Ocio y Deporte Canal, S.L.U.</t>
  </si>
  <si>
    <t>Patrimonio Municipal de Majadahondsa, S.A. (PAMMASA)</t>
  </si>
  <si>
    <t>Centro Integrado de Transportes de Murcia, S.A. (CITMUSA)</t>
  </si>
  <si>
    <t>Bahía de Bizkaia Gas, S.L.</t>
  </si>
  <si>
    <t>Micronizados Naturales, S.A. (MICRONATUR)</t>
  </si>
  <si>
    <t xml:space="preserve">FUAB Fundació Universitat Autónoma de Cataluña </t>
  </si>
  <si>
    <t>Impulsa El Puerto, S.L.</t>
  </si>
  <si>
    <t>En el sistema de cuentas, el consumo de capital fijo (P.51c) explica la diferencia entre los saldos “brutos” y “netos” de cada cuenta, y representa la pérdida del valor de los activos fijos que se poseen como resultado del desgaste normal y la obsolescencia, incluida una provisión para las pérdidas de activos fijos. Por tanto, el consumo de capital fijo (P.51c) en contabilidad nacional es distinto de las amortizaciones aplicadas con fines fiscales o contables. No obstante, dado que no se dispone de información para estimar el consumo de capital fijo (P.51c) según los criterios señalados en el SEC, en esta publicación, y como aproximación,  se ha valorado según el importe de las amortización contable registrada en las cuentas anuales.</t>
  </si>
  <si>
    <t xml:space="preserve">La información se desglosa en ramas de actividad, ofreciéndose datos desglosados a 10 Ramas (mayor agregación) y a 64 Ramas de Actividad (máxima desagregación), conforme a la nomenclatura estadística de actividades económicas NACE revisión 2 y de la clasificación estadística de productos por actividades (CPA), siguiendo las directrices del Reglamento (UE) 715/2010 de la Comisión, de 10 de agosto de 2010, y el vigente Sistema Europeo de Cuentas (SEC-2010). </t>
  </si>
  <si>
    <t>No obstante, dado el carácter transitorio de la participación pública en esta entidad (Bankia) y con la finalidad de evitar distorsiones en las cifras de un ejercicio a otro, se ha considerado conveniente no integrar las magnitudes de esta entidad financiera en las cuentas económicas del mencionado Sector S.12 Instituciones financieras.</t>
  </si>
  <si>
    <t>Empresa Pública Casino de Santa Cruz, S.A.</t>
  </si>
  <si>
    <t>Consorcio Depósito Franco de A Coruña</t>
  </si>
  <si>
    <t>Fundación Fernando Valhondo Calaff</t>
  </si>
  <si>
    <t>Fundación para la Investigación e Innovación Biomédica del Hospital Universitario "Infanta Sofía" y del Hospital Universitario del Henares</t>
  </si>
  <si>
    <t>Fundación Universitaria Fray Francisco Jiménez de Cisneros</t>
  </si>
  <si>
    <t>AENA Sociedad Concesionaria del Aeropuerto Internacional de la Región de Murcia, S.M.E., S.A.</t>
  </si>
  <si>
    <t>Fundación Centro de Innovación de Infraestructuras Inteligentes</t>
  </si>
  <si>
    <t>Empresa Mixta Escorxador Tortosa, S.A.</t>
  </si>
  <si>
    <t>Aigües del Prat, S.A.</t>
  </si>
  <si>
    <t>Empresa Municipal Gestió Municipal de Serveis, S.A. (GMSSA)</t>
  </si>
  <si>
    <t>Companyia d'Aigües de Vilanova i La Geltrú, S.A.M.</t>
  </si>
  <si>
    <t>Servicios de Aparcamiento Vilanova i La Geltrú, S.A.</t>
  </si>
  <si>
    <t>Empresa Municipal de Servicios Públicos de Tortosa, S.L.</t>
  </si>
  <si>
    <t>LLastres Serveis Municipals, S.L.</t>
  </si>
  <si>
    <t>GIRONA</t>
  </si>
  <si>
    <t>M.P. Promoció i Desenvolupament de Roses, S.L.</t>
  </si>
  <si>
    <t>M.P. Port de Roses, S.A.</t>
  </si>
  <si>
    <t>Jesus Activitats i Serveis, S.L.</t>
  </si>
  <si>
    <t>Empresa Municipal Presença de Recursos i Serveis, S.L. (EMPRIS)</t>
  </si>
  <si>
    <t>Serveis Recreatius Culturals i Esportius de Peralada, S.A.</t>
  </si>
  <si>
    <t>Gestió Viaria, S.L.</t>
  </si>
  <si>
    <t>Empresa Municipal d'Aigües de Vilafranca, S.A.</t>
  </si>
  <si>
    <t>Empresa Municipal Plá de Besós, S.A.</t>
  </si>
  <si>
    <t>Entitat Pública Empresarial Neapolis</t>
  </si>
  <si>
    <t>Transports Metropolitans de Barcelona, S.L.</t>
  </si>
  <si>
    <t>Eléctrica Sudanell, S.L.</t>
  </si>
  <si>
    <t>Recursos i Iniciatives Tuixent, S.A.</t>
  </si>
  <si>
    <t>Societat Municipal de Distribució Eléctrica de Llavorsi, S.L.</t>
  </si>
  <si>
    <t>Entitat Pública Empresarial Agua de Valladolid E.P.E.</t>
  </si>
  <si>
    <t>ENUSA-ENSA AIE</t>
  </si>
  <si>
    <t>A CORUÑA</t>
  </si>
  <si>
    <t>Canal de Isabel II, S.A.</t>
  </si>
  <si>
    <t>Ente Público Canal de Isabel II</t>
  </si>
  <si>
    <t>Consorci Fira Internacional de Barcelona</t>
  </si>
  <si>
    <t>Ens d'Abastament d'Aigüa Ter-Llobregat</t>
  </si>
  <si>
    <t>Fundació Centre CIM</t>
  </si>
  <si>
    <t>Fundació Clinic per a la Recerca Biomedica</t>
  </si>
  <si>
    <t>Fundació Institut Barcelona d'Estudis Internacionals</t>
  </si>
  <si>
    <t>Fundació Parc de Recerca de la UAB (M.P.)</t>
  </si>
  <si>
    <t>'Fundació Privada de l'Hospital de la Santa Creu i Sant Pau</t>
  </si>
  <si>
    <t>'Fundació Privada Hospital Clinic Veterinari</t>
  </si>
  <si>
    <t>Loteries de Catalunya, S.A.U.</t>
  </si>
  <si>
    <t>Fundación de la Clínica Universitaria de la Universidad Rey Juan Carlos</t>
  </si>
  <si>
    <t>Fundación para la Investigación Biomédica del Hospital Universitario La Paz</t>
  </si>
  <si>
    <t xml:space="preserve">Sociedad Anónima de Promoción y Equipamiento de Suelo de Lorca </t>
  </si>
  <si>
    <t>Movilidad y Desarrollo Urbano Sostenible, S.L.</t>
  </si>
  <si>
    <t>TUSSOENERGIA I, S.L.</t>
  </si>
  <si>
    <t>TUSSOENERGIA, S.L.</t>
  </si>
  <si>
    <t>Empresa Municipal de Transportes, S.A.</t>
  </si>
  <si>
    <t>Sociedade Municipal de Xestión do Transporte Urbano de Santiago, S.A.</t>
  </si>
  <si>
    <t>Empresa Municipal del Suelo de Leganés, S.A.</t>
  </si>
  <si>
    <t>Empresa Municipal del Suelo y Vivienda de San Sebastián de los Reyes, S.A.</t>
  </si>
  <si>
    <t>II. SOCIEDADES NO FINANCIERAS PÚBLICAS CONTROLADAS POR LAS ADMINISTRACIONES TERRITORIALES</t>
  </si>
  <si>
    <t>1. SOCIEDADES NO FINANCIERAS PÚBLICAS CONTROLADAS POR LAS COMUNIDADES AUTÓNOMAS</t>
  </si>
  <si>
    <t>2. SOCIEDADES NO FINANCIERAS PÚBLICAS CONTROLADAS POR LAS CORPORACIONES LOCALES</t>
  </si>
  <si>
    <t>VOLVER</t>
  </si>
  <si>
    <t xml:space="preserve"> P.2</t>
  </si>
  <si>
    <t xml:space="preserve"> B.1g</t>
  </si>
  <si>
    <t xml:space="preserve"> P51c</t>
  </si>
  <si>
    <t xml:space="preserve"> B.1n</t>
  </si>
  <si>
    <t xml:space="preserve"> D.1</t>
  </si>
  <si>
    <t xml:space="preserve"> D.29</t>
  </si>
  <si>
    <t xml:space="preserve"> D.39</t>
  </si>
  <si>
    <t xml:space="preserve"> B.2b</t>
  </si>
  <si>
    <t xml:space="preserve"> D.4</t>
  </si>
  <si>
    <t xml:space="preserve"> B.5g</t>
  </si>
  <si>
    <t xml:space="preserve"> Total</t>
  </si>
  <si>
    <t xml:space="preserve"> D.5</t>
  </si>
  <si>
    <t xml:space="preserve"> D.62</t>
  </si>
  <si>
    <t xml:space="preserve"> D.7</t>
  </si>
  <si>
    <t xml:space="preserve"> B.6g</t>
  </si>
  <si>
    <t xml:space="preserve"> D.8</t>
  </si>
  <si>
    <t xml:space="preserve"> B.8g</t>
  </si>
  <si>
    <t xml:space="preserve"> B.8n</t>
  </si>
  <si>
    <t xml:space="preserve"> B.10.1</t>
  </si>
  <si>
    <t xml:space="preserve"> P.5g</t>
  </si>
  <si>
    <t xml:space="preserve">   P.51g Formacion bruta de capital fijo</t>
  </si>
  <si>
    <t xml:space="preserve"> NP</t>
  </si>
  <si>
    <t xml:space="preserve"> B.9</t>
  </si>
  <si>
    <t xml:space="preserve"> P.1</t>
  </si>
  <si>
    <t xml:space="preserve"> D.9r</t>
  </si>
  <si>
    <t xml:space="preserve"> D.9p</t>
  </si>
  <si>
    <t xml:space="preserve"> P.51c</t>
  </si>
  <si>
    <t xml:space="preserve">     D.121  Cotizaciones sociales efectivas</t>
  </si>
  <si>
    <t xml:space="preserve">     D.122  Cotizaciones sociales imputadas</t>
  </si>
  <si>
    <t xml:space="preserve"> D.61  </t>
  </si>
  <si>
    <t>Cotizaciones sociales</t>
  </si>
  <si>
    <t xml:space="preserve">   P.11  </t>
  </si>
  <si>
    <t>Producción de mercado</t>
  </si>
  <si>
    <t xml:space="preserve">   P.12  </t>
  </si>
  <si>
    <t>Producción para uso final propio</t>
  </si>
  <si>
    <t xml:space="preserve">   D.41  </t>
  </si>
  <si>
    <t>Intereses</t>
  </si>
  <si>
    <t xml:space="preserve">   D.42  </t>
  </si>
  <si>
    <t>Rentas distribuidas de las sociedades</t>
  </si>
  <si>
    <t xml:space="preserve">   D.43  </t>
  </si>
  <si>
    <t>Beneficios reinvertidos de la inversión extranjera</t>
  </si>
  <si>
    <t xml:space="preserve">   D.44  </t>
  </si>
  <si>
    <t>Otras rentas de inversion</t>
  </si>
  <si>
    <t xml:space="preserve">   D.45  </t>
  </si>
  <si>
    <t>Rentas de la tierra</t>
  </si>
  <si>
    <t xml:space="preserve"> P.119 </t>
  </si>
  <si>
    <t>Ajuste por los SIFMI</t>
  </si>
  <si>
    <t xml:space="preserve">   D.611  </t>
  </si>
  <si>
    <t>Cotizaciones sociales efectivas</t>
  </si>
  <si>
    <t xml:space="preserve">   D.612  </t>
  </si>
  <si>
    <t>Cotizaciones sociales imputadas</t>
  </si>
  <si>
    <t xml:space="preserve">   D.71  </t>
  </si>
  <si>
    <t>Primas netas de seguro no vida</t>
  </si>
  <si>
    <t xml:space="preserve">   D.72  </t>
  </si>
  <si>
    <t>Indemnizaciones de seguro no vida</t>
  </si>
  <si>
    <t xml:space="preserve">   D.75  </t>
  </si>
  <si>
    <t>Transferencias corrientes diversas</t>
  </si>
  <si>
    <t xml:space="preserve">   D.99p  </t>
  </si>
  <si>
    <t>Otras transferencias de capital</t>
  </si>
  <si>
    <t>Variacion de existencias</t>
  </si>
  <si>
    <t>Adquisiciones menos cesiones de activos</t>
  </si>
  <si>
    <t xml:space="preserve"> no producidos</t>
  </si>
  <si>
    <t>Datos anuales. 2020</t>
  </si>
  <si>
    <t>Cuentas de las Empresas Públicas 2020</t>
  </si>
  <si>
    <t>En este libro se enumera la relación, actualizada a 2020, de las unidades públicas pertenecientes al sector de las Sociedades no financieras y del sector de las Instituciones financieras que han sido tratadas en su elaboración. Por su parte, en el libro Cuentas de las Administraciones Públicas 2020 (ya publicado) se proporciona la relación actualizada de las unidades públicas incluidas en el sector de las Administraciones Públicas, tanto en la Administración Central como en las distintas Comunidades Autónomas.</t>
  </si>
  <si>
    <t>En esta publicación se presentan las cuentas en términos de contabilidad nacional del Sector Público Empresarial correspondientes al ejercicio 2020, con el doble objetivo de dar cumplimiento a lo previsto en el artículo 125.2.i de la Ley General Presupuestaria (Ley 47/2003, de 26 de noviembre) y ofrecer a los usuarios un adecuado instrumento de análisis económico del sector.</t>
  </si>
  <si>
    <t>El listado de entidades clasificadas dentro del sector S.12 Instituciones financieras incluye  a Bankia S.A. participada en un 61,83%  por BFA Tenedora de Acciones, S.A.U., unidad esta última incluida desde 2013 en el sector S.13 Administraciones Públicas.</t>
  </si>
  <si>
    <t>SOCIEDADES NO FINANCIERAS CONTROLADAS POR PAÍS VASCO</t>
  </si>
  <si>
    <t>Organismo Autónomo Semana Nacional del Ganado Porcino (SEPOR)</t>
  </si>
  <si>
    <t>Sosiedade Xestora de Intereses da Universidade de Santiago de Compostela, S.A.</t>
  </si>
  <si>
    <t xml:space="preserve">Empresa Municipal de Servicios de Ciudad Real, S.L. </t>
  </si>
  <si>
    <t>SEGOVIA</t>
  </si>
  <si>
    <t>Cartera Abascal, S.A.</t>
  </si>
  <si>
    <t>Fundación Ariza</t>
  </si>
  <si>
    <t>Tabla 2.2.1.7: Sociedades no financieras controladas por Castilla-La Mancha</t>
  </si>
  <si>
    <t>Tabla 2.2.1.8: Sociedades no financieras controladas por Castilla-León</t>
  </si>
  <si>
    <t>Tabla 2.2.1.15: Sociedades no financieras controladas por La Rioja</t>
  </si>
  <si>
    <t>Tabla 2.2.1.16: Sociedades no financieras controladas por Valencia</t>
  </si>
  <si>
    <t>Tabla 2.2.1.17: Sociedades no financieras controladas por País Vasco</t>
  </si>
  <si>
    <t>Tabla 74: Rama 61. Reparación de ordenadores, efectos personales y artículos de uso doméstico</t>
  </si>
  <si>
    <t>Tabla 2.2.2 Sociedades no financieras controladas por las Corporaciones Locales</t>
  </si>
  <si>
    <t>-</t>
  </si>
  <si>
    <t>N.I.P.O.: 225-24-129-5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</si>
</sst>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 \ \ "/>
    <numFmt numFmtId="165" formatCode="0.0;\-0.0;\-"/>
  </numFmts>
  <fonts count="52" x14ac:knownFonts="1">
    <font>
      <sz val="11"/>
      <color theme="1"/>
      <name val="Calibri"/>
      <family val="2"/>
      <scheme val="minor"/>
    </font>
    <font>
      <sz val="11"/>
      <color theme="1"/>
      <name val="Calibri"/>
      <family val="2"/>
      <scheme val="minor"/>
    </font>
    <font>
      <sz val="10"/>
      <name val="Arial"/>
      <family val="2"/>
    </font>
    <font>
      <i/>
      <sz val="10"/>
      <name val="Arial"/>
      <family val="2"/>
    </font>
    <font>
      <u/>
      <sz val="11"/>
      <color rgb="FFAC0000"/>
      <name val="Arial"/>
      <family val="2"/>
    </font>
    <font>
      <sz val="10"/>
      <name val="Arial"/>
      <family val="2"/>
    </font>
    <font>
      <b/>
      <sz val="12"/>
      <name val="Arial"/>
      <family val="2"/>
    </font>
    <font>
      <b/>
      <u/>
      <sz val="12"/>
      <name val="Arial"/>
      <family val="2"/>
    </font>
    <font>
      <sz val="12"/>
      <name val="Arial"/>
      <family val="2"/>
    </font>
    <font>
      <u/>
      <sz val="11"/>
      <color theme="10"/>
      <name val="Arial"/>
      <family val="2"/>
    </font>
    <font>
      <u/>
      <sz val="11"/>
      <color rgb="FFFF2D2D"/>
      <name val="Arial"/>
      <family val="2"/>
    </font>
    <font>
      <sz val="10"/>
      <color rgb="FFFF2D2D"/>
      <name val="Arial"/>
      <family val="2"/>
    </font>
    <font>
      <sz val="10"/>
      <color rgb="FFAC0000"/>
      <name val="Arial"/>
      <family val="2"/>
    </font>
    <font>
      <b/>
      <sz val="10"/>
      <name val="Arial"/>
      <family val="2"/>
    </font>
    <font>
      <b/>
      <sz val="14"/>
      <name val="Arial"/>
      <family val="2"/>
    </font>
    <font>
      <b/>
      <sz val="16"/>
      <name val="Arial"/>
      <family val="2"/>
    </font>
    <font>
      <b/>
      <sz val="16"/>
      <color rgb="FFFF5050"/>
      <name val="Arial"/>
      <family val="2"/>
    </font>
    <font>
      <b/>
      <sz val="12"/>
      <color rgb="FFAC0000"/>
      <name val="Arial"/>
      <family val="2"/>
    </font>
    <font>
      <sz val="14"/>
      <color indexed="56"/>
      <name val="Arial"/>
      <family val="2"/>
    </font>
    <font>
      <sz val="14"/>
      <name val="Arial"/>
      <family val="2"/>
    </font>
    <font>
      <u/>
      <sz val="14"/>
      <color indexed="56"/>
      <name val="Arial"/>
      <family val="2"/>
    </font>
    <font>
      <u/>
      <sz val="14"/>
      <name val="Arial"/>
      <family val="2"/>
    </font>
    <font>
      <b/>
      <u/>
      <sz val="16"/>
      <color rgb="FFFF5050"/>
      <name val="Arial"/>
      <family val="2"/>
    </font>
    <font>
      <u/>
      <sz val="10"/>
      <color indexed="56"/>
      <name val="Arial"/>
      <family val="2"/>
    </font>
    <font>
      <u/>
      <sz val="10"/>
      <name val="Arial"/>
      <family val="2"/>
    </font>
    <font>
      <sz val="8"/>
      <color theme="1"/>
      <name val="Arial"/>
      <family val="2"/>
    </font>
    <font>
      <sz val="10"/>
      <color rgb="FF000000"/>
      <name val="Arial"/>
      <family val="2"/>
    </font>
    <font>
      <b/>
      <sz val="10"/>
      <color rgb="FF000000"/>
      <name val="Arial"/>
      <family val="2"/>
    </font>
    <font>
      <b/>
      <sz val="12"/>
      <color rgb="FF000000"/>
      <name val="Arial"/>
      <family val="2"/>
    </font>
    <font>
      <sz val="8"/>
      <color rgb="FF000000"/>
      <name val="Arial"/>
      <family val="2"/>
    </font>
    <font>
      <u/>
      <sz val="8"/>
      <color rgb="FF000000"/>
      <name val="Arial"/>
      <family val="2"/>
    </font>
    <font>
      <b/>
      <u/>
      <sz val="9"/>
      <color theme="1"/>
      <name val="Arial"/>
      <family val="2"/>
    </font>
    <font>
      <b/>
      <sz val="10"/>
      <color theme="1"/>
      <name val="Arial"/>
      <family val="2"/>
    </font>
    <font>
      <b/>
      <sz val="12"/>
      <color theme="1"/>
      <name val="Arial"/>
      <family val="2"/>
    </font>
    <font>
      <sz val="10"/>
      <name val="MS Sans Serif"/>
      <family val="2"/>
    </font>
    <font>
      <b/>
      <i/>
      <sz val="12"/>
      <name val="Arial"/>
      <family val="2"/>
    </font>
    <font>
      <b/>
      <i/>
      <sz val="10"/>
      <name val="Arial"/>
      <family val="2"/>
    </font>
    <font>
      <u/>
      <sz val="10"/>
      <color theme="10"/>
      <name val="Arial"/>
      <family val="2"/>
    </font>
    <font>
      <b/>
      <sz val="9"/>
      <name val="Arial"/>
      <family val="2"/>
    </font>
    <font>
      <sz val="10"/>
      <name val="Arial"/>
      <family val="2"/>
    </font>
    <font>
      <sz val="10"/>
      <name val="Arial"/>
      <family val="2"/>
    </font>
    <font>
      <u/>
      <sz val="10"/>
      <color rgb="FFC00000"/>
      <name val="Arial"/>
      <family val="2"/>
    </font>
    <font>
      <u/>
      <sz val="8"/>
      <color theme="1"/>
      <name val="Arial"/>
      <family val="2"/>
    </font>
    <font>
      <b/>
      <sz val="11"/>
      <color rgb="FFAC0000"/>
      <name val="Calibri"/>
      <family val="2"/>
      <scheme val="minor"/>
    </font>
    <font>
      <sz val="11"/>
      <color rgb="FF000000"/>
      <name val="Calibri"/>
      <family val="2"/>
      <scheme val="minor"/>
    </font>
    <font>
      <sz val="11"/>
      <color theme="1"/>
      <name val="Arial"/>
      <family val="2"/>
    </font>
    <font>
      <u/>
      <sz val="11"/>
      <color rgb="FF000000"/>
      <name val="Calibri"/>
      <family val="2"/>
      <scheme val="minor"/>
    </font>
    <font>
      <b/>
      <sz val="11"/>
      <color rgb="FF000000"/>
      <name val="Calibri"/>
      <family val="2"/>
      <scheme val="minor"/>
    </font>
    <font>
      <sz val="10"/>
      <name val="Arial"/>
      <family val="2"/>
    </font>
    <font>
      <sz val="10"/>
      <name val="Arial"/>
      <family val="2"/>
    </font>
    <font>
      <b/>
      <sz val="12"/>
      <color rgb="FF820000"/>
      <name val="Arial"/>
      <family val="2"/>
    </font>
    <font>
      <i/>
      <sz val="11"/>
      <color theme="1"/>
      <name val="Calibri"/>
      <family val="2"/>
      <scheme val="minor"/>
    </font>
  </fonts>
  <fills count="6">
    <fill>
      <patternFill patternType="none"/>
    </fill>
    <fill>
      <patternFill patternType="gray125"/>
    </fill>
    <fill>
      <patternFill patternType="solid">
        <fgColor rgb="FFFFF3F3"/>
        <bgColor indexed="64"/>
      </patternFill>
    </fill>
    <fill>
      <patternFill patternType="solid">
        <fgColor theme="0" tint="-4.9989318521683403E-2"/>
        <bgColor indexed="64"/>
      </patternFill>
    </fill>
    <fill>
      <patternFill patternType="solid">
        <fgColor rgb="FFFFE5E5"/>
        <bgColor indexed="64"/>
      </patternFill>
    </fill>
    <fill>
      <patternFill patternType="solid">
        <fgColor rgb="FFFFCCCC"/>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5">
    <xf numFmtId="0" fontId="0" fillId="0" borderId="0"/>
    <xf numFmtId="0" fontId="2" fillId="0" borderId="0"/>
    <xf numFmtId="0" fontId="4" fillId="0" borderId="0" applyNumberFormat="0" applyFill="0" applyBorder="0" applyAlignment="0" applyProtection="0"/>
    <xf numFmtId="0" fontId="5" fillId="0" borderId="0"/>
    <xf numFmtId="0" fontId="1" fillId="0" borderId="0"/>
    <xf numFmtId="0" fontId="5" fillId="0" borderId="0"/>
    <xf numFmtId="0" fontId="34" fillId="0" borderId="0"/>
    <xf numFmtId="0" fontId="37" fillId="0" borderId="0" applyNumberFormat="0" applyFill="0" applyBorder="0" applyAlignment="0" applyProtection="0"/>
    <xf numFmtId="0" fontId="2" fillId="0" borderId="0"/>
    <xf numFmtId="0" fontId="2" fillId="0" borderId="0"/>
    <xf numFmtId="0" fontId="39" fillId="0" borderId="0"/>
    <xf numFmtId="0" fontId="40" fillId="0" borderId="0"/>
    <xf numFmtId="0" fontId="48" fillId="0" borderId="0"/>
    <xf numFmtId="0" fontId="49" fillId="0" borderId="0"/>
    <xf numFmtId="0" fontId="2" fillId="0" borderId="0"/>
  </cellStyleXfs>
  <cellXfs count="164">
    <xf numFmtId="0" fontId="0" fillId="0" borderId="0" xfId="0"/>
    <xf numFmtId="0" fontId="2" fillId="2" borderId="0" xfId="1" applyFill="1"/>
    <xf numFmtId="0" fontId="2" fillId="3" borderId="2" xfId="1" quotePrefix="1" applyFill="1" applyBorder="1" applyAlignment="1">
      <alignment horizontal="left"/>
    </xf>
    <xf numFmtId="0" fontId="4" fillId="2" borderId="0" xfId="2" quotePrefix="1" applyFill="1" applyAlignment="1">
      <alignment horizontal="left"/>
    </xf>
    <xf numFmtId="0" fontId="6" fillId="2" borderId="0" xfId="3" applyFont="1" applyFill="1"/>
    <xf numFmtId="0" fontId="7" fillId="2" borderId="0" xfId="2" quotePrefix="1" applyFont="1" applyFill="1" applyAlignment="1">
      <alignment horizontal="left" vertical="center" wrapText="1"/>
    </xf>
    <xf numFmtId="0" fontId="4" fillId="2" borderId="0" xfId="2" applyFill="1"/>
    <xf numFmtId="0" fontId="4" fillId="2" borderId="0" xfId="2" quotePrefix="1" applyFill="1"/>
    <xf numFmtId="0" fontId="8" fillId="2" borderId="0" xfId="2" quotePrefix="1" applyFont="1" applyFill="1" applyAlignment="1">
      <alignment horizontal="left" vertical="center"/>
    </xf>
    <xf numFmtId="0" fontId="6" fillId="2" borderId="0" xfId="2" quotePrefix="1" applyFont="1" applyFill="1" applyAlignment="1">
      <alignment horizontal="left" vertical="center"/>
    </xf>
    <xf numFmtId="0" fontId="7" fillId="2" borderId="0" xfId="2" quotePrefix="1" applyFont="1" applyFill="1" applyAlignment="1">
      <alignment horizontal="left" vertical="center"/>
    </xf>
    <xf numFmtId="0" fontId="9" fillId="2" borderId="0" xfId="2" quotePrefix="1" applyFont="1" applyFill="1"/>
    <xf numFmtId="0" fontId="4" fillId="2" borderId="0" xfId="2" quotePrefix="1" applyFill="1" applyAlignment="1">
      <alignment horizontal="left" indent="1"/>
    </xf>
    <xf numFmtId="0" fontId="10" fillId="2" borderId="0" xfId="2" quotePrefix="1" applyFont="1" applyFill="1"/>
    <xf numFmtId="0" fontId="11" fillId="2" borderId="0" xfId="1" applyFont="1" applyFill="1"/>
    <xf numFmtId="0" fontId="12" fillId="2" borderId="0" xfId="1" applyFont="1" applyFill="1"/>
    <xf numFmtId="0" fontId="4" fillId="2" borderId="0" xfId="2" quotePrefix="1" applyFill="1" applyAlignment="1">
      <alignment horizontal="left" indent="2"/>
    </xf>
    <xf numFmtId="0" fontId="4" fillId="2" borderId="0" xfId="2" quotePrefix="1" applyFill="1" applyAlignment="1">
      <alignment horizontal="left" indent="4"/>
    </xf>
    <xf numFmtId="0" fontId="5" fillId="2" borderId="0" xfId="1" applyFont="1" applyFill="1"/>
    <xf numFmtId="0" fontId="4" fillId="2" borderId="0" xfId="2" quotePrefix="1" applyFill="1" applyAlignment="1">
      <alignment horizontal="left" vertical="center"/>
    </xf>
    <xf numFmtId="0" fontId="2" fillId="4" borderId="0" xfId="1" applyFill="1"/>
    <xf numFmtId="0" fontId="5" fillId="4" borderId="0" xfId="1" applyFont="1" applyFill="1"/>
    <xf numFmtId="0" fontId="5" fillId="4" borderId="0" xfId="3" applyFill="1"/>
    <xf numFmtId="0" fontId="14" fillId="4" borderId="0" xfId="3" quotePrefix="1" applyFont="1" applyFill="1" applyAlignment="1">
      <alignment horizontal="left" vertical="center"/>
    </xf>
    <xf numFmtId="0" fontId="6" fillId="4" borderId="0" xfId="3" applyFont="1" applyFill="1"/>
    <xf numFmtId="0" fontId="17" fillId="4" borderId="0" xfId="3" applyFont="1" applyFill="1"/>
    <xf numFmtId="0" fontId="1" fillId="2" borderId="0" xfId="4" applyFill="1"/>
    <xf numFmtId="164" fontId="2" fillId="4" borderId="0" xfId="1" applyNumberFormat="1" applyFill="1"/>
    <xf numFmtId="0" fontId="4" fillId="4" borderId="0" xfId="2" applyFill="1" applyAlignment="1">
      <alignment horizontal="center"/>
    </xf>
    <xf numFmtId="164" fontId="5" fillId="4" borderId="0" xfId="1" applyNumberFormat="1" applyFont="1" applyFill="1" applyAlignment="1">
      <alignment vertical="top"/>
    </xf>
    <xf numFmtId="165" fontId="18" fillId="4" borderId="0" xfId="1" applyNumberFormat="1" applyFont="1" applyFill="1"/>
    <xf numFmtId="0" fontId="19" fillId="4" borderId="0" xfId="1" applyFont="1" applyFill="1"/>
    <xf numFmtId="0" fontId="19" fillId="4" borderId="0" xfId="1" applyFont="1" applyFill="1" applyProtection="1">
      <protection locked="0"/>
    </xf>
    <xf numFmtId="165" fontId="20" fillId="4" borderId="0" xfId="1" applyNumberFormat="1" applyFont="1" applyFill="1"/>
    <xf numFmtId="0" fontId="21" fillId="4" borderId="0" xfId="1" applyFont="1" applyFill="1"/>
    <xf numFmtId="0" fontId="22" fillId="4" borderId="0" xfId="3" quotePrefix="1" applyFont="1" applyFill="1" applyAlignment="1">
      <alignment horizontal="left" vertical="center"/>
    </xf>
    <xf numFmtId="165" fontId="23" fillId="4" borderId="0" xfId="1" applyNumberFormat="1" applyFont="1" applyFill="1"/>
    <xf numFmtId="0" fontId="24" fillId="4" borderId="0" xfId="1" applyFont="1" applyFill="1"/>
    <xf numFmtId="0" fontId="4" fillId="4" borderId="0" xfId="2" quotePrefix="1" applyFill="1" applyBorder="1" applyAlignment="1">
      <alignment horizontal="left"/>
    </xf>
    <xf numFmtId="0" fontId="25" fillId="2" borderId="0" xfId="4" applyFont="1" applyFill="1" applyAlignment="1">
      <alignment vertical="center"/>
    </xf>
    <xf numFmtId="0" fontId="26" fillId="2" borderId="0" xfId="4" applyFont="1" applyFill="1" applyAlignment="1">
      <alignment vertical="center"/>
    </xf>
    <xf numFmtId="0" fontId="27" fillId="2" borderId="0" xfId="4" applyFont="1" applyFill="1" applyAlignment="1">
      <alignment vertical="center"/>
    </xf>
    <xf numFmtId="0" fontId="25" fillId="2" borderId="0" xfId="4" quotePrefix="1" applyFont="1" applyFill="1" applyAlignment="1">
      <alignment horizontal="left" vertical="center"/>
    </xf>
    <xf numFmtId="0" fontId="28" fillId="2" borderId="0" xfId="4" applyFont="1" applyFill="1" applyAlignment="1">
      <alignment vertical="center"/>
    </xf>
    <xf numFmtId="0" fontId="29" fillId="2" borderId="0" xfId="4" applyFont="1" applyFill="1" applyAlignment="1">
      <alignment vertical="center"/>
    </xf>
    <xf numFmtId="0" fontId="30" fillId="2" borderId="0" xfId="4" applyFont="1" applyFill="1" applyAlignment="1">
      <alignment vertical="center"/>
    </xf>
    <xf numFmtId="0" fontId="31" fillId="2" borderId="0" xfId="4" applyFont="1" applyFill="1" applyAlignment="1">
      <alignment vertical="center"/>
    </xf>
    <xf numFmtId="0" fontId="32" fillId="2" borderId="0" xfId="4" applyFont="1" applyFill="1" applyAlignment="1">
      <alignment vertical="center"/>
    </xf>
    <xf numFmtId="0" fontId="33" fillId="2" borderId="0" xfId="4" applyFont="1" applyFill="1" applyAlignment="1">
      <alignment vertical="center"/>
    </xf>
    <xf numFmtId="164" fontId="35" fillId="2" borderId="6" xfId="6" applyNumberFormat="1" applyFont="1" applyFill="1" applyBorder="1" applyAlignment="1">
      <alignment vertical="distributed"/>
    </xf>
    <xf numFmtId="3" fontId="35" fillId="2" borderId="0" xfId="6" applyNumberFormat="1" applyFont="1" applyFill="1" applyAlignment="1">
      <alignment vertical="center"/>
    </xf>
    <xf numFmtId="164" fontId="35" fillId="2" borderId="7" xfId="6" applyNumberFormat="1" applyFont="1" applyFill="1" applyBorder="1" applyAlignment="1">
      <alignment vertical="distributed"/>
    </xf>
    <xf numFmtId="3" fontId="3" fillId="2" borderId="0" xfId="6" quotePrefix="1" applyNumberFormat="1" applyFont="1" applyFill="1" applyAlignment="1">
      <alignment horizontal="left"/>
    </xf>
    <xf numFmtId="3" fontId="35" fillId="2" borderId="7" xfId="6" applyNumberFormat="1" applyFont="1" applyFill="1" applyBorder="1" applyAlignment="1">
      <alignment vertical="center"/>
    </xf>
    <xf numFmtId="3" fontId="35" fillId="2" borderId="6" xfId="6" applyNumberFormat="1" applyFont="1" applyFill="1" applyBorder="1" applyAlignment="1">
      <alignment vertical="center"/>
    </xf>
    <xf numFmtId="3" fontId="36" fillId="2" borderId="3" xfId="6" quotePrefix="1" applyNumberFormat="1" applyFont="1" applyFill="1" applyBorder="1" applyAlignment="1">
      <alignment horizontal="right" vertical="center"/>
    </xf>
    <xf numFmtId="3" fontId="36" fillId="2" borderId="3" xfId="6" quotePrefix="1" applyNumberFormat="1" applyFont="1" applyFill="1" applyBorder="1" applyAlignment="1">
      <alignment horizontal="left" vertical="center"/>
    </xf>
    <xf numFmtId="3" fontId="35" fillId="2" borderId="0" xfId="6" applyNumberFormat="1" applyFont="1" applyFill="1" applyAlignment="1">
      <alignment horizontal="centerContinuous" vertical="center"/>
    </xf>
    <xf numFmtId="3" fontId="3" fillId="2" borderId="0" xfId="6" applyNumberFormat="1" applyFont="1" applyFill="1"/>
    <xf numFmtId="3" fontId="3" fillId="2" borderId="0" xfId="6" applyNumberFormat="1" applyFont="1" applyFill="1" applyAlignment="1">
      <alignment horizontal="left"/>
    </xf>
    <xf numFmtId="3" fontId="36" fillId="2" borderId="3" xfId="6" applyNumberFormat="1" applyFont="1" applyFill="1" applyBorder="1" applyAlignment="1">
      <alignment horizontal="right" vertical="center"/>
    </xf>
    <xf numFmtId="3" fontId="36" fillId="2" borderId="3" xfId="6" applyNumberFormat="1" applyFont="1" applyFill="1" applyBorder="1" applyAlignment="1">
      <alignment vertical="center"/>
    </xf>
    <xf numFmtId="3" fontId="35" fillId="2" borderId="3" xfId="6" applyNumberFormat="1" applyFont="1" applyFill="1" applyBorder="1" applyAlignment="1">
      <alignment vertical="center"/>
    </xf>
    <xf numFmtId="3" fontId="37" fillId="2" borderId="0" xfId="7" quotePrefix="1" applyNumberFormat="1" applyFill="1" applyAlignment="1">
      <alignment horizontal="left" vertical="center"/>
    </xf>
    <xf numFmtId="3" fontId="14" fillId="4" borderId="0" xfId="6" quotePrefix="1" applyNumberFormat="1" applyFont="1" applyFill="1" applyAlignment="1">
      <alignment horizontal="left" vertical="center"/>
    </xf>
    <xf numFmtId="0" fontId="29" fillId="2" borderId="0" xfId="4" quotePrefix="1" applyFont="1" applyFill="1" applyAlignment="1">
      <alignment horizontal="left" vertical="center"/>
    </xf>
    <xf numFmtId="0" fontId="22" fillId="4" borderId="0" xfId="8" quotePrefix="1" applyFont="1" applyFill="1" applyAlignment="1">
      <alignment horizontal="left" vertical="center"/>
    </xf>
    <xf numFmtId="0" fontId="14" fillId="4" borderId="0" xfId="8" quotePrefix="1" applyFont="1" applyFill="1" applyAlignment="1">
      <alignment horizontal="left" vertical="center"/>
    </xf>
    <xf numFmtId="3" fontId="2" fillId="2" borderId="0" xfId="1" applyNumberFormat="1" applyFill="1"/>
    <xf numFmtId="3" fontId="2" fillId="2" borderId="3" xfId="6" applyNumberFormat="1" applyFont="1" applyFill="1" applyBorder="1" applyAlignment="1">
      <alignment vertical="center"/>
    </xf>
    <xf numFmtId="3" fontId="2" fillId="2" borderId="0" xfId="6" applyNumberFormat="1" applyFont="1" applyFill="1" applyAlignment="1">
      <alignment vertical="center"/>
    </xf>
    <xf numFmtId="3" fontId="2" fillId="2" borderId="7" xfId="6" applyNumberFormat="1" applyFont="1" applyFill="1" applyBorder="1"/>
    <xf numFmtId="3" fontId="2" fillId="2" borderId="0" xfId="6" applyNumberFormat="1" applyFont="1" applyFill="1"/>
    <xf numFmtId="3" fontId="2" fillId="2" borderId="6" xfId="6" applyNumberFormat="1" applyFont="1" applyFill="1" applyBorder="1"/>
    <xf numFmtId="164" fontId="2" fillId="2" borderId="7" xfId="6" applyNumberFormat="1" applyFont="1" applyFill="1" applyBorder="1" applyAlignment="1">
      <alignment vertical="distributed"/>
    </xf>
    <xf numFmtId="3" fontId="2" fillId="2" borderId="0" xfId="6" quotePrefix="1" applyNumberFormat="1" applyFont="1" applyFill="1" applyAlignment="1">
      <alignment horizontal="left"/>
    </xf>
    <xf numFmtId="3" fontId="2" fillId="2" borderId="0" xfId="6" applyNumberFormat="1" applyFont="1" applyFill="1" applyAlignment="1">
      <alignment horizontal="left"/>
    </xf>
    <xf numFmtId="164" fontId="2" fillId="2" borderId="6" xfId="6" applyNumberFormat="1" applyFont="1" applyFill="1" applyBorder="1" applyAlignment="1">
      <alignment vertical="distributed"/>
    </xf>
    <xf numFmtId="164" fontId="2" fillId="2" borderId="5" xfId="6" applyNumberFormat="1" applyFont="1" applyFill="1" applyBorder="1" applyAlignment="1">
      <alignment vertical="distributed"/>
    </xf>
    <xf numFmtId="3" fontId="2" fillId="2" borderId="3" xfId="6" quotePrefix="1" applyNumberFormat="1" applyFont="1" applyFill="1" applyBorder="1" applyAlignment="1">
      <alignment horizontal="left" vertical="center"/>
    </xf>
    <xf numFmtId="164" fontId="2" fillId="2" borderId="4" xfId="6" applyNumberFormat="1" applyFont="1" applyFill="1" applyBorder="1" applyAlignment="1">
      <alignment vertical="distributed"/>
    </xf>
    <xf numFmtId="3" fontId="2" fillId="2" borderId="0" xfId="6" applyNumberFormat="1" applyFont="1" applyFill="1" applyAlignment="1">
      <alignment horizontal="centerContinuous" vertical="center"/>
    </xf>
    <xf numFmtId="3" fontId="2" fillId="2" borderId="0" xfId="6" quotePrefix="1" applyNumberFormat="1" applyFont="1" applyFill="1" applyAlignment="1">
      <alignment horizontal="left" vertical="center"/>
    </xf>
    <xf numFmtId="164" fontId="2" fillId="2" borderId="7" xfId="6" applyNumberFormat="1" applyFont="1" applyFill="1" applyBorder="1" applyAlignment="1">
      <alignment vertical="distributed" wrapText="1"/>
    </xf>
    <xf numFmtId="3" fontId="2" fillId="2" borderId="0" xfId="6" applyNumberFormat="1" applyFont="1" applyFill="1" applyAlignment="1">
      <alignment vertical="justify" wrapText="1"/>
    </xf>
    <xf numFmtId="3" fontId="2" fillId="2" borderId="8" xfId="6" applyNumberFormat="1" applyFont="1" applyFill="1" applyBorder="1"/>
    <xf numFmtId="3" fontId="2" fillId="2" borderId="0" xfId="9" applyNumberFormat="1" applyFill="1"/>
    <xf numFmtId="3" fontId="2" fillId="2" borderId="7" xfId="1" applyNumberFormat="1" applyFill="1" applyBorder="1"/>
    <xf numFmtId="164" fontId="2" fillId="2" borderId="0" xfId="1" applyNumberFormat="1" applyFill="1" applyAlignment="1">
      <alignment vertical="distributed"/>
    </xf>
    <xf numFmtId="3" fontId="2" fillId="2" borderId="0" xfId="9" quotePrefix="1" applyNumberFormat="1" applyFill="1" applyAlignment="1">
      <alignment horizontal="left"/>
    </xf>
    <xf numFmtId="3" fontId="2" fillId="2" borderId="3" xfId="6" quotePrefix="1" applyNumberFormat="1" applyFont="1" applyFill="1" applyBorder="1" applyAlignment="1">
      <alignment horizontal="left"/>
    </xf>
    <xf numFmtId="3" fontId="2" fillId="2" borderId="3" xfId="6" applyNumberFormat="1" applyFont="1" applyFill="1" applyBorder="1"/>
    <xf numFmtId="0" fontId="37" fillId="4" borderId="0" xfId="7" applyFill="1" applyAlignment="1">
      <alignment horizontal="center"/>
    </xf>
    <xf numFmtId="0" fontId="3" fillId="3" borderId="1" xfId="1" quotePrefix="1" applyFont="1" applyFill="1" applyBorder="1" applyAlignment="1">
      <alignment horizontal="left"/>
    </xf>
    <xf numFmtId="0" fontId="41" fillId="4" borderId="0" xfId="7" quotePrefix="1" applyFont="1" applyFill="1" applyBorder="1" applyAlignment="1">
      <alignment horizontal="left"/>
    </xf>
    <xf numFmtId="0" fontId="42" fillId="2" borderId="0" xfId="4" applyFont="1" applyFill="1" applyAlignment="1">
      <alignment vertical="center"/>
    </xf>
    <xf numFmtId="0" fontId="30" fillId="2" borderId="0" xfId="4" quotePrefix="1" applyFont="1" applyFill="1" applyAlignment="1">
      <alignment horizontal="left" vertical="center"/>
    </xf>
    <xf numFmtId="0" fontId="44" fillId="2" borderId="0" xfId="0" applyFont="1" applyFill="1" applyAlignment="1">
      <alignment horizontal="justify" vertical="center"/>
    </xf>
    <xf numFmtId="0" fontId="43" fillId="2" borderId="0" xfId="0" applyFont="1" applyFill="1" applyAlignment="1">
      <alignment horizontal="justify" vertical="center"/>
    </xf>
    <xf numFmtId="0" fontId="45" fillId="2" borderId="0" xfId="0" applyFont="1" applyFill="1" applyAlignment="1">
      <alignment horizontal="justify" vertical="center"/>
    </xf>
    <xf numFmtId="0" fontId="47" fillId="2" borderId="0" xfId="0" applyFont="1" applyFill="1" applyAlignment="1">
      <alignment horizontal="justify" vertical="center"/>
    </xf>
    <xf numFmtId="0" fontId="44" fillId="2" borderId="0" xfId="0" quotePrefix="1" applyFont="1" applyFill="1" applyAlignment="1">
      <alignment horizontal="left" vertical="center" wrapText="1"/>
    </xf>
    <xf numFmtId="0" fontId="1" fillId="2" borderId="0" xfId="4" applyFill="1" applyAlignment="1">
      <alignment wrapText="1"/>
    </xf>
    <xf numFmtId="0" fontId="44" fillId="2" borderId="0" xfId="0" applyFont="1" applyFill="1" applyAlignment="1">
      <alignment horizontal="justify" vertical="center" wrapText="1"/>
    </xf>
    <xf numFmtId="0" fontId="31" fillId="2" borderId="0" xfId="4" quotePrefix="1" applyFont="1" applyFill="1" applyAlignment="1">
      <alignment horizontal="left" vertical="center"/>
    </xf>
    <xf numFmtId="0" fontId="44" fillId="2" borderId="0" xfId="0" applyFont="1" applyFill="1" applyAlignment="1">
      <alignment horizontal="justify" vertical="top"/>
    </xf>
    <xf numFmtId="0" fontId="44" fillId="2" borderId="0" xfId="0" quotePrefix="1" applyFont="1" applyFill="1" applyAlignment="1">
      <alignment horizontal="justify" vertical="justify" wrapText="1"/>
    </xf>
    <xf numFmtId="165" fontId="23" fillId="4" borderId="0" xfId="13" applyNumberFormat="1" applyFont="1" applyFill="1"/>
    <xf numFmtId="0" fontId="24" fillId="4" borderId="0" xfId="13" applyFont="1" applyFill="1"/>
    <xf numFmtId="0" fontId="19" fillId="4" borderId="0" xfId="13" applyFont="1" applyFill="1"/>
    <xf numFmtId="165" fontId="20" fillId="4" borderId="0" xfId="13" applyNumberFormat="1" applyFont="1" applyFill="1"/>
    <xf numFmtId="0" fontId="21" fillId="4" borderId="0" xfId="13" applyFont="1" applyFill="1"/>
    <xf numFmtId="165" fontId="18" fillId="4" borderId="0" xfId="13" applyNumberFormat="1" applyFont="1" applyFill="1"/>
    <xf numFmtId="0" fontId="19" fillId="4" borderId="0" xfId="13" applyFont="1" applyFill="1" applyProtection="1">
      <protection locked="0"/>
    </xf>
    <xf numFmtId="164" fontId="49" fillId="4" borderId="0" xfId="13" applyNumberFormat="1" applyFill="1"/>
    <xf numFmtId="0" fontId="2" fillId="4" borderId="0" xfId="13" applyFont="1" applyFill="1"/>
    <xf numFmtId="0" fontId="49" fillId="4" borderId="0" xfId="13" applyFill="1"/>
    <xf numFmtId="164" fontId="2" fillId="4" borderId="0" xfId="13" applyNumberFormat="1" applyFont="1" applyFill="1" applyAlignment="1">
      <alignment vertical="top"/>
    </xf>
    <xf numFmtId="3" fontId="14" fillId="2" borderId="0" xfId="13" applyNumberFormat="1" applyFont="1" applyFill="1" applyAlignment="1">
      <alignment vertical="center"/>
    </xf>
    <xf numFmtId="3" fontId="49" fillId="2" borderId="0" xfId="13" applyNumberFormat="1" applyFill="1" applyAlignment="1">
      <alignment vertical="center"/>
    </xf>
    <xf numFmtId="3" fontId="49" fillId="2" borderId="0" xfId="13" quotePrefix="1" applyNumberFormat="1" applyFill="1" applyAlignment="1">
      <alignment horizontal="left" vertical="center"/>
    </xf>
    <xf numFmtId="3" fontId="38" fillId="2" borderId="9" xfId="13" applyNumberFormat="1" applyFont="1" applyFill="1" applyBorder="1" applyAlignment="1">
      <alignment vertical="center"/>
    </xf>
    <xf numFmtId="3" fontId="38" fillId="2" borderId="9" xfId="13" quotePrefix="1" applyNumberFormat="1" applyFont="1" applyFill="1" applyBorder="1" applyAlignment="1">
      <alignment horizontal="center" vertical="center"/>
    </xf>
    <xf numFmtId="3" fontId="38" fillId="2" borderId="11" xfId="13" quotePrefix="1" applyNumberFormat="1" applyFont="1" applyFill="1" applyBorder="1" applyAlignment="1">
      <alignment horizontal="center" vertical="center"/>
    </xf>
    <xf numFmtId="3" fontId="38" fillId="2" borderId="9" xfId="13" applyNumberFormat="1" applyFont="1" applyFill="1" applyBorder="1" applyAlignment="1">
      <alignment horizontal="center" vertical="center"/>
    </xf>
    <xf numFmtId="3" fontId="38" fillId="2" borderId="0" xfId="13" applyNumberFormat="1" applyFont="1" applyFill="1" applyAlignment="1">
      <alignment vertical="center"/>
    </xf>
    <xf numFmtId="3" fontId="13" fillId="2" borderId="2" xfId="13" applyNumberFormat="1" applyFont="1" applyFill="1" applyBorder="1" applyAlignment="1">
      <alignment vertical="center"/>
    </xf>
    <xf numFmtId="3" fontId="49" fillId="2" borderId="2" xfId="13" applyNumberFormat="1" applyFill="1" applyBorder="1" applyAlignment="1">
      <alignment horizontal="right" vertical="center"/>
    </xf>
    <xf numFmtId="3" fontId="49" fillId="2" borderId="10" xfId="13" applyNumberFormat="1" applyFill="1" applyBorder="1" applyAlignment="1">
      <alignment horizontal="right" vertical="center"/>
    </xf>
    <xf numFmtId="3" fontId="13" fillId="2" borderId="10" xfId="13" applyNumberFormat="1" applyFont="1" applyFill="1" applyBorder="1" applyAlignment="1">
      <alignment vertical="center"/>
    </xf>
    <xf numFmtId="3" fontId="49" fillId="2" borderId="7" xfId="13" applyNumberFormat="1" applyFill="1" applyBorder="1" applyAlignment="1">
      <alignment horizontal="right" vertical="center"/>
    </xf>
    <xf numFmtId="3" fontId="13" fillId="2" borderId="6" xfId="13" applyNumberFormat="1" applyFont="1" applyFill="1" applyBorder="1" applyAlignment="1">
      <alignment vertical="center"/>
    </xf>
    <xf numFmtId="3" fontId="49" fillId="2" borderId="1" xfId="13" applyNumberFormat="1" applyFill="1" applyBorder="1" applyAlignment="1">
      <alignment horizontal="right" vertical="center"/>
    </xf>
    <xf numFmtId="3" fontId="13" fillId="2" borderId="9" xfId="13" applyNumberFormat="1" applyFont="1" applyFill="1" applyBorder="1" applyAlignment="1">
      <alignment vertical="center"/>
    </xf>
    <xf numFmtId="3" fontId="49" fillId="2" borderId="9" xfId="13" applyNumberFormat="1" applyFill="1" applyBorder="1" applyAlignment="1">
      <alignment horizontal="right" vertical="center"/>
    </xf>
    <xf numFmtId="3" fontId="38" fillId="2" borderId="11" xfId="13" applyNumberFormat="1" applyFont="1" applyFill="1" applyBorder="1" applyAlignment="1">
      <alignment horizontal="center" vertical="center"/>
    </xf>
    <xf numFmtId="3" fontId="13" fillId="2" borderId="0" xfId="13" applyNumberFormat="1" applyFont="1" applyFill="1" applyAlignment="1">
      <alignment vertical="center"/>
    </xf>
    <xf numFmtId="3" fontId="49" fillId="2" borderId="0" xfId="13" applyNumberFormat="1" applyFill="1" applyAlignment="1">
      <alignment horizontal="right" vertical="center"/>
    </xf>
    <xf numFmtId="3" fontId="49" fillId="2" borderId="6" xfId="13" applyNumberFormat="1" applyFill="1" applyBorder="1" applyAlignment="1">
      <alignment horizontal="right" vertical="center"/>
    </xf>
    <xf numFmtId="3" fontId="14" fillId="2" borderId="0" xfId="13" quotePrefix="1" applyNumberFormat="1" applyFont="1" applyFill="1" applyAlignment="1">
      <alignment horizontal="left" vertical="center"/>
    </xf>
    <xf numFmtId="0" fontId="44" fillId="2" borderId="0" xfId="0" quotePrefix="1" applyFont="1" applyFill="1" applyAlignment="1">
      <alignment horizontal="left" vertical="justify" wrapText="1"/>
    </xf>
    <xf numFmtId="0" fontId="22" fillId="4" borderId="0" xfId="14" quotePrefix="1" applyFont="1" applyFill="1" applyAlignment="1">
      <alignment horizontal="left" vertical="center"/>
    </xf>
    <xf numFmtId="0" fontId="14" fillId="4" borderId="0" xfId="14" quotePrefix="1" applyFont="1" applyFill="1" applyAlignment="1">
      <alignment horizontal="left" vertical="center"/>
    </xf>
    <xf numFmtId="164" fontId="2" fillId="4" borderId="0" xfId="1" applyNumberFormat="1" applyFill="1" applyAlignment="1">
      <alignment vertical="top"/>
    </xf>
    <xf numFmtId="0" fontId="44" fillId="2" borderId="0" xfId="0" quotePrefix="1" applyFont="1" applyFill="1" applyAlignment="1">
      <alignment horizontal="left" wrapText="1"/>
    </xf>
    <xf numFmtId="0" fontId="4" fillId="2" borderId="0" xfId="2" applyFill="1" applyAlignment="1">
      <alignment horizontal="center"/>
    </xf>
    <xf numFmtId="0" fontId="1" fillId="5" borderId="0" xfId="4" applyFill="1"/>
    <xf numFmtId="0" fontId="50" fillId="5" borderId="0" xfId="4" applyFont="1" applyFill="1" applyAlignment="1">
      <alignment horizontal="left" vertical="center" indent="2"/>
    </xf>
    <xf numFmtId="0" fontId="36" fillId="5" borderId="0" xfId="4" quotePrefix="1" applyFont="1" applyFill="1" applyAlignment="1">
      <alignment horizontal="left" vertical="center" indent="4"/>
    </xf>
    <xf numFmtId="0" fontId="2" fillId="5" borderId="0" xfId="4" quotePrefix="1" applyFont="1" applyFill="1" applyAlignment="1">
      <alignment horizontal="left" vertical="center" indent="8"/>
    </xf>
    <xf numFmtId="0" fontId="51" fillId="5" borderId="0" xfId="4" applyFont="1" applyFill="1" applyAlignment="1">
      <alignment horizontal="left" indent="4"/>
    </xf>
    <xf numFmtId="3" fontId="2" fillId="2" borderId="6" xfId="6" quotePrefix="1" applyNumberFormat="1" applyFont="1" applyFill="1" applyBorder="1" applyAlignment="1">
      <alignment horizontal="left"/>
    </xf>
    <xf numFmtId="3" fontId="2" fillId="2" borderId="4" xfId="6" quotePrefix="1" applyNumberFormat="1" applyFont="1" applyFill="1" applyBorder="1" applyAlignment="1">
      <alignment horizontal="left" vertical="center"/>
    </xf>
    <xf numFmtId="3" fontId="2" fillId="2" borderId="0" xfId="6" quotePrefix="1" applyNumberFormat="1" applyFont="1" applyFill="1" applyAlignment="1">
      <alignment horizontal="left" vertical="justify" wrapText="1"/>
    </xf>
    <xf numFmtId="3" fontId="2" fillId="2" borderId="6" xfId="6" quotePrefix="1" applyNumberFormat="1" applyFont="1" applyFill="1" applyBorder="1" applyAlignment="1">
      <alignment horizontal="left" vertical="center"/>
    </xf>
    <xf numFmtId="3" fontId="2" fillId="2" borderId="6" xfId="6" applyNumberFormat="1" applyFont="1" applyFill="1" applyBorder="1" applyAlignment="1">
      <alignment horizontal="centerContinuous" vertical="center"/>
    </xf>
    <xf numFmtId="0" fontId="6" fillId="4" borderId="0" xfId="14" applyFont="1" applyFill="1" applyAlignment="1">
      <alignment vertical="center"/>
    </xf>
    <xf numFmtId="0" fontId="16" fillId="4" borderId="0" xfId="14" quotePrefix="1" applyFont="1" applyFill="1" applyAlignment="1">
      <alignment horizontal="left" vertical="center"/>
    </xf>
    <xf numFmtId="0" fontId="15" fillId="4" borderId="0" xfId="14" quotePrefix="1" applyFont="1" applyFill="1" applyAlignment="1">
      <alignment horizontal="left" vertical="center"/>
    </xf>
    <xf numFmtId="0" fontId="2" fillId="4" borderId="0" xfId="14" applyFill="1"/>
    <xf numFmtId="0" fontId="6" fillId="4" borderId="0" xfId="14" quotePrefix="1" applyFont="1" applyFill="1" applyAlignment="1">
      <alignment horizontal="left" vertical="center"/>
    </xf>
    <xf numFmtId="0" fontId="13" fillId="4" borderId="0" xfId="14" quotePrefix="1" applyFont="1" applyFill="1" applyAlignment="1">
      <alignment horizontal="left"/>
    </xf>
    <xf numFmtId="0" fontId="3" fillId="5" borderId="0" xfId="2" quotePrefix="1" applyFont="1" applyFill="1" applyAlignment="1">
      <alignment horizontal="left" vertical="center" indent="8"/>
    </xf>
    <xf numFmtId="3" fontId="35" fillId="2" borderId="0" xfId="6" quotePrefix="1" applyNumberFormat="1" applyFont="1" applyFill="1" applyAlignment="1">
      <alignment horizontal="center" vertical="center"/>
    </xf>
  </cellXfs>
  <cellStyles count="15">
    <cellStyle name="Hipervínculo" xfId="2" builtinId="8"/>
    <cellStyle name="Hipervínculo 2" xfId="7" xr:uid="{00000000-0005-0000-0000-000001000000}"/>
    <cellStyle name="Normal" xfId="0" builtinId="0"/>
    <cellStyle name="Normal 2" xfId="1" xr:uid="{00000000-0005-0000-0000-000003000000}"/>
    <cellStyle name="Normal 2 2" xfId="5" xr:uid="{00000000-0005-0000-0000-000004000000}"/>
    <cellStyle name="Normal 3" xfId="10" xr:uid="{00000000-0005-0000-0000-000005000000}"/>
    <cellStyle name="Normal 4" xfId="11" xr:uid="{00000000-0005-0000-0000-000006000000}"/>
    <cellStyle name="Normal 5" xfId="8" xr:uid="{00000000-0005-0000-0000-000007000000}"/>
    <cellStyle name="Normal 5 2" xfId="3" xr:uid="{00000000-0005-0000-0000-000008000000}"/>
    <cellStyle name="Normal 5 2 2" xfId="14" xr:uid="{00000000-0005-0000-0000-000009000000}"/>
    <cellStyle name="Normal 6" xfId="12" xr:uid="{00000000-0005-0000-0000-00000A000000}"/>
    <cellStyle name="Normal 7" xfId="13" xr:uid="{00000000-0005-0000-0000-00000B000000}"/>
    <cellStyle name="Normal 8" xfId="4" xr:uid="{00000000-0005-0000-0000-00000C000000}"/>
    <cellStyle name="Normal_S10" xfId="6" xr:uid="{00000000-0005-0000-0000-00000D000000}"/>
    <cellStyle name="Normal_Total 2" xfId="9" xr:uid="{00000000-0005-0000-0000-00000E000000}"/>
  </cellStyles>
  <dxfs count="0"/>
  <tableStyles count="0" defaultTableStyle="TableStyleMedium2" defaultPivotStyle="PivotStyleLight16"/>
  <colors>
    <mruColors>
      <color rgb="FFFFCCCC"/>
      <color rgb="FFFFF3F3"/>
      <color rgb="FFFFF7F7"/>
      <color rgb="FFFFEFEF"/>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ustomXml" Target="../customXml/item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customXml" Target="../customXml/item2.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tyles" Target="style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190501</xdr:rowOff>
    </xdr:from>
    <xdr:to>
      <xdr:col>1</xdr:col>
      <xdr:colOff>3581400</xdr:colOff>
      <xdr:row>6</xdr:row>
      <xdr:rowOff>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876301"/>
          <a:ext cx="3581400" cy="971550"/>
        </a:xfrm>
        <a:prstGeom prst="rect">
          <a:avLst/>
        </a:prstGeom>
      </xdr:spPr>
    </xdr:pic>
    <xdr:clientData/>
  </xdr:twoCellAnchor>
  <xdr:twoCellAnchor>
    <xdr:from>
      <xdr:col>1</xdr:col>
      <xdr:colOff>3581400</xdr:colOff>
      <xdr:row>4</xdr:row>
      <xdr:rowOff>0</xdr:rowOff>
    </xdr:from>
    <xdr:to>
      <xdr:col>1</xdr:col>
      <xdr:colOff>4648200</xdr:colOff>
      <xdr:row>6</xdr:row>
      <xdr:rowOff>10206</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4190320" y="887866"/>
          <a:ext cx="1066800" cy="97291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140"/>
  <sheetViews>
    <sheetView tabSelected="1" zoomScaleNormal="100" workbookViewId="0">
      <pane ySplit="6" topLeftCell="A7" activePane="bottomLeft" state="frozen"/>
      <selection pane="bottomLeft"/>
    </sheetView>
  </sheetViews>
  <sheetFormatPr baseColWidth="10" defaultColWidth="11.42578125" defaultRowHeight="12.75" x14ac:dyDescent="0.2"/>
  <cols>
    <col min="1" max="1" width="9.140625" style="1" bestFit="1" customWidth="1"/>
    <col min="2" max="2" width="84.85546875" style="1" bestFit="1" customWidth="1"/>
    <col min="3" max="3" width="34.140625" style="1" customWidth="1"/>
    <col min="4" max="4" width="68.140625" style="1" bestFit="1" customWidth="1"/>
    <col min="5" max="12" width="11.140625" style="1" customWidth="1"/>
    <col min="13" max="16384" width="11.42578125" style="1"/>
  </cols>
  <sheetData>
    <row r="1" spans="1:9" s="20" customFormat="1" ht="15.75" x14ac:dyDescent="0.25">
      <c r="A1" s="25" t="s">
        <v>105</v>
      </c>
      <c r="B1" s="24"/>
      <c r="C1" s="22"/>
      <c r="D1" s="21"/>
      <c r="E1" s="22"/>
      <c r="F1" s="22"/>
      <c r="G1" s="22"/>
      <c r="H1" s="21"/>
      <c r="I1" s="21"/>
    </row>
    <row r="2" spans="1:9" s="20" customFormat="1" ht="20.25" x14ac:dyDescent="0.2">
      <c r="A2" s="156"/>
      <c r="B2" s="157" t="s">
        <v>104</v>
      </c>
      <c r="C2" s="156"/>
      <c r="E2" s="156"/>
      <c r="F2" s="158"/>
      <c r="G2" s="156"/>
    </row>
    <row r="3" spans="1:9" s="20" customFormat="1" ht="18" x14ac:dyDescent="0.2">
      <c r="A3" s="156"/>
      <c r="B3" s="142" t="s">
        <v>1037</v>
      </c>
      <c r="C3" s="156"/>
      <c r="E3" s="156"/>
      <c r="F3" s="142"/>
      <c r="G3" s="156"/>
    </row>
    <row r="4" spans="1:9" s="20" customFormat="1" ht="15.75" x14ac:dyDescent="0.2">
      <c r="A4" s="159"/>
      <c r="B4" s="160" t="s">
        <v>890</v>
      </c>
      <c r="C4" s="159"/>
      <c r="E4" s="159"/>
      <c r="F4" s="160"/>
      <c r="G4" s="159"/>
    </row>
    <row r="5" spans="1:9" s="20" customFormat="1" ht="12" customHeight="1" x14ac:dyDescent="0.2">
      <c r="A5" s="159"/>
      <c r="B5" s="161"/>
      <c r="C5" s="159"/>
      <c r="E5" s="159"/>
      <c r="F5" s="161"/>
      <c r="G5" s="159"/>
    </row>
    <row r="6" spans="1:9" s="20" customFormat="1" ht="63.75" customHeight="1" x14ac:dyDescent="0.2"/>
    <row r="7" spans="1:9" ht="30" customHeight="1" x14ac:dyDescent="0.2">
      <c r="B7" s="10" t="s">
        <v>103</v>
      </c>
      <c r="C7" s="18"/>
      <c r="D7" s="19"/>
      <c r="E7" s="18"/>
      <c r="F7" s="18"/>
      <c r="G7" s="18"/>
      <c r="H7" s="18"/>
      <c r="I7" s="18"/>
    </row>
    <row r="8" spans="1:9" ht="30" customHeight="1" x14ac:dyDescent="0.2">
      <c r="B8" s="19" t="s">
        <v>103</v>
      </c>
      <c r="C8" s="18"/>
      <c r="D8" s="19"/>
      <c r="E8" s="18"/>
      <c r="F8" s="18"/>
      <c r="G8" s="18"/>
      <c r="H8" s="18"/>
      <c r="I8" s="18"/>
    </row>
    <row r="9" spans="1:9" ht="20.100000000000001" customHeight="1" x14ac:dyDescent="0.2">
      <c r="B9" s="18"/>
      <c r="C9" s="18"/>
      <c r="D9" s="18"/>
      <c r="E9" s="18"/>
      <c r="F9" s="18"/>
      <c r="G9" s="18"/>
      <c r="H9" s="18"/>
      <c r="I9" s="18"/>
    </row>
    <row r="10" spans="1:9" ht="30" customHeight="1" x14ac:dyDescent="0.2">
      <c r="B10" s="10" t="s">
        <v>102</v>
      </c>
      <c r="C10" s="18"/>
      <c r="D10" s="19"/>
      <c r="E10" s="18"/>
      <c r="F10" s="18"/>
      <c r="G10" s="18"/>
      <c r="H10" s="18"/>
      <c r="I10" s="18"/>
    </row>
    <row r="11" spans="1:9" ht="30" customHeight="1" x14ac:dyDescent="0.2">
      <c r="B11" s="19" t="s">
        <v>101</v>
      </c>
      <c r="C11" s="18"/>
      <c r="D11" s="19"/>
      <c r="E11" s="18"/>
      <c r="F11" s="18"/>
      <c r="G11" s="18"/>
      <c r="H11" s="18"/>
      <c r="I11" s="18"/>
    </row>
    <row r="12" spans="1:9" ht="20.100000000000001" customHeight="1" x14ac:dyDescent="0.2">
      <c r="B12" s="18"/>
      <c r="C12" s="18"/>
      <c r="D12" s="18"/>
      <c r="E12" s="18"/>
      <c r="F12" s="18"/>
      <c r="G12" s="18"/>
      <c r="H12" s="18"/>
      <c r="I12" s="18"/>
    </row>
    <row r="13" spans="1:9" ht="15.75" x14ac:dyDescent="0.2">
      <c r="B13" s="10" t="s">
        <v>100</v>
      </c>
      <c r="E13" s="15"/>
      <c r="F13" s="7"/>
      <c r="G13" s="15"/>
      <c r="H13" s="7"/>
    </row>
    <row r="14" spans="1:9" ht="15.75" x14ac:dyDescent="0.2">
      <c r="B14" s="10"/>
      <c r="E14" s="15"/>
      <c r="F14" s="7"/>
      <c r="G14" s="15"/>
      <c r="H14" s="7"/>
    </row>
    <row r="15" spans="1:9" ht="14.25" x14ac:dyDescent="0.2">
      <c r="B15" s="7" t="s">
        <v>99</v>
      </c>
      <c r="E15" s="15"/>
      <c r="F15" s="7"/>
      <c r="G15" s="15"/>
      <c r="H15" s="7"/>
    </row>
    <row r="16" spans="1:9" ht="14.25" x14ac:dyDescent="0.2">
      <c r="B16" s="7"/>
      <c r="E16" s="15"/>
      <c r="F16" s="7"/>
      <c r="G16" s="15"/>
      <c r="H16" s="7"/>
    </row>
    <row r="17" spans="2:8" ht="14.25" x14ac:dyDescent="0.2">
      <c r="B17" s="7" t="s">
        <v>98</v>
      </c>
      <c r="E17" s="15"/>
      <c r="F17" s="7"/>
      <c r="G17" s="15"/>
      <c r="H17" s="7"/>
    </row>
    <row r="18" spans="2:8" ht="14.25" x14ac:dyDescent="0.2">
      <c r="B18" s="12" t="s">
        <v>97</v>
      </c>
      <c r="E18" s="15"/>
      <c r="F18" s="7"/>
      <c r="G18" s="15"/>
      <c r="H18" s="7"/>
    </row>
    <row r="19" spans="2:8" ht="14.25" x14ac:dyDescent="0.2">
      <c r="B19" s="12" t="s">
        <v>96</v>
      </c>
      <c r="E19" s="15"/>
      <c r="F19" s="7"/>
      <c r="G19" s="15"/>
      <c r="H19" s="7"/>
    </row>
    <row r="20" spans="2:8" ht="14.25" x14ac:dyDescent="0.2">
      <c r="B20" s="16" t="s">
        <v>95</v>
      </c>
      <c r="E20" s="15"/>
      <c r="F20" s="7"/>
      <c r="G20" s="15"/>
      <c r="H20" s="7"/>
    </row>
    <row r="21" spans="2:8" ht="14.25" x14ac:dyDescent="0.2">
      <c r="B21" s="17" t="s">
        <v>94</v>
      </c>
      <c r="E21" s="15"/>
      <c r="F21" s="7"/>
      <c r="G21" s="15"/>
      <c r="H21" s="7"/>
    </row>
    <row r="22" spans="2:8" ht="14.25" x14ac:dyDescent="0.2">
      <c r="B22" s="17" t="s">
        <v>93</v>
      </c>
      <c r="E22" s="15"/>
      <c r="F22" s="7"/>
      <c r="G22" s="15"/>
      <c r="H22" s="7"/>
    </row>
    <row r="23" spans="2:8" ht="14.25" x14ac:dyDescent="0.2">
      <c r="B23" s="17" t="s">
        <v>92</v>
      </c>
      <c r="E23" s="15"/>
      <c r="F23" s="7"/>
      <c r="G23" s="15"/>
      <c r="H23" s="7"/>
    </row>
    <row r="24" spans="2:8" ht="14.25" x14ac:dyDescent="0.2">
      <c r="B24" s="17" t="s">
        <v>91</v>
      </c>
      <c r="E24" s="15"/>
      <c r="F24" s="7"/>
      <c r="G24" s="15"/>
      <c r="H24" s="7"/>
    </row>
    <row r="25" spans="2:8" ht="14.25" x14ac:dyDescent="0.2">
      <c r="B25" s="17" t="s">
        <v>90</v>
      </c>
      <c r="E25" s="15"/>
      <c r="F25" s="7"/>
      <c r="G25" s="15"/>
      <c r="H25" s="7"/>
    </row>
    <row r="26" spans="2:8" ht="14.25" x14ac:dyDescent="0.2">
      <c r="B26" s="17" t="s">
        <v>89</v>
      </c>
      <c r="E26" s="15"/>
      <c r="F26" s="7"/>
      <c r="G26" s="15"/>
      <c r="H26" s="7"/>
    </row>
    <row r="27" spans="2:8" ht="14.25" x14ac:dyDescent="0.2">
      <c r="B27" s="17" t="s">
        <v>1049</v>
      </c>
      <c r="E27" s="15"/>
      <c r="F27" s="7"/>
      <c r="G27" s="15"/>
      <c r="H27" s="7"/>
    </row>
    <row r="28" spans="2:8" ht="14.25" x14ac:dyDescent="0.2">
      <c r="B28" s="17" t="s">
        <v>1050</v>
      </c>
      <c r="E28" s="15"/>
      <c r="F28" s="7"/>
      <c r="G28" s="15"/>
      <c r="H28" s="7"/>
    </row>
    <row r="29" spans="2:8" ht="14.25" x14ac:dyDescent="0.2">
      <c r="B29" s="17" t="s">
        <v>88</v>
      </c>
      <c r="E29" s="15"/>
      <c r="F29" s="7"/>
      <c r="G29" s="15"/>
      <c r="H29" s="7"/>
    </row>
    <row r="30" spans="2:8" ht="14.25" x14ac:dyDescent="0.2">
      <c r="B30" s="17" t="s">
        <v>87</v>
      </c>
      <c r="E30" s="15"/>
      <c r="F30" s="7"/>
      <c r="G30" s="15"/>
      <c r="H30" s="7"/>
    </row>
    <row r="31" spans="2:8" ht="14.25" x14ac:dyDescent="0.2">
      <c r="B31" s="17" t="s">
        <v>86</v>
      </c>
      <c r="E31" s="15"/>
      <c r="F31" s="7"/>
      <c r="G31" s="15"/>
      <c r="H31" s="7"/>
    </row>
    <row r="32" spans="2:8" ht="14.25" x14ac:dyDescent="0.2">
      <c r="B32" s="17" t="s">
        <v>85</v>
      </c>
      <c r="E32" s="15"/>
      <c r="F32" s="7"/>
      <c r="G32" s="15"/>
      <c r="H32" s="7"/>
    </row>
    <row r="33" spans="2:8" ht="14.25" x14ac:dyDescent="0.2">
      <c r="B33" s="17" t="s">
        <v>84</v>
      </c>
      <c r="E33" s="15"/>
      <c r="F33" s="7"/>
      <c r="G33" s="15"/>
      <c r="H33" s="7"/>
    </row>
    <row r="34" spans="2:8" ht="14.25" x14ac:dyDescent="0.2">
      <c r="B34" s="17" t="s">
        <v>83</v>
      </c>
      <c r="E34" s="15"/>
      <c r="F34" s="7"/>
      <c r="G34" s="15"/>
      <c r="H34" s="7"/>
    </row>
    <row r="35" spans="2:8" ht="14.25" x14ac:dyDescent="0.2">
      <c r="B35" s="17" t="s">
        <v>1051</v>
      </c>
      <c r="E35" s="15"/>
      <c r="F35" s="7"/>
      <c r="G35" s="15"/>
      <c r="H35" s="7"/>
    </row>
    <row r="36" spans="2:8" ht="14.25" x14ac:dyDescent="0.2">
      <c r="B36" s="17" t="s">
        <v>1052</v>
      </c>
      <c r="E36" s="15"/>
      <c r="F36" s="7"/>
      <c r="G36" s="15"/>
      <c r="H36" s="7"/>
    </row>
    <row r="37" spans="2:8" ht="14.25" x14ac:dyDescent="0.2">
      <c r="B37" s="17" t="s">
        <v>1053</v>
      </c>
      <c r="E37" s="15"/>
      <c r="F37" s="7"/>
      <c r="G37" s="15"/>
      <c r="H37" s="7"/>
    </row>
    <row r="38" spans="2:8" ht="14.25" x14ac:dyDescent="0.2">
      <c r="B38" s="16" t="s">
        <v>1055</v>
      </c>
      <c r="E38" s="15"/>
      <c r="F38" s="7"/>
      <c r="G38" s="15"/>
      <c r="H38" s="7"/>
    </row>
    <row r="39" spans="2:8" ht="14.25" x14ac:dyDescent="0.2">
      <c r="B39" s="15"/>
      <c r="E39" s="15"/>
      <c r="F39" s="7"/>
      <c r="G39" s="15"/>
      <c r="H39" s="7"/>
    </row>
    <row r="40" spans="2:8" ht="14.25" x14ac:dyDescent="0.2">
      <c r="B40" s="7" t="s">
        <v>82</v>
      </c>
      <c r="E40" s="15"/>
      <c r="F40" s="7"/>
      <c r="G40" s="15"/>
      <c r="H40" s="7"/>
    </row>
    <row r="41" spans="2:8" ht="14.25" x14ac:dyDescent="0.2">
      <c r="B41" s="12" t="s">
        <v>81</v>
      </c>
      <c r="E41" s="14"/>
      <c r="F41" s="13"/>
      <c r="G41" s="14"/>
      <c r="H41" s="13"/>
    </row>
    <row r="42" spans="2:8" ht="14.25" x14ac:dyDescent="0.2">
      <c r="B42" s="12" t="s">
        <v>80</v>
      </c>
      <c r="F42" s="11"/>
      <c r="H42" s="11"/>
    </row>
    <row r="43" spans="2:8" ht="14.25" customHeight="1" x14ac:dyDescent="0.2">
      <c r="B43" s="12" t="s">
        <v>79</v>
      </c>
      <c r="E43" s="11"/>
      <c r="F43" s="11"/>
      <c r="G43" s="11"/>
      <c r="H43" s="11"/>
    </row>
    <row r="44" spans="2:8" ht="14.25" x14ac:dyDescent="0.2">
      <c r="B44" s="12" t="s">
        <v>78</v>
      </c>
      <c r="E44" s="11"/>
      <c r="F44" s="11"/>
      <c r="G44" s="11"/>
      <c r="H44" s="11"/>
    </row>
    <row r="45" spans="2:8" ht="14.25" x14ac:dyDescent="0.2">
      <c r="B45" s="12" t="s">
        <v>77</v>
      </c>
      <c r="E45" s="11"/>
      <c r="F45" s="11"/>
      <c r="G45" s="11"/>
      <c r="H45" s="11"/>
    </row>
    <row r="46" spans="2:8" ht="14.25" x14ac:dyDescent="0.2">
      <c r="E46" s="11"/>
      <c r="F46" s="11"/>
      <c r="G46" s="11"/>
      <c r="H46" s="11"/>
    </row>
    <row r="47" spans="2:8" ht="14.25" x14ac:dyDescent="0.2">
      <c r="E47" s="11"/>
      <c r="F47" s="11"/>
      <c r="G47" s="11"/>
      <c r="H47" s="11"/>
    </row>
    <row r="48" spans="2:8" ht="15.75" x14ac:dyDescent="0.2">
      <c r="B48" s="10" t="s">
        <v>76</v>
      </c>
    </row>
    <row r="50" spans="2:2" ht="15" x14ac:dyDescent="0.2">
      <c r="B50" s="8" t="s">
        <v>75</v>
      </c>
    </row>
    <row r="51" spans="2:2" ht="15.75" x14ac:dyDescent="0.2">
      <c r="B51" s="9"/>
    </row>
    <row r="52" spans="2:2" ht="14.25" x14ac:dyDescent="0.2">
      <c r="B52" s="7" t="s">
        <v>74</v>
      </c>
    </row>
    <row r="53" spans="2:2" ht="14.25" x14ac:dyDescent="0.2">
      <c r="B53" s="7" t="s">
        <v>73</v>
      </c>
    </row>
    <row r="54" spans="2:2" ht="14.25" x14ac:dyDescent="0.2">
      <c r="B54" s="6" t="s">
        <v>72</v>
      </c>
    </row>
    <row r="55" spans="2:2" ht="14.25" x14ac:dyDescent="0.2">
      <c r="B55" s="6" t="s">
        <v>71</v>
      </c>
    </row>
    <row r="56" spans="2:2" ht="14.25" x14ac:dyDescent="0.2">
      <c r="B56" s="6" t="s">
        <v>70</v>
      </c>
    </row>
    <row r="57" spans="2:2" ht="14.25" x14ac:dyDescent="0.2">
      <c r="B57" s="6" t="s">
        <v>69</v>
      </c>
    </row>
    <row r="58" spans="2:2" ht="14.25" x14ac:dyDescent="0.2">
      <c r="B58" s="6" t="s">
        <v>68</v>
      </c>
    </row>
    <row r="59" spans="2:2" ht="14.25" x14ac:dyDescent="0.2">
      <c r="B59" s="6" t="s">
        <v>67</v>
      </c>
    </row>
    <row r="60" spans="2:2" ht="14.25" x14ac:dyDescent="0.2">
      <c r="B60" s="6" t="s">
        <v>66</v>
      </c>
    </row>
    <row r="61" spans="2:2" ht="14.25" x14ac:dyDescent="0.2">
      <c r="B61" s="6" t="s">
        <v>65</v>
      </c>
    </row>
    <row r="64" spans="2:2" ht="15" x14ac:dyDescent="0.2">
      <c r="B64" s="8" t="s">
        <v>64</v>
      </c>
    </row>
    <row r="66" spans="2:2" ht="14.25" x14ac:dyDescent="0.2">
      <c r="B66" s="7" t="s">
        <v>63</v>
      </c>
    </row>
    <row r="67" spans="2:2" ht="14.25" x14ac:dyDescent="0.2">
      <c r="B67" s="6" t="s">
        <v>62</v>
      </c>
    </row>
    <row r="68" spans="2:2" ht="14.25" x14ac:dyDescent="0.2">
      <c r="B68" s="3" t="s">
        <v>61</v>
      </c>
    </row>
    <row r="69" spans="2:2" ht="14.25" x14ac:dyDescent="0.2">
      <c r="B69" s="3" t="s">
        <v>60</v>
      </c>
    </row>
    <row r="70" spans="2:2" ht="14.25" x14ac:dyDescent="0.2">
      <c r="B70" s="3" t="s">
        <v>59</v>
      </c>
    </row>
    <row r="71" spans="2:2" ht="14.25" x14ac:dyDescent="0.2">
      <c r="B71" s="3" t="s">
        <v>58</v>
      </c>
    </row>
    <row r="72" spans="2:2" ht="14.25" x14ac:dyDescent="0.2">
      <c r="B72" s="3" t="s">
        <v>57</v>
      </c>
    </row>
    <row r="73" spans="2:2" ht="14.25" x14ac:dyDescent="0.2">
      <c r="B73" s="3" t="s">
        <v>56</v>
      </c>
    </row>
    <row r="74" spans="2:2" ht="14.25" x14ac:dyDescent="0.2">
      <c r="B74" s="3" t="s">
        <v>55</v>
      </c>
    </row>
    <row r="75" spans="2:2" ht="14.25" x14ac:dyDescent="0.2">
      <c r="B75" s="3" t="s">
        <v>54</v>
      </c>
    </row>
    <row r="76" spans="2:2" ht="14.25" x14ac:dyDescent="0.2">
      <c r="B76" s="3" t="s">
        <v>53</v>
      </c>
    </row>
    <row r="77" spans="2:2" ht="14.25" x14ac:dyDescent="0.2">
      <c r="B77" s="3" t="s">
        <v>51</v>
      </c>
    </row>
    <row r="78" spans="2:2" ht="14.25" x14ac:dyDescent="0.2">
      <c r="B78" s="3" t="s">
        <v>52</v>
      </c>
    </row>
    <row r="79" spans="2:2" ht="14.25" x14ac:dyDescent="0.2">
      <c r="B79" s="3" t="s">
        <v>755</v>
      </c>
    </row>
    <row r="80" spans="2:2" ht="14.25" x14ac:dyDescent="0.2">
      <c r="B80" s="3" t="s">
        <v>50</v>
      </c>
    </row>
    <row r="81" spans="2:2" ht="14.25" x14ac:dyDescent="0.2">
      <c r="B81" s="3" t="s">
        <v>49</v>
      </c>
    </row>
    <row r="82" spans="2:2" ht="14.25" x14ac:dyDescent="0.2">
      <c r="B82" s="3" t="s">
        <v>48</v>
      </c>
    </row>
    <row r="83" spans="2:2" ht="14.25" x14ac:dyDescent="0.2">
      <c r="B83" s="3" t="s">
        <v>47</v>
      </c>
    </row>
    <row r="84" spans="2:2" ht="14.25" x14ac:dyDescent="0.2">
      <c r="B84" s="3" t="s">
        <v>46</v>
      </c>
    </row>
    <row r="85" spans="2:2" ht="14.25" x14ac:dyDescent="0.2">
      <c r="B85" s="3" t="s">
        <v>45</v>
      </c>
    </row>
    <row r="86" spans="2:2" ht="14.25" x14ac:dyDescent="0.2">
      <c r="B86" s="3" t="s">
        <v>44</v>
      </c>
    </row>
    <row r="87" spans="2:2" ht="14.25" x14ac:dyDescent="0.2">
      <c r="B87" s="3" t="s">
        <v>43</v>
      </c>
    </row>
    <row r="88" spans="2:2" ht="14.25" x14ac:dyDescent="0.2">
      <c r="B88" s="3" t="s">
        <v>42</v>
      </c>
    </row>
    <row r="89" spans="2:2" ht="14.25" x14ac:dyDescent="0.2">
      <c r="B89" s="3" t="s">
        <v>41</v>
      </c>
    </row>
    <row r="90" spans="2:2" ht="14.25" x14ac:dyDescent="0.2">
      <c r="B90" s="3" t="s">
        <v>40</v>
      </c>
    </row>
    <row r="91" spans="2:2" ht="14.25" x14ac:dyDescent="0.2">
      <c r="B91" s="3" t="s">
        <v>39</v>
      </c>
    </row>
    <row r="92" spans="2:2" ht="14.25" x14ac:dyDescent="0.2">
      <c r="B92" s="3" t="s">
        <v>38</v>
      </c>
    </row>
    <row r="93" spans="2:2" ht="14.25" x14ac:dyDescent="0.2">
      <c r="B93" s="3" t="s">
        <v>37</v>
      </c>
    </row>
    <row r="94" spans="2:2" ht="14.25" x14ac:dyDescent="0.2">
      <c r="B94" s="3" t="s">
        <v>36</v>
      </c>
    </row>
    <row r="95" spans="2:2" ht="14.25" x14ac:dyDescent="0.2">
      <c r="B95" s="3" t="s">
        <v>35</v>
      </c>
    </row>
    <row r="96" spans="2:2" ht="14.25" x14ac:dyDescent="0.2">
      <c r="B96" s="3" t="s">
        <v>34</v>
      </c>
    </row>
    <row r="97" spans="2:2" ht="14.25" x14ac:dyDescent="0.2">
      <c r="B97" s="3" t="s">
        <v>33</v>
      </c>
    </row>
    <row r="98" spans="2:2" ht="14.25" x14ac:dyDescent="0.2">
      <c r="B98" s="3" t="s">
        <v>32</v>
      </c>
    </row>
    <row r="99" spans="2:2" ht="14.25" x14ac:dyDescent="0.2">
      <c r="B99" s="3" t="s">
        <v>31</v>
      </c>
    </row>
    <row r="100" spans="2:2" ht="14.25" x14ac:dyDescent="0.2">
      <c r="B100" s="3" t="s">
        <v>30</v>
      </c>
    </row>
    <row r="101" spans="2:2" ht="14.25" x14ac:dyDescent="0.2">
      <c r="B101" s="3" t="s">
        <v>29</v>
      </c>
    </row>
    <row r="102" spans="2:2" ht="14.25" x14ac:dyDescent="0.2">
      <c r="B102" s="3" t="s">
        <v>28</v>
      </c>
    </row>
    <row r="103" spans="2:2" ht="14.25" x14ac:dyDescent="0.2">
      <c r="B103" s="3" t="s">
        <v>27</v>
      </c>
    </row>
    <row r="104" spans="2:2" ht="14.25" x14ac:dyDescent="0.2">
      <c r="B104" s="3" t="s">
        <v>26</v>
      </c>
    </row>
    <row r="105" spans="2:2" ht="14.25" x14ac:dyDescent="0.2">
      <c r="B105" s="3" t="s">
        <v>25</v>
      </c>
    </row>
    <row r="106" spans="2:2" ht="14.25" x14ac:dyDescent="0.2">
      <c r="B106" s="3" t="s">
        <v>24</v>
      </c>
    </row>
    <row r="107" spans="2:2" ht="14.25" x14ac:dyDescent="0.2">
      <c r="B107" s="3" t="s">
        <v>23</v>
      </c>
    </row>
    <row r="108" spans="2:2" ht="14.25" x14ac:dyDescent="0.2">
      <c r="B108" s="3" t="s">
        <v>22</v>
      </c>
    </row>
    <row r="109" spans="2:2" ht="14.25" x14ac:dyDescent="0.2">
      <c r="B109" s="3" t="s">
        <v>21</v>
      </c>
    </row>
    <row r="110" spans="2:2" ht="14.25" x14ac:dyDescent="0.2">
      <c r="B110" s="3" t="s">
        <v>20</v>
      </c>
    </row>
    <row r="111" spans="2:2" ht="14.25" x14ac:dyDescent="0.2">
      <c r="B111" s="3" t="s">
        <v>19</v>
      </c>
    </row>
    <row r="112" spans="2:2" ht="14.25" x14ac:dyDescent="0.2">
      <c r="B112" s="3" t="s">
        <v>18</v>
      </c>
    </row>
    <row r="113" spans="2:2" ht="14.25" x14ac:dyDescent="0.2">
      <c r="B113" s="3" t="s">
        <v>17</v>
      </c>
    </row>
    <row r="114" spans="2:2" ht="14.25" x14ac:dyDescent="0.2">
      <c r="B114" s="3" t="s">
        <v>16</v>
      </c>
    </row>
    <row r="115" spans="2:2" ht="14.25" x14ac:dyDescent="0.2">
      <c r="B115" s="3" t="s">
        <v>15</v>
      </c>
    </row>
    <row r="116" spans="2:2" ht="14.25" x14ac:dyDescent="0.2">
      <c r="B116" s="3" t="s">
        <v>14</v>
      </c>
    </row>
    <row r="117" spans="2:2" ht="14.25" x14ac:dyDescent="0.2">
      <c r="B117" s="3" t="s">
        <v>13</v>
      </c>
    </row>
    <row r="118" spans="2:2" ht="14.25" x14ac:dyDescent="0.2">
      <c r="B118" s="3" t="s">
        <v>12</v>
      </c>
    </row>
    <row r="119" spans="2:2" ht="14.25" x14ac:dyDescent="0.2">
      <c r="B119" s="3" t="s">
        <v>11</v>
      </c>
    </row>
    <row r="120" spans="2:2" ht="14.25" x14ac:dyDescent="0.2">
      <c r="B120" s="3" t="s">
        <v>10</v>
      </c>
    </row>
    <row r="121" spans="2:2" ht="14.25" x14ac:dyDescent="0.2">
      <c r="B121" s="3" t="s">
        <v>9</v>
      </c>
    </row>
    <row r="122" spans="2:2" ht="14.25" x14ac:dyDescent="0.2">
      <c r="B122" s="3" t="s">
        <v>8</v>
      </c>
    </row>
    <row r="123" spans="2:2" ht="14.25" x14ac:dyDescent="0.2">
      <c r="B123" s="3" t="s">
        <v>7</v>
      </c>
    </row>
    <row r="124" spans="2:2" ht="14.25" x14ac:dyDescent="0.2">
      <c r="B124" s="3" t="s">
        <v>6</v>
      </c>
    </row>
    <row r="125" spans="2:2" ht="14.25" x14ac:dyDescent="0.2">
      <c r="B125" s="3" t="s">
        <v>5</v>
      </c>
    </row>
    <row r="126" spans="2:2" ht="14.25" x14ac:dyDescent="0.2">
      <c r="B126" s="3" t="s">
        <v>1054</v>
      </c>
    </row>
    <row r="127" spans="2:2" ht="14.25" x14ac:dyDescent="0.2">
      <c r="B127" s="3" t="s">
        <v>4</v>
      </c>
    </row>
    <row r="128" spans="2:2" ht="14.25" x14ac:dyDescent="0.2">
      <c r="B128" s="3" t="s">
        <v>3</v>
      </c>
    </row>
    <row r="129" spans="2:2" ht="14.25" x14ac:dyDescent="0.2">
      <c r="B129" s="3" t="s">
        <v>2</v>
      </c>
    </row>
    <row r="130" spans="2:2" ht="14.25" x14ac:dyDescent="0.2">
      <c r="B130" s="6"/>
    </row>
    <row r="133" spans="2:2" ht="31.5" x14ac:dyDescent="0.2">
      <c r="B133" s="5" t="s">
        <v>1</v>
      </c>
    </row>
    <row r="134" spans="2:2" ht="15.75" x14ac:dyDescent="0.25">
      <c r="B134" s="4"/>
    </row>
    <row r="135" spans="2:2" ht="14.25" x14ac:dyDescent="0.2">
      <c r="B135" s="3" t="s">
        <v>0</v>
      </c>
    </row>
    <row r="139" spans="2:2" x14ac:dyDescent="0.2">
      <c r="B139" s="2" t="s">
        <v>1038</v>
      </c>
    </row>
    <row r="140" spans="2:2" x14ac:dyDescent="0.2">
      <c r="B140" s="93" t="s">
        <v>1057</v>
      </c>
    </row>
  </sheetData>
  <hyperlinks>
    <hyperlink ref="B15" location="'Tabla 1'!A1" display="Tabla 1: Total sector público empresarial" xr:uid="{00000000-0004-0000-0000-000000000000}"/>
    <hyperlink ref="B18" location="'Tabla 2.1'!A1" display="Tabla 2.1: Sociedades no financieras controladas por el Estado" xr:uid="{00000000-0004-0000-0000-000001000000}"/>
    <hyperlink ref="B19" location="'Tabla 2.2'!A1" display="Tabla 2.2: Sociedades no financieras controladas por las Administraciones Territoriales" xr:uid="{00000000-0004-0000-0000-000002000000}"/>
    <hyperlink ref="B21" location="'Tabla 2.2.1.1'!A1" display="Tabla 2.2.1.1: Sociedades no financieras controladas por Andalucia" xr:uid="{00000000-0004-0000-0000-000003000000}"/>
    <hyperlink ref="B22" location="'Tabla 2.2.1.2'!A1" display="Tabla 2.2.1.2: Sociedades no financieras controladas por Aragón" xr:uid="{00000000-0004-0000-0000-000004000000}"/>
    <hyperlink ref="B23" location="'Tabla 2.2.1.3'!A1" display="Tabla 2.2.1.3: Sociedades no financieras controldas por Asturias" xr:uid="{00000000-0004-0000-0000-000005000000}"/>
    <hyperlink ref="B24" location="'Tabla 2.2.1.4'!A1" display="Tabla 2.2.1.4: Sociedades no financieras controladas por Baleares" xr:uid="{00000000-0004-0000-0000-000006000000}"/>
    <hyperlink ref="B25" location="'Tabla 2.2.1.5'!A1" display="Tabla 2.2.1.5: Sociedades no financieras controladas por Canarias" xr:uid="{00000000-0004-0000-0000-000007000000}"/>
    <hyperlink ref="B26" location="'Tabla 2.2.1.6'!A1" display="Tabla 2.2.1.6: Sociedades no financieras controladas por Cantabria" xr:uid="{00000000-0004-0000-0000-000008000000}"/>
    <hyperlink ref="B27" location="'Tabla 2.2.1.7'!A1" display="Tabla 2.2.1.7: Sociedades no financieras controladas por Castilla-La Mancha" xr:uid="{00000000-0004-0000-0000-000009000000}"/>
    <hyperlink ref="B28" location="'Tabla 2.2.1.8'!A1" display="Tabla 2.2.1.8: Sociedades no financieras controladas por Castilla-León" xr:uid="{00000000-0004-0000-0000-00000A000000}"/>
    <hyperlink ref="B29" location="'Tabla 2.2.1.9'!A1" display="Tabla 2.2.1.9: Sociedades no financieras controladas por Cataluña" xr:uid="{00000000-0004-0000-0000-00000B000000}"/>
    <hyperlink ref="B30" location="'Tabla 2.2.1.10'!A1" display="Tabla 2.2.1.10: Sociedades no financieras controladas por Extremadura" xr:uid="{00000000-0004-0000-0000-00000C000000}"/>
    <hyperlink ref="B31" location="'Tabla 2.2.1.11'!A1" display="Tabla 2.2.1.11: Sociedades no financieras controladas por Galicia" xr:uid="{00000000-0004-0000-0000-00000D000000}"/>
    <hyperlink ref="B32" location="'Tabla 2.2.1.12'!A1" display="Tabla 2.2.1.12: Sociedades no financieras controldas por Madrid" xr:uid="{00000000-0004-0000-0000-00000E000000}"/>
    <hyperlink ref="B33" location="'Tabla 2.2.1.13'!A1" display="Tabla 2.2.1.13: Sociedades no financieras controladas por Murcia" xr:uid="{00000000-0004-0000-0000-00000F000000}"/>
    <hyperlink ref="B34" location="'Tabla 2.2.1.14'!A1" display="Tabla 2.2.1.14: Sociedades no financieras controladas por Navarra" xr:uid="{00000000-0004-0000-0000-000010000000}"/>
    <hyperlink ref="B35" location="'Tabla 2.2.1.15'!A1" display="Tabla 2.2.1.15: Sociedades no financieras controladas por La Rioja" xr:uid="{00000000-0004-0000-0000-000011000000}"/>
    <hyperlink ref="B36" location="'Tabla 2.2.1.16'!A1" display="Tabla 2.2.1.16: Sociedades no financieras controladas por Valencia" xr:uid="{00000000-0004-0000-0000-000012000000}"/>
    <hyperlink ref="B37" location="'Tabla 2.2.1.17'!A1" display="Tabla 2.2.1.17: Sociedades no financieras controladas por País Vasco" xr:uid="{00000000-0004-0000-0000-000013000000}"/>
    <hyperlink ref="B40" location="'Tabla 3'!A1" display="Tabla 3: Instituciones financieras públicas" xr:uid="{00000000-0004-0000-0000-000014000000}"/>
    <hyperlink ref="B41" location="'Tabla 3.1'!A1" display="Tabla 3.1: Banco Central" xr:uid="{00000000-0004-0000-0000-000015000000}"/>
    <hyperlink ref="B42" location="'Tabla 3.2'!A1" display="Tabla 3.2: Otras instituciones financieras monetarias públicas" xr:uid="{00000000-0004-0000-0000-000016000000}"/>
    <hyperlink ref="B43" location="'Tabla 3.3'!A1" display="Tabla 3.3: Otros intermediarios financieros públicos" xr:uid="{00000000-0004-0000-0000-000017000000}"/>
    <hyperlink ref="B44" location="'Tabla 3.4'!A1" display="Tabla 3.4: Auxiliares financieos públicos" xr:uid="{00000000-0004-0000-0000-000018000000}"/>
    <hyperlink ref="B45" location="'Tabla 3.5'!A1" display="Tabla 3.5: Empresas de seguro y fondo de pensiones públicos" xr:uid="{00000000-0004-0000-0000-000019000000}"/>
    <hyperlink ref="B52" location="'Tabla 4'!A1" display="Tabla 4: Rama 1. Agricultura, ganadería, silvicultura y pesca" xr:uid="{00000000-0004-0000-0000-00001A000000}"/>
    <hyperlink ref="B53" location="'Tabla 5'!A1" display="Tabla 5: Rama 2. Industrias extractivas, industria manufacturera; suministro de energía eléctrica, gas, vapor y aire acondicionado; suminsitro de agua; actividades de saneamiento, gestión de residuos y descontaminación" xr:uid="{00000000-0004-0000-0000-00001B000000}"/>
    <hyperlink ref="B54" location="'Tabla 6'!A1" display="Tabla 6: Rama 3. Construcción" xr:uid="{00000000-0004-0000-0000-00001C000000}"/>
    <hyperlink ref="B55" location="'Tabla 7'!A1" display="Tabla 7: Rama 4. Comercio al por mayor y al por menor, reparación de vehículos de motor y motocicletas; transportes y almacenameinto; hostelería" xr:uid="{00000000-0004-0000-0000-00001D000000}"/>
    <hyperlink ref="B56" location="'Tabla 8'!A1" display="Tabla 8: Rama 5. Información y comunicaciones" xr:uid="{00000000-0004-0000-0000-00001E000000}"/>
    <hyperlink ref="B57" location="'Tabla 9'!A1" display="Tabla 9: Rama 6. Actividades financieras y de seguros" xr:uid="{00000000-0004-0000-0000-00001F000000}"/>
    <hyperlink ref="B58" location="'Tabla 10'!A1" display="Tabla 10: Rama 7. Actividades inmobiliarias" xr:uid="{00000000-0004-0000-0000-000020000000}"/>
    <hyperlink ref="B59" location="'Tabla 11'!A1" display="Tabla 11: Rama 8. Actividades profesionales, científicas y técnicas; actividades administrativas y servicios auxiliares" xr:uid="{00000000-0004-0000-0000-000021000000}"/>
    <hyperlink ref="B60" location="'Tabla 12'!A1" display="Tabla 12: Rama 9. Administración Pública y defensa; Seguridad Social obligatoria; educación; actividades sanitarias y de servicios sociales" xr:uid="{00000000-0004-0000-0000-000022000000}"/>
    <hyperlink ref="B61" location="'Tabla 13'!A1" display="Tabla 13: Rama 10. Actividades artísticas, recreativas y de entretenimietno; reparación de ar´ticulos de uso doméstico y otros servicios" xr:uid="{00000000-0004-0000-0000-000023000000}"/>
    <hyperlink ref="B66" location="'Tabla 14'!A1" display="Tabla 14: Rama 1. Agricultura, ganadería, caza  y servicios relacionados con las mismas" xr:uid="{00000000-0004-0000-0000-000024000000}"/>
    <hyperlink ref="B67" location="'Tabla 15'!A1" display="Tabla 15: Rama 2. Silvicultura y explotación forestal" xr:uid="{00000000-0004-0000-0000-000025000000}"/>
    <hyperlink ref="B69" location="'Tabla 17'!A1" display="Tabla 17: Rama 4. Industrias extractivas" xr:uid="{00000000-0004-0000-0000-000026000000}"/>
    <hyperlink ref="B72" location="'Tabla 20'!A1" display="Tabla 18: Rama 7. Industria de la madera y el corcho, excepto muebles; cestería y espartería" xr:uid="{00000000-0004-0000-0000-000027000000}"/>
    <hyperlink ref="B74" location="'Tabla 22'!A1" display="Tabla 19: Rama 9. Artes gráficas y reproducción de soportes grabados" xr:uid="{00000000-0004-0000-0000-000028000000}"/>
    <hyperlink ref="B77" location="'Tabla 25'!A1" display="Tabla 20: Rama 12. Fabricación de productos farmacéuticos" xr:uid="{00000000-0004-0000-0000-000029000000}"/>
    <hyperlink ref="B80" location="'Tabla 28'!A1" display="Tabla 21: Rama 15. Metalurgia; fabricación de productos de hierro, acero y ferroaleaciones" xr:uid="{00000000-0004-0000-0000-00002A000000}"/>
    <hyperlink ref="B81" location="'Tabla 29'!A1" display="Tabla 22: Rama 16. Fabricación de productos metálicos, excepto maquinaria y equipo" xr:uid="{00000000-0004-0000-0000-00002B000000}"/>
    <hyperlink ref="B82" location="'Tabla 30'!A1" display="Tabla 30: Rama 17. Fabricación de productos informáticos, electrónicos y ópticos" xr:uid="{00000000-0004-0000-0000-00002C000000}"/>
    <hyperlink ref="B85" location="'Tabla 33'!A1" display="Tabla 33: Rama 20. Fabricación de vehículos de motor, remolques y semirremolques" xr:uid="{00000000-0004-0000-0000-00002D000000}"/>
    <hyperlink ref="B86" location="'Tabla 34'!A1" display="Tabla 34: Rama 21. Fabricación de otro material de transporte" xr:uid="{00000000-0004-0000-0000-00002E000000}"/>
    <hyperlink ref="B88" location="'Tabla 36'!A1" display="Tabla 36: Rama 23. Reparación e instalación de maquinaria y equipo" xr:uid="{00000000-0004-0000-0000-00002F000000}"/>
    <hyperlink ref="B89" location="'Tabla 37'!A1" display="Tabla 37: Rama 24. Suministro de energía eléctrica, gas, vapor y aire acondicionado" xr:uid="{00000000-0004-0000-0000-000030000000}"/>
    <hyperlink ref="B90" location="'Tabla 38'!A1" display="Tabla 38: Rama 25. Captación, depuración y distribución de agua" xr:uid="{00000000-0004-0000-0000-000031000000}"/>
    <hyperlink ref="B91" location="'Tabla 39'!A1" display="Tabla 39: Rama 26. Recogida y tratamiento de aguas residuales; recogida, tratamiento y eliminación de residuos; valorización; actividades de descontaminación y otros servicios de gestión de residuos" xr:uid="{00000000-0004-0000-0000-000032000000}"/>
    <hyperlink ref="B92" location="'Tabla 40'!A1" display="Tabla 40: Rama 27. Construcción" xr:uid="{00000000-0004-0000-0000-000033000000}"/>
    <hyperlink ref="B93" location="'Tabla 41'!A1" display="Tabla 41: Rama 28. Venta y reparación de vehículos de motor y motocicletas" xr:uid="{00000000-0004-0000-0000-000034000000}"/>
    <hyperlink ref="B94" location="'Tabla 42'!A1" display="Tabla 42: Rama 29. Comercio al por mayor e intermediarios del comercio, excepto de vehículos de motor y motocicletas" xr:uid="{00000000-0004-0000-0000-000035000000}"/>
    <hyperlink ref="B99" location="'Tabla 47'!A1" display="Tabla 47: Rama 34. Almacenamiento y actividades anexas al transporte" xr:uid="{00000000-0004-0000-0000-000036000000}"/>
    <hyperlink ref="B100" location="'Tabla 48'!A1" display="Tabla 48: Rama 35. Actividades postales y de correos" xr:uid="{00000000-0004-0000-0000-000037000000}"/>
    <hyperlink ref="B101" location="'Tabla 49'!A1" display="Tabla 49: Rama 36. Servicios de alojamiento; servicios de comidas y bebidas" xr:uid="{00000000-0004-0000-0000-000038000000}"/>
    <hyperlink ref="B102" location="'Tabla 50'!A1" display="Tabla 50: Rama 37. Edición" xr:uid="{00000000-0004-0000-0000-000039000000}"/>
    <hyperlink ref="B103" location="'Tabla 51'!A1" display="Tabla 51: Rama 38. Actividades cinematográficas, de vídeo y de programas de televisión, grabación de sonido y edición musical: actividades de programación y emisión de radio y televisión" xr:uid="{00000000-0004-0000-0000-00003A000000}"/>
    <hyperlink ref="B104" location="'Tabla 52'!A1" display="Tabla 52: Rama 39. Telecomunicaciones" xr:uid="{00000000-0004-0000-0000-00003B000000}"/>
    <hyperlink ref="B105" location="'Tabla 53'!A1" display="Tabla 53: Rama 40. Programación, consultoría y otras actividades relacionadas con la informática; servicios de información" xr:uid="{00000000-0004-0000-0000-00003C000000}"/>
    <hyperlink ref="B106" location="'Tabla 54'!A1" display="Tabla 54: Rama 41. Servicios financieros, excepto seguros y fondos de pensiones" xr:uid="{00000000-0004-0000-0000-00003D000000}"/>
    <hyperlink ref="B107" location="'Tabla 55'!A1" display="Tabla 55: Rama 42. Seguros, reaseguros y fondos de pensiones, excepto Seguridad Social Obligatoria" xr:uid="{00000000-0004-0000-0000-00003E000000}"/>
    <hyperlink ref="B108" location="'Tabla 56'!A1" display="Tabla 56: Rama 43. Actividades auxiliares a los servicios financieros y a los seguros" xr:uid="{00000000-0004-0000-0000-00003F000000}"/>
    <hyperlink ref="B109" location="'Tabla 57'!A1" display="Tabla 57: Rama 44. Actividades inmobiliarias" xr:uid="{00000000-0004-0000-0000-000040000000}"/>
    <hyperlink ref="B110" location="'Tabla 58'!A1" display="Tabla 58: Rama 45. Actividades jurídicas y de contabilidad, actividades de las sedes centrales, actividades de consultoría de gestión empresarial" xr:uid="{00000000-0004-0000-0000-000041000000}"/>
    <hyperlink ref="B111" location="'Tabla 59'!A1" display="Tabla 59: Rama 46 Servicios técnicos de arquitectura e ingeniería; ensayos y análisis técnicos" xr:uid="{00000000-0004-0000-0000-000042000000}"/>
    <hyperlink ref="B112" location="'Tabla 60'!A1" display="Tabla 60: Rama 47. Investigación y desarrollo" xr:uid="{00000000-0004-0000-0000-000043000000}"/>
    <hyperlink ref="B113" location="'Tabla 61'!A1" display="Tabla 61: Rama 48. Publicidad y estudios de mercado" xr:uid="{00000000-0004-0000-0000-000044000000}"/>
    <hyperlink ref="B114" location="'Tabla 62'!A1" display="Tabla 62: Rama 49. Otras actividades profesionales, científicas y técnicas; actividades veterinarias" xr:uid="{00000000-0004-0000-0000-000045000000}"/>
    <hyperlink ref="B115" location="'Tabla 63'!A1" display="Tabla 63: Rama 50. Actividades de alquiler" xr:uid="{00000000-0004-0000-0000-000046000000}"/>
    <hyperlink ref="B117" location="'Tabla 65'!A1" display="Tabla 65: Rama 52. Actividades de agencias de viajes. Operadores turísticos, servicios de reservas y actividades relacionadas con los mismos" xr:uid="{00000000-0004-0000-0000-000047000000}"/>
    <hyperlink ref="B119" location="'Tabla 67'!A1" display="Tabla 67: Rama 54. Administración Pública y defensa; Seguridad Social obligatoria" xr:uid="{00000000-0004-0000-0000-000048000000}"/>
    <hyperlink ref="B120" location="'Tabla 68'!A1" display="Tabla 68: Rama 55. Educación" xr:uid="{00000000-0004-0000-0000-000049000000}"/>
    <hyperlink ref="B121" location="'Tabla 69'!A1" display="Tabla 69: Rama 56. Actividades sanitarias" xr:uid="{00000000-0004-0000-0000-00004A000000}"/>
    <hyperlink ref="B122" location="'Tabla 70'!A1" display="Tabla 70: Rama 57. Actividades de servicios sociales" xr:uid="{00000000-0004-0000-0000-00004B000000}"/>
    <hyperlink ref="B123" location="'Tabla 71'!A1" display="Tabla 71: Rama 58. Actividades de creación, artísticas y espectáculos,; actividades de bibliotecas, archivos, museos y otras actividades culturales, juegos de azar y apuestas" xr:uid="{00000000-0004-0000-0000-00004C000000}"/>
    <hyperlink ref="B124" location="'Tabla 72'!A1" display="Tabla 72: Rama 59. Actividades deportivas, recreativas y de entretenimiento" xr:uid="{00000000-0004-0000-0000-00004D000000}"/>
    <hyperlink ref="B125" location="'Tabla 73'!A1" display="Tabla 73: Rama 60. Actividades asociativas" xr:uid="{00000000-0004-0000-0000-00004E000000}"/>
    <hyperlink ref="B127" location="'Tabla 75'!A1" display="Tabla 75: Rama 62. Otros servicios sociales" xr:uid="{00000000-0004-0000-0000-00004F000000}"/>
    <hyperlink ref="B135" location="'Tabla 78'!A1" display="Tabla 62: Clasificación por ramas de actividad y Comunidad Autónoma" xr:uid="{00000000-0004-0000-0000-000050000000}"/>
    <hyperlink ref="B11" location="'Inventario empresas'!A1" display="Inventario de empresas " xr:uid="{00000000-0004-0000-0000-000051000000}"/>
    <hyperlink ref="B95" location="'Tabla 43'!A1" display="Tabla 43: Rama 30. Comercio al por menor, excepto de vehículos de motor y motocicletas" xr:uid="{00000000-0004-0000-0000-000052000000}"/>
    <hyperlink ref="B96" location="'Tabla 44'!A1" display="Tabla 44: Rama 31. Transporte terrestre y por tubería" xr:uid="{00000000-0004-0000-0000-000053000000}"/>
    <hyperlink ref="B20" location="'Tabla 2.2.1'!A1" display="Tabla 2.2.1: Sociedades no financieras controladas por las Comunidades Autónomas" xr:uid="{00000000-0004-0000-0000-000054000000}"/>
    <hyperlink ref="B8" location="'Nota metodológica'!A1" display="Nota Metodológica" xr:uid="{00000000-0004-0000-0000-000055000000}"/>
    <hyperlink ref="B68" location="'Tabla 16'!A1" display="Tabla 16: Rama 3. Pesca y acuicultura" xr:uid="{00000000-0004-0000-0000-000056000000}"/>
    <hyperlink ref="B71" location="'Tabla 19'!A1" display="Tabla 19: Rama 6. Industria textil, confección de prendas de vestir e industria del cuero y del calzado" xr:uid="{00000000-0004-0000-0000-000057000000}"/>
    <hyperlink ref="B70" location="'Tabla 18'!A1" display="Tabla 18: Rama 5. Industria de la alimentación, fabricación de bebidas e industria del tabaco" xr:uid="{00000000-0004-0000-0000-000058000000}"/>
    <hyperlink ref="B73" location="'Tabla 21'!A1" display="Tabla 21: Rama 8. Industria del papel" xr:uid="{00000000-0004-0000-0000-000059000000}"/>
    <hyperlink ref="B75:B76" location="'Tabla 22'!A1" display="Tabla 19: Rama 9. Artes gráficas y reproducción de soportes grabados" xr:uid="{00000000-0004-0000-0000-00005A000000}"/>
    <hyperlink ref="B75" location="'Tabla 23'!A1" display="Tabla 23: Rama 10. Coquerías y refino de petróleo" xr:uid="{00000000-0004-0000-0000-00005B000000}"/>
    <hyperlink ref="B76" location="'Tabla 24'!A1" display="Tabla 24: Rama 11. Industria química" xr:uid="{00000000-0004-0000-0000-00005C000000}"/>
    <hyperlink ref="B78:B79" location="'Tabla 25'!A1" display="Tabla 20: Rama 12. Fabricación de productos farmacéuticos" xr:uid="{00000000-0004-0000-0000-00005D000000}"/>
    <hyperlink ref="B78" location="'Tabla 26'!A1" display="Tabla 26: Rama 13. Fabricación de productos de caucho y plásticos" xr:uid="{00000000-0004-0000-0000-00005E000000}"/>
    <hyperlink ref="B83:B84" location="'Tabla 30'!A1" display="Tabla 30: Rama 17. Fabricación de productos informáticos, electrónicos y ópticos" xr:uid="{00000000-0004-0000-0000-00005F000000}"/>
    <hyperlink ref="B83" location="'Tabla 31'!A1" display="Tabla 31: Rama 18. Fabricación de material y equipo eléctrico" xr:uid="{00000000-0004-0000-0000-000060000000}"/>
    <hyperlink ref="B84" location="'Tabla 32'!A1" display="Tabla 32: Rama 19. Fabricación de maquinaria y equipo n.c.o.p." xr:uid="{00000000-0004-0000-0000-000061000000}"/>
    <hyperlink ref="B87" location="'Tabla 35'!A1" display="Tabla 35: Rama 22. Fabricación de muebles; otras industrias manufactureras" xr:uid="{00000000-0004-0000-0000-000062000000}"/>
    <hyperlink ref="B97:B98" location="'Tabla 44'!A1" display="Tabla 44: Rama 31. Transporte terrestre y por tubería" xr:uid="{00000000-0004-0000-0000-000063000000}"/>
    <hyperlink ref="B97" location="'Tabla 45'!A1" display="Tabla 45: Rama 32. Transporte marítimo y por vías navegables interiores" xr:uid="{00000000-0004-0000-0000-000064000000}"/>
    <hyperlink ref="B98" location="'Tabla 46'!A1" display="Tabla 46: Rama 33. Transporte aéreo" xr:uid="{00000000-0004-0000-0000-000065000000}"/>
    <hyperlink ref="B116" location="'Tabla 64'!A1" display="Tabla 64: Rama 51. Actividades relacionadas con el empleo" xr:uid="{00000000-0004-0000-0000-000066000000}"/>
    <hyperlink ref="B126" location="'Tabla 74'!A1" display="Tabla 74: Rama 61. Reparación de ordenadores, efectos personales y artículos de uso doméstico" xr:uid="{00000000-0004-0000-0000-000067000000}"/>
    <hyperlink ref="B128:B129" location="'Tabla 75'!A1" display="Tabla 75: Rama 62. Otros servicios sociales" xr:uid="{00000000-0004-0000-0000-000068000000}"/>
    <hyperlink ref="B128" location="'Tabla 76'!A1" display="Tabla 76: Rama 63. Actividades de los hogares como empleadores de personal doméstico y como productores de bienes y servicios para uso propio" xr:uid="{00000000-0004-0000-0000-000069000000}"/>
    <hyperlink ref="B129" location="'Tabla 77'!A1" display="Tabla 77: Rama 64. Actividades de organizaciones y organismos internacionales" xr:uid="{00000000-0004-0000-0000-00006A000000}"/>
    <hyperlink ref="B118" location="'Tabla 66'!A1" display="Tabla 66: Rama 53. Actividades de seguridad e investigación; servicios a edificios y actividades de jardinería; actividades administrativas de oficina y otras actividades auxiliares a las empresas" xr:uid="{00000000-0004-0000-0000-00006B000000}"/>
    <hyperlink ref="B17" location="'Tabla 2'!A1" display="Tabla 2: Sociedades no financieras públicas" xr:uid="{00000000-0004-0000-0000-00006C000000}"/>
    <hyperlink ref="B79" location="'Tabla 27'!A1" display="Tabla 25: Rama 14. Fabricación de otros productos minerales no metálicos" xr:uid="{00000000-0004-0000-0000-00006D000000}"/>
    <hyperlink ref="B38" location="'Tabla 2.2.2'!A1" display="Tabla 2.2.2 Sociedades no financieras controladas por las Corporaciones Locales" xr:uid="{00000000-0004-0000-0000-00006E000000}"/>
  </hyperlinks>
  <pageMargins left="0.2" right="0.2" top="0.46" bottom="0.24"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581</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43031</v>
      </c>
      <c r="C11" s="75" t="s">
        <v>975</v>
      </c>
      <c r="D11" s="75" t="s">
        <v>572</v>
      </c>
      <c r="E11" s="151" t="s">
        <v>998</v>
      </c>
      <c r="F11" s="76" t="s">
        <v>571</v>
      </c>
      <c r="G11" s="77">
        <f>G12+G13</f>
        <v>77475</v>
      </c>
    </row>
    <row r="12" spans="2:12" x14ac:dyDescent="0.2">
      <c r="B12" s="74">
        <f>G11-B11</f>
        <v>34444</v>
      </c>
      <c r="C12" s="75" t="s">
        <v>976</v>
      </c>
      <c r="D12" s="52" t="s">
        <v>566</v>
      </c>
      <c r="E12" s="151" t="s">
        <v>1006</v>
      </c>
      <c r="F12" s="72" t="s">
        <v>1007</v>
      </c>
      <c r="G12" s="77">
        <v>77475</v>
      </c>
    </row>
    <row r="13" spans="2:12" x14ac:dyDescent="0.2">
      <c r="B13" s="74">
        <v>10717</v>
      </c>
      <c r="C13" s="75" t="s">
        <v>977</v>
      </c>
      <c r="D13" s="75" t="s">
        <v>524</v>
      </c>
      <c r="E13" s="151" t="s">
        <v>1008</v>
      </c>
      <c r="F13" s="72" t="s">
        <v>1009</v>
      </c>
      <c r="G13" s="77">
        <v>0</v>
      </c>
    </row>
    <row r="14" spans="2:12" x14ac:dyDescent="0.2">
      <c r="B14" s="74">
        <f>B12-B13</f>
        <v>23727</v>
      </c>
      <c r="C14" s="75" t="s">
        <v>978</v>
      </c>
      <c r="D14" s="52" t="s">
        <v>570</v>
      </c>
      <c r="E14" s="151"/>
      <c r="G14" s="77"/>
    </row>
    <row r="15" spans="2:12" ht="7.15" customHeight="1" x14ac:dyDescent="0.2">
      <c r="B15" s="74"/>
      <c r="E15" s="73"/>
      <c r="G15" s="77"/>
    </row>
    <row r="16" spans="2:12" x14ac:dyDescent="0.2">
      <c r="B16" s="78">
        <f>B11+B12</f>
        <v>77475</v>
      </c>
      <c r="C16" s="79" t="s">
        <v>518</v>
      </c>
      <c r="D16" s="69"/>
      <c r="E16" s="152" t="s">
        <v>985</v>
      </c>
      <c r="F16" s="69"/>
      <c r="G16" s="80">
        <f>G11</f>
        <v>77475</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15601</v>
      </c>
      <c r="C26" s="75" t="s">
        <v>979</v>
      </c>
      <c r="D26" s="75" t="s">
        <v>567</v>
      </c>
      <c r="E26" s="151" t="s">
        <v>976</v>
      </c>
      <c r="F26" s="59" t="s">
        <v>566</v>
      </c>
      <c r="G26" s="77">
        <f>+B12</f>
        <v>34444</v>
      </c>
    </row>
    <row r="27" spans="2:7" x14ac:dyDescent="0.2">
      <c r="B27" s="74">
        <v>11704</v>
      </c>
      <c r="C27" s="75" t="s">
        <v>565</v>
      </c>
      <c r="E27" s="73"/>
      <c r="G27" s="77"/>
    </row>
    <row r="28" spans="2:7" x14ac:dyDescent="0.2">
      <c r="B28" s="74">
        <f>B29+B30</f>
        <v>3897</v>
      </c>
      <c r="C28" s="75" t="s">
        <v>564</v>
      </c>
      <c r="E28" s="73"/>
      <c r="G28" s="77"/>
    </row>
    <row r="29" spans="2:7" x14ac:dyDescent="0.2">
      <c r="B29" s="74">
        <v>3897</v>
      </c>
      <c r="C29" s="75" t="s">
        <v>1002</v>
      </c>
      <c r="E29" s="73"/>
      <c r="G29" s="77"/>
    </row>
    <row r="30" spans="2:7" x14ac:dyDescent="0.2">
      <c r="B30" s="74">
        <v>0</v>
      </c>
      <c r="C30" s="75" t="s">
        <v>1003</v>
      </c>
      <c r="E30" s="73"/>
      <c r="G30" s="77"/>
    </row>
    <row r="31" spans="2:7" ht="12.75" customHeight="1" x14ac:dyDescent="0.2">
      <c r="B31" s="74">
        <v>431</v>
      </c>
      <c r="C31" s="75" t="s">
        <v>980</v>
      </c>
      <c r="D31" s="72" t="s">
        <v>563</v>
      </c>
      <c r="E31" s="73"/>
      <c r="G31" s="77"/>
    </row>
    <row r="32" spans="2:7" ht="12.75" customHeight="1" x14ac:dyDescent="0.2">
      <c r="B32" s="74">
        <v>0</v>
      </c>
      <c r="C32" s="75" t="s">
        <v>981</v>
      </c>
      <c r="D32" s="72" t="s">
        <v>562</v>
      </c>
      <c r="E32" s="73"/>
      <c r="G32" s="77"/>
    </row>
    <row r="33" spans="2:7" x14ac:dyDescent="0.2">
      <c r="B33" s="74">
        <f>G35-B26-B31-B32</f>
        <v>18412</v>
      </c>
      <c r="C33" s="75" t="s">
        <v>982</v>
      </c>
      <c r="D33" s="52" t="s">
        <v>560</v>
      </c>
      <c r="E33" s="73"/>
      <c r="G33" s="77"/>
    </row>
    <row r="34" spans="2:7" x14ac:dyDescent="0.2">
      <c r="B34" s="74"/>
      <c r="E34" s="73"/>
      <c r="G34" s="77"/>
    </row>
    <row r="35" spans="2:7" x14ac:dyDescent="0.2">
      <c r="B35" s="78">
        <f>B26+B31+B32+B33</f>
        <v>34444</v>
      </c>
      <c r="C35" s="79" t="s">
        <v>985</v>
      </c>
      <c r="D35" s="69"/>
      <c r="E35" s="152" t="s">
        <v>985</v>
      </c>
      <c r="F35" s="69"/>
      <c r="G35" s="80">
        <f>G26</f>
        <v>34444</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1834</v>
      </c>
      <c r="C42" s="75" t="s">
        <v>983</v>
      </c>
      <c r="D42" s="75" t="s">
        <v>559</v>
      </c>
      <c r="E42" s="151" t="s">
        <v>982</v>
      </c>
      <c r="F42" s="52" t="s">
        <v>560</v>
      </c>
      <c r="G42" s="77">
        <f>+B33</f>
        <v>18412</v>
      </c>
    </row>
    <row r="43" spans="2:7" x14ac:dyDescent="0.2">
      <c r="B43" s="74">
        <v>1834</v>
      </c>
      <c r="C43" s="82" t="s">
        <v>558</v>
      </c>
      <c r="E43" s="154" t="s">
        <v>983</v>
      </c>
      <c r="F43" s="76" t="s">
        <v>559</v>
      </c>
      <c r="G43" s="77">
        <f>G44+G45+G47+G48+G49</f>
        <v>1092</v>
      </c>
    </row>
    <row r="44" spans="2:7" x14ac:dyDescent="0.2">
      <c r="B44" s="74">
        <v>0</v>
      </c>
      <c r="C44" s="75" t="s">
        <v>557</v>
      </c>
      <c r="E44" s="154" t="s">
        <v>1010</v>
      </c>
      <c r="F44" s="72" t="s">
        <v>1011</v>
      </c>
      <c r="G44" s="77">
        <v>1092</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17670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19504</v>
      </c>
      <c r="C52" s="79" t="s">
        <v>985</v>
      </c>
      <c r="D52" s="69"/>
      <c r="E52" s="152" t="s">
        <v>985</v>
      </c>
      <c r="F52" s="69"/>
      <c r="G52" s="80">
        <f>G42+G43+G50</f>
        <v>19504</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17670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63</v>
      </c>
      <c r="C64" s="75" t="s">
        <v>988</v>
      </c>
      <c r="D64" s="72" t="s">
        <v>545</v>
      </c>
      <c r="E64" s="151" t="s">
        <v>1026</v>
      </c>
      <c r="F64" s="72" t="s">
        <v>1027</v>
      </c>
      <c r="G64" s="77">
        <v>0</v>
      </c>
    </row>
    <row r="65" spans="2:7" x14ac:dyDescent="0.2">
      <c r="B65" s="74">
        <v>63</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17607</v>
      </c>
      <c r="C68" s="75" t="s">
        <v>989</v>
      </c>
      <c r="D68" s="75" t="s">
        <v>537</v>
      </c>
      <c r="E68" s="73"/>
      <c r="G68" s="77"/>
    </row>
    <row r="69" spans="2:7" ht="17.45" customHeight="1" x14ac:dyDescent="0.2">
      <c r="B69" s="74"/>
      <c r="E69" s="73"/>
      <c r="G69" s="77"/>
    </row>
    <row r="70" spans="2:7" ht="17.45" customHeight="1" x14ac:dyDescent="0.2">
      <c r="B70" s="78">
        <f>B59+B62+B64+B68</f>
        <v>17670</v>
      </c>
      <c r="C70" s="79" t="s">
        <v>985</v>
      </c>
      <c r="D70" s="69"/>
      <c r="E70" s="152" t="s">
        <v>985</v>
      </c>
      <c r="F70" s="69"/>
      <c r="G70" s="80">
        <f>G59+G60+G63</f>
        <v>17670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17607</v>
      </c>
    </row>
    <row r="78" spans="2:7" x14ac:dyDescent="0.2">
      <c r="B78" s="74"/>
      <c r="D78" s="75" t="s">
        <v>536</v>
      </c>
      <c r="E78" s="151"/>
      <c r="F78" s="75"/>
      <c r="G78" s="77"/>
    </row>
    <row r="79" spans="2:7" x14ac:dyDescent="0.2">
      <c r="B79" s="74">
        <f>G82-B77</f>
        <v>17607</v>
      </c>
      <c r="C79" s="75" t="s">
        <v>991</v>
      </c>
      <c r="D79" s="59" t="s">
        <v>535</v>
      </c>
      <c r="E79" s="73"/>
      <c r="G79" s="77"/>
    </row>
    <row r="80" spans="2:7" x14ac:dyDescent="0.2">
      <c r="B80" s="74">
        <f>B79-B13</f>
        <v>6890</v>
      </c>
      <c r="C80" s="75" t="s">
        <v>992</v>
      </c>
      <c r="D80" s="52" t="s">
        <v>532</v>
      </c>
      <c r="E80" s="73"/>
      <c r="G80" s="77"/>
    </row>
    <row r="81" spans="2:7" x14ac:dyDescent="0.2">
      <c r="B81" s="74"/>
      <c r="E81" s="73"/>
      <c r="G81" s="77"/>
    </row>
    <row r="82" spans="2:7" x14ac:dyDescent="0.2">
      <c r="B82" s="78">
        <f>B77+B79</f>
        <v>17607</v>
      </c>
      <c r="C82" s="79" t="s">
        <v>985</v>
      </c>
      <c r="D82" s="69"/>
      <c r="E82" s="152" t="s">
        <v>985</v>
      </c>
      <c r="F82" s="69"/>
      <c r="G82" s="80">
        <f>G77</f>
        <v>17607</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6890</v>
      </c>
      <c r="C92" s="75" t="s">
        <v>993</v>
      </c>
      <c r="D92" s="52" t="s">
        <v>525</v>
      </c>
      <c r="E92" s="151" t="s">
        <v>991</v>
      </c>
      <c r="F92" s="52" t="s">
        <v>532</v>
      </c>
      <c r="G92" s="77">
        <f>+B80</f>
        <v>6890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6890</v>
      </c>
      <c r="C99" s="79" t="s">
        <v>985</v>
      </c>
      <c r="D99" s="69"/>
      <c r="E99" s="152" t="s">
        <v>985</v>
      </c>
      <c r="F99" s="69"/>
      <c r="G99" s="80">
        <f>G92+G93+G96</f>
        <v>6890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5810</v>
      </c>
      <c r="C106" s="75" t="s">
        <v>994</v>
      </c>
      <c r="D106" s="86" t="s">
        <v>526</v>
      </c>
      <c r="E106" s="73"/>
      <c r="G106" s="73"/>
    </row>
    <row r="107" spans="2:7" x14ac:dyDescent="0.2">
      <c r="B107" s="74">
        <v>5696</v>
      </c>
      <c r="C107" s="75" t="s">
        <v>995</v>
      </c>
      <c r="D107" s="75"/>
      <c r="E107" s="151" t="s">
        <v>993</v>
      </c>
      <c r="F107" s="59" t="s">
        <v>525</v>
      </c>
      <c r="G107" s="77"/>
    </row>
    <row r="108" spans="2:7" x14ac:dyDescent="0.2">
      <c r="B108" s="74">
        <f>-B13</f>
        <v>-10717</v>
      </c>
      <c r="C108" s="75" t="s">
        <v>1001</v>
      </c>
      <c r="D108" s="75" t="s">
        <v>524</v>
      </c>
      <c r="E108" s="151"/>
      <c r="F108" s="58" t="s">
        <v>523</v>
      </c>
      <c r="G108" s="77">
        <f>B92</f>
        <v>6890</v>
      </c>
    </row>
    <row r="109" spans="2:7" x14ac:dyDescent="0.2">
      <c r="B109" s="74">
        <v>114</v>
      </c>
      <c r="C109" s="82" t="s">
        <v>522</v>
      </c>
      <c r="D109" s="75" t="s">
        <v>1034</v>
      </c>
      <c r="E109" s="73"/>
      <c r="F109" s="87"/>
      <c r="G109" s="88"/>
    </row>
    <row r="110" spans="2:7" x14ac:dyDescent="0.2">
      <c r="B110" s="74">
        <v>0</v>
      </c>
      <c r="C110" s="82" t="s">
        <v>521</v>
      </c>
      <c r="D110" s="75" t="s">
        <v>520</v>
      </c>
      <c r="E110" s="155"/>
      <c r="G110" s="77"/>
    </row>
    <row r="111" spans="2:7" x14ac:dyDescent="0.2">
      <c r="B111" s="74">
        <v>24</v>
      </c>
      <c r="C111" s="82" t="s">
        <v>996</v>
      </c>
      <c r="D111" s="75" t="s">
        <v>1035</v>
      </c>
      <c r="E111" s="73"/>
      <c r="F111" s="87"/>
      <c r="G111" s="88"/>
    </row>
    <row r="112" spans="2:7" x14ac:dyDescent="0.2">
      <c r="B112" s="74"/>
      <c r="C112" s="75"/>
      <c r="D112" s="75" t="s">
        <v>1036</v>
      </c>
      <c r="E112" s="155"/>
      <c r="G112" s="77"/>
    </row>
    <row r="113" spans="2:7" x14ac:dyDescent="0.2">
      <c r="B113" s="74">
        <f>G115-B106-B108-B111</f>
        <v>11773</v>
      </c>
      <c r="C113" s="153" t="s">
        <v>997</v>
      </c>
      <c r="D113" s="52" t="s">
        <v>519</v>
      </c>
      <c r="E113" s="155"/>
      <c r="F113" s="84"/>
      <c r="G113" s="77"/>
    </row>
    <row r="114" spans="2:7" x14ac:dyDescent="0.2">
      <c r="B114" s="74"/>
      <c r="D114" s="75"/>
      <c r="E114" s="155"/>
      <c r="G114" s="77"/>
    </row>
    <row r="115" spans="2:7" x14ac:dyDescent="0.2">
      <c r="B115" s="78">
        <f>B106+B108+B111+B113</f>
        <v>6890</v>
      </c>
      <c r="C115" s="79" t="s">
        <v>985</v>
      </c>
      <c r="D115" s="90"/>
      <c r="E115" s="152" t="s">
        <v>985</v>
      </c>
      <c r="F115" s="69"/>
      <c r="G115" s="80">
        <f>G108</f>
        <v>6890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11773</v>
      </c>
    </row>
    <row r="123" spans="2:7" ht="15" x14ac:dyDescent="0.2">
      <c r="B123" s="74">
        <f>B125+B128+B131+B134+B137+B142+B143+B144</f>
        <v>901</v>
      </c>
      <c r="C123" s="50"/>
      <c r="D123" s="75" t="s">
        <v>513</v>
      </c>
      <c r="E123" s="50"/>
      <c r="F123" s="50"/>
      <c r="G123" s="77">
        <f>G125+G128+G131+G134+G137+G142+G143+G144</f>
        <v>-10872</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4586</v>
      </c>
      <c r="D128" s="75" t="s">
        <v>509</v>
      </c>
      <c r="G128" s="77">
        <f>G129+G130</f>
        <v>-298</v>
      </c>
    </row>
    <row r="129" spans="2:7" x14ac:dyDescent="0.2">
      <c r="B129" s="74">
        <v>1882</v>
      </c>
      <c r="D129" s="75" t="s">
        <v>508</v>
      </c>
      <c r="G129" s="77">
        <v>0</v>
      </c>
    </row>
    <row r="130" spans="2:7" x14ac:dyDescent="0.2">
      <c r="B130" s="74">
        <v>2704</v>
      </c>
      <c r="D130" s="75" t="s">
        <v>507</v>
      </c>
      <c r="G130" s="77">
        <v>-298</v>
      </c>
    </row>
    <row r="131" spans="2:7" x14ac:dyDescent="0.2">
      <c r="B131" s="74">
        <f>B132+B133</f>
        <v>116</v>
      </c>
      <c r="D131" s="75" t="s">
        <v>506</v>
      </c>
      <c r="G131" s="77">
        <f>G132+G133</f>
        <v>0</v>
      </c>
    </row>
    <row r="132" spans="2:7" x14ac:dyDescent="0.2">
      <c r="B132" s="74">
        <v>0</v>
      </c>
      <c r="D132" s="75" t="s">
        <v>505</v>
      </c>
      <c r="G132" s="77">
        <v>0</v>
      </c>
    </row>
    <row r="133" spans="2:7" x14ac:dyDescent="0.2">
      <c r="B133" s="74">
        <v>116</v>
      </c>
      <c r="D133" s="75" t="s">
        <v>504</v>
      </c>
      <c r="G133" s="77">
        <v>0</v>
      </c>
    </row>
    <row r="134" spans="2:7" x14ac:dyDescent="0.2">
      <c r="B134" s="74">
        <f>B135+B136</f>
        <v>-8535</v>
      </c>
      <c r="D134" s="75" t="s">
        <v>503</v>
      </c>
      <c r="G134" s="77">
        <f>G135+G136</f>
        <v>-7282</v>
      </c>
    </row>
    <row r="135" spans="2:7" x14ac:dyDescent="0.2">
      <c r="B135" s="74">
        <v>0</v>
      </c>
      <c r="D135" s="75" t="s">
        <v>502</v>
      </c>
      <c r="G135" s="77">
        <v>-1684</v>
      </c>
    </row>
    <row r="136" spans="2:7" x14ac:dyDescent="0.2">
      <c r="B136" s="74">
        <v>-8535</v>
      </c>
      <c r="D136" s="75" t="s">
        <v>501</v>
      </c>
      <c r="G136" s="77">
        <v>-5598</v>
      </c>
    </row>
    <row r="137" spans="2:7" x14ac:dyDescent="0.2">
      <c r="B137" s="74">
        <f>B138+B141</f>
        <v>7373</v>
      </c>
      <c r="D137" s="89" t="s">
        <v>500</v>
      </c>
      <c r="G137" s="77">
        <f>G138+G141</f>
        <v>46</v>
      </c>
    </row>
    <row r="138" spans="2:7" x14ac:dyDescent="0.2">
      <c r="B138" s="74">
        <f>B139+B140</f>
        <v>7373</v>
      </c>
      <c r="D138" s="89" t="s">
        <v>499</v>
      </c>
      <c r="G138" s="77">
        <f>G139+G140</f>
        <v>46</v>
      </c>
    </row>
    <row r="139" spans="2:7" x14ac:dyDescent="0.2">
      <c r="B139" s="74">
        <v>7373</v>
      </c>
      <c r="D139" s="89" t="s">
        <v>498</v>
      </c>
      <c r="G139" s="77">
        <v>46</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-2639</v>
      </c>
      <c r="D144" s="75" t="s">
        <v>493</v>
      </c>
      <c r="G144" s="77">
        <f>G145+G146</f>
        <v>-3338</v>
      </c>
    </row>
    <row r="145" spans="2:7" x14ac:dyDescent="0.2">
      <c r="B145" s="74">
        <v>255</v>
      </c>
      <c r="D145" s="75" t="s">
        <v>492</v>
      </c>
      <c r="G145" s="77">
        <v>553</v>
      </c>
    </row>
    <row r="146" spans="2:7" x14ac:dyDescent="0.2">
      <c r="B146" s="78">
        <v>-2894</v>
      </c>
      <c r="C146" s="91"/>
      <c r="D146" s="90" t="s">
        <v>491</v>
      </c>
      <c r="E146" s="91"/>
      <c r="F146" s="91"/>
      <c r="G146" s="80">
        <v>-3891</v>
      </c>
    </row>
    <row r="185" s="72" customFormat="1" x14ac:dyDescent="0.2"/>
  </sheetData>
  <mergeCells count="1">
    <mergeCell ref="B85:G85"/>
  </mergeCells>
  <hyperlinks>
    <hyperlink ref="B1" location="Indice!A1" display="INDICE" xr:uid="{00000000-0004-0000-0900-000000000000}"/>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691</v>
      </c>
      <c r="C3" s="109"/>
      <c r="D3" s="113"/>
      <c r="E3" s="109"/>
      <c r="F3" s="109"/>
      <c r="G3" s="109"/>
      <c r="H3" s="109"/>
      <c r="I3" s="109"/>
      <c r="J3" s="109"/>
      <c r="K3" s="109"/>
    </row>
    <row r="4" spans="2:12" s="112" customFormat="1" ht="15" customHeight="1" x14ac:dyDescent="0.25">
      <c r="B4" s="67" t="s">
        <v>690</v>
      </c>
      <c r="C4" s="109"/>
      <c r="D4" s="113"/>
      <c r="E4" s="109"/>
      <c r="F4" s="109"/>
      <c r="G4" s="109"/>
      <c r="H4" s="109"/>
      <c r="I4" s="109"/>
      <c r="J4" s="109"/>
      <c r="K4" s="109"/>
    </row>
    <row r="5" spans="2:12" s="114" customFormat="1" ht="15" customHeight="1" x14ac:dyDescent="0.2">
      <c r="B5" s="67" t="s">
        <v>689</v>
      </c>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743811</v>
      </c>
      <c r="C11" s="75" t="s">
        <v>975</v>
      </c>
      <c r="D11" s="75" t="s">
        <v>572</v>
      </c>
      <c r="E11" s="151" t="s">
        <v>998</v>
      </c>
      <c r="F11" s="76" t="s">
        <v>571</v>
      </c>
      <c r="G11" s="77">
        <f>G12+G13</f>
        <v>2823865</v>
      </c>
    </row>
    <row r="12" spans="2:12" x14ac:dyDescent="0.2">
      <c r="B12" s="74">
        <f>G11-B11</f>
        <v>2080054</v>
      </c>
      <c r="C12" s="75" t="s">
        <v>976</v>
      </c>
      <c r="D12" s="52" t="s">
        <v>566</v>
      </c>
      <c r="E12" s="151" t="s">
        <v>1006</v>
      </c>
      <c r="F12" s="72" t="s">
        <v>1007</v>
      </c>
      <c r="G12" s="77">
        <v>2823706</v>
      </c>
    </row>
    <row r="13" spans="2:12" x14ac:dyDescent="0.2">
      <c r="B13" s="74">
        <v>13816</v>
      </c>
      <c r="C13" s="75" t="s">
        <v>977</v>
      </c>
      <c r="D13" s="75" t="s">
        <v>524</v>
      </c>
      <c r="E13" s="151" t="s">
        <v>1008</v>
      </c>
      <c r="F13" s="72" t="s">
        <v>1009</v>
      </c>
      <c r="G13" s="77">
        <v>159</v>
      </c>
    </row>
    <row r="14" spans="2:12" x14ac:dyDescent="0.2">
      <c r="B14" s="74">
        <f>B12-B13</f>
        <v>2066238</v>
      </c>
      <c r="C14" s="75" t="s">
        <v>978</v>
      </c>
      <c r="D14" s="52" t="s">
        <v>570</v>
      </c>
      <c r="E14" s="151"/>
      <c r="G14" s="77"/>
    </row>
    <row r="15" spans="2:12" ht="7.15" customHeight="1" x14ac:dyDescent="0.2">
      <c r="B15" s="74"/>
      <c r="E15" s="73"/>
      <c r="G15" s="77"/>
    </row>
    <row r="16" spans="2:12" x14ac:dyDescent="0.2">
      <c r="B16" s="78">
        <f>B11+B12</f>
        <v>2823865</v>
      </c>
      <c r="C16" s="79" t="s">
        <v>518</v>
      </c>
      <c r="D16" s="69"/>
      <c r="E16" s="152" t="s">
        <v>985</v>
      </c>
      <c r="F16" s="69"/>
      <c r="G16" s="80">
        <f>G11</f>
        <v>2823865</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68397</v>
      </c>
      <c r="C26" s="75" t="s">
        <v>979</v>
      </c>
      <c r="D26" s="75" t="s">
        <v>567</v>
      </c>
      <c r="E26" s="151" t="s">
        <v>976</v>
      </c>
      <c r="F26" s="59" t="s">
        <v>566</v>
      </c>
      <c r="G26" s="77">
        <f>+B12</f>
        <v>2080054</v>
      </c>
    </row>
    <row r="27" spans="2:7" x14ac:dyDescent="0.2">
      <c r="B27" s="74">
        <v>54395</v>
      </c>
      <c r="C27" s="75" t="s">
        <v>565</v>
      </c>
      <c r="E27" s="73"/>
      <c r="G27" s="77"/>
    </row>
    <row r="28" spans="2:7" x14ac:dyDescent="0.2">
      <c r="B28" s="74">
        <f>B29+B30</f>
        <v>14002</v>
      </c>
      <c r="C28" s="75" t="s">
        <v>564</v>
      </c>
      <c r="E28" s="73"/>
      <c r="G28" s="77"/>
    </row>
    <row r="29" spans="2:7" x14ac:dyDescent="0.2">
      <c r="B29" s="74">
        <v>13799</v>
      </c>
      <c r="C29" s="75" t="s">
        <v>1002</v>
      </c>
      <c r="E29" s="73"/>
      <c r="G29" s="77"/>
    </row>
    <row r="30" spans="2:7" x14ac:dyDescent="0.2">
      <c r="B30" s="74">
        <v>203</v>
      </c>
      <c r="C30" s="75" t="s">
        <v>1003</v>
      </c>
      <c r="E30" s="73"/>
      <c r="G30" s="77"/>
    </row>
    <row r="31" spans="2:7" ht="12.75" customHeight="1" x14ac:dyDescent="0.2">
      <c r="B31" s="74">
        <v>42959</v>
      </c>
      <c r="C31" s="75" t="s">
        <v>980</v>
      </c>
      <c r="D31" s="72" t="s">
        <v>563</v>
      </c>
      <c r="E31" s="73"/>
      <c r="G31" s="77"/>
    </row>
    <row r="32" spans="2:7" ht="12.75" customHeight="1" x14ac:dyDescent="0.2">
      <c r="B32" s="74">
        <v>0</v>
      </c>
      <c r="C32" s="75" t="s">
        <v>981</v>
      </c>
      <c r="D32" s="72" t="s">
        <v>562</v>
      </c>
      <c r="E32" s="73"/>
      <c r="G32" s="77"/>
    </row>
    <row r="33" spans="2:7" x14ac:dyDescent="0.2">
      <c r="B33" s="74">
        <f>G35-B26-B31-B32</f>
        <v>1968698</v>
      </c>
      <c r="C33" s="75" t="s">
        <v>982</v>
      </c>
      <c r="D33" s="52" t="s">
        <v>560</v>
      </c>
      <c r="E33" s="73"/>
      <c r="G33" s="77"/>
    </row>
    <row r="34" spans="2:7" x14ac:dyDescent="0.2">
      <c r="B34" s="74"/>
      <c r="E34" s="73"/>
      <c r="G34" s="77"/>
    </row>
    <row r="35" spans="2:7" x14ac:dyDescent="0.2">
      <c r="B35" s="78">
        <f>B26+B31+B32+B33</f>
        <v>2080054</v>
      </c>
      <c r="C35" s="79" t="s">
        <v>985</v>
      </c>
      <c r="D35" s="69"/>
      <c r="E35" s="152" t="s">
        <v>985</v>
      </c>
      <c r="F35" s="69"/>
      <c r="G35" s="80">
        <f>G26</f>
        <v>2080054</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1344986</v>
      </c>
      <c r="C42" s="75" t="s">
        <v>983</v>
      </c>
      <c r="D42" s="75" t="s">
        <v>559</v>
      </c>
      <c r="E42" s="151" t="s">
        <v>982</v>
      </c>
      <c r="F42" s="52" t="s">
        <v>560</v>
      </c>
      <c r="G42" s="77">
        <f>+B33</f>
        <v>1968698</v>
      </c>
    </row>
    <row r="43" spans="2:7" x14ac:dyDescent="0.2">
      <c r="B43" s="74">
        <v>749</v>
      </c>
      <c r="C43" s="82" t="s">
        <v>558</v>
      </c>
      <c r="E43" s="154" t="s">
        <v>983</v>
      </c>
      <c r="F43" s="76" t="s">
        <v>559</v>
      </c>
      <c r="G43" s="77">
        <f>G44+G45+G47+G48+G49</f>
        <v>1780</v>
      </c>
    </row>
    <row r="44" spans="2:7" x14ac:dyDescent="0.2">
      <c r="B44" s="74">
        <v>1344237</v>
      </c>
      <c r="C44" s="75" t="s">
        <v>557</v>
      </c>
      <c r="E44" s="154" t="s">
        <v>1010</v>
      </c>
      <c r="F44" s="72" t="s">
        <v>1011</v>
      </c>
      <c r="G44" s="77">
        <v>1780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625492</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1970478</v>
      </c>
      <c r="C52" s="79" t="s">
        <v>985</v>
      </c>
      <c r="D52" s="69"/>
      <c r="E52" s="152" t="s">
        <v>985</v>
      </c>
      <c r="F52" s="69"/>
      <c r="G52" s="80">
        <f>G42+G43+G50</f>
        <v>1970478</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545279</v>
      </c>
      <c r="C59" s="75" t="s">
        <v>986</v>
      </c>
      <c r="D59" s="76" t="s">
        <v>551</v>
      </c>
      <c r="E59" s="151" t="s">
        <v>984</v>
      </c>
      <c r="F59" s="52" t="s">
        <v>550</v>
      </c>
      <c r="G59" s="77">
        <f>+B49</f>
        <v>625492</v>
      </c>
    </row>
    <row r="60" spans="2:7" x14ac:dyDescent="0.2">
      <c r="B60" s="74">
        <v>545279</v>
      </c>
      <c r="C60" s="75" t="s">
        <v>549</v>
      </c>
      <c r="E60" s="151" t="s">
        <v>1004</v>
      </c>
      <c r="F60" s="75" t="s">
        <v>1005</v>
      </c>
      <c r="G60" s="77">
        <f>G61+G62</f>
        <v>203</v>
      </c>
    </row>
    <row r="61" spans="2:7" x14ac:dyDescent="0.2">
      <c r="B61" s="74">
        <v>0</v>
      </c>
      <c r="C61" s="75" t="s">
        <v>548</v>
      </c>
      <c r="E61" s="151" t="s">
        <v>1022</v>
      </c>
      <c r="F61" s="72" t="s">
        <v>1023</v>
      </c>
      <c r="G61" s="77">
        <v>0</v>
      </c>
    </row>
    <row r="62" spans="2:7" x14ac:dyDescent="0.2">
      <c r="B62" s="74">
        <v>203</v>
      </c>
      <c r="C62" s="75" t="s">
        <v>987</v>
      </c>
      <c r="D62" s="75" t="s">
        <v>547</v>
      </c>
      <c r="E62" s="151" t="s">
        <v>1024</v>
      </c>
      <c r="F62" s="72" t="s">
        <v>1025</v>
      </c>
      <c r="G62" s="77">
        <v>203</v>
      </c>
    </row>
    <row r="63" spans="2:7" x14ac:dyDescent="0.2">
      <c r="B63" s="74"/>
      <c r="D63" s="75" t="s">
        <v>546</v>
      </c>
      <c r="E63" s="151" t="s">
        <v>988</v>
      </c>
      <c r="F63" s="72" t="s">
        <v>545</v>
      </c>
      <c r="G63" s="77">
        <f>G64+G65+G66</f>
        <v>175</v>
      </c>
    </row>
    <row r="64" spans="2:7" x14ac:dyDescent="0.2">
      <c r="B64" s="74">
        <f>B65+B66+B67</f>
        <v>364</v>
      </c>
      <c r="C64" s="75" t="s">
        <v>988</v>
      </c>
      <c r="D64" s="72" t="s">
        <v>545</v>
      </c>
      <c r="E64" s="151" t="s">
        <v>1026</v>
      </c>
      <c r="F64" s="72" t="s">
        <v>1027</v>
      </c>
      <c r="G64" s="77">
        <v>0</v>
      </c>
    </row>
    <row r="65" spans="2:7" x14ac:dyDescent="0.2">
      <c r="B65" s="74">
        <v>274</v>
      </c>
      <c r="C65" s="75" t="s">
        <v>544</v>
      </c>
      <c r="E65" s="151" t="s">
        <v>1028</v>
      </c>
      <c r="F65" s="72" t="s">
        <v>1029</v>
      </c>
      <c r="G65" s="77">
        <v>2</v>
      </c>
    </row>
    <row r="66" spans="2:7" x14ac:dyDescent="0.2">
      <c r="B66" s="74">
        <v>0</v>
      </c>
      <c r="C66" s="75" t="s">
        <v>543</v>
      </c>
      <c r="E66" s="151" t="s">
        <v>1030</v>
      </c>
      <c r="F66" s="72" t="s">
        <v>1031</v>
      </c>
      <c r="G66" s="77">
        <v>173</v>
      </c>
    </row>
    <row r="67" spans="2:7" x14ac:dyDescent="0.2">
      <c r="B67" s="74">
        <v>90</v>
      </c>
      <c r="C67" s="75" t="s">
        <v>542</v>
      </c>
      <c r="E67" s="73"/>
      <c r="G67" s="77"/>
    </row>
    <row r="68" spans="2:7" x14ac:dyDescent="0.2">
      <c r="B68" s="74">
        <f>G70-B59-B62-B64</f>
        <v>80024</v>
      </c>
      <c r="C68" s="75" t="s">
        <v>989</v>
      </c>
      <c r="D68" s="75" t="s">
        <v>537</v>
      </c>
      <c r="E68" s="73"/>
      <c r="G68" s="77"/>
    </row>
    <row r="69" spans="2:7" ht="17.45" customHeight="1" x14ac:dyDescent="0.2">
      <c r="B69" s="74"/>
      <c r="E69" s="73"/>
      <c r="G69" s="77"/>
    </row>
    <row r="70" spans="2:7" ht="17.45" customHeight="1" x14ac:dyDescent="0.2">
      <c r="B70" s="78">
        <f>B59+B62+B64+B68</f>
        <v>625870</v>
      </c>
      <c r="C70" s="79" t="s">
        <v>985</v>
      </c>
      <c r="D70" s="69"/>
      <c r="E70" s="152" t="s">
        <v>985</v>
      </c>
      <c r="F70" s="69"/>
      <c r="G70" s="80">
        <f>G59+G60+G63</f>
        <v>625870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80024</v>
      </c>
    </row>
    <row r="78" spans="2:7" x14ac:dyDescent="0.2">
      <c r="B78" s="74"/>
      <c r="D78" s="75" t="s">
        <v>536</v>
      </c>
      <c r="E78" s="151"/>
      <c r="F78" s="75"/>
      <c r="G78" s="77"/>
    </row>
    <row r="79" spans="2:7" x14ac:dyDescent="0.2">
      <c r="B79" s="74">
        <f>G82-B77</f>
        <v>80024</v>
      </c>
      <c r="C79" s="75" t="s">
        <v>991</v>
      </c>
      <c r="D79" s="59" t="s">
        <v>535</v>
      </c>
      <c r="E79" s="73"/>
      <c r="G79" s="77"/>
    </row>
    <row r="80" spans="2:7" x14ac:dyDescent="0.2">
      <c r="B80" s="74">
        <f>B79-B13</f>
        <v>66208</v>
      </c>
      <c r="C80" s="75" t="s">
        <v>992</v>
      </c>
      <c r="D80" s="52" t="s">
        <v>532</v>
      </c>
      <c r="E80" s="73"/>
      <c r="G80" s="77"/>
    </row>
    <row r="81" spans="2:7" x14ac:dyDescent="0.2">
      <c r="B81" s="74"/>
      <c r="E81" s="73"/>
      <c r="G81" s="77"/>
    </row>
    <row r="82" spans="2:7" x14ac:dyDescent="0.2">
      <c r="B82" s="78">
        <f>B77+B79</f>
        <v>80024</v>
      </c>
      <c r="C82" s="79" t="s">
        <v>985</v>
      </c>
      <c r="D82" s="69"/>
      <c r="E82" s="152" t="s">
        <v>985</v>
      </c>
      <c r="F82" s="69"/>
      <c r="G82" s="80">
        <f>G77</f>
        <v>80024</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76252</v>
      </c>
      <c r="C92" s="75" t="s">
        <v>993</v>
      </c>
      <c r="D92" s="52" t="s">
        <v>525</v>
      </c>
      <c r="E92" s="151" t="s">
        <v>991</v>
      </c>
      <c r="F92" s="52" t="s">
        <v>532</v>
      </c>
      <c r="G92" s="77">
        <f>+B80</f>
        <v>66208</v>
      </c>
    </row>
    <row r="93" spans="2:7" x14ac:dyDescent="0.2">
      <c r="B93" s="74"/>
      <c r="D93" s="59" t="s">
        <v>523</v>
      </c>
      <c r="E93" s="151" t="s">
        <v>999</v>
      </c>
      <c r="F93" s="72" t="s">
        <v>531</v>
      </c>
      <c r="G93" s="77">
        <f>G94+G95</f>
        <v>10044</v>
      </c>
    </row>
    <row r="94" spans="2:7" x14ac:dyDescent="0.2">
      <c r="B94" s="74"/>
      <c r="D94" s="75"/>
      <c r="E94" s="151" t="s">
        <v>530</v>
      </c>
      <c r="G94" s="77">
        <v>8194</v>
      </c>
    </row>
    <row r="95" spans="2:7" x14ac:dyDescent="0.2">
      <c r="B95" s="74"/>
      <c r="D95" s="75"/>
      <c r="E95" s="151" t="s">
        <v>529</v>
      </c>
      <c r="G95" s="77">
        <v>1850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76252</v>
      </c>
      <c r="C99" s="79" t="s">
        <v>985</v>
      </c>
      <c r="D99" s="69"/>
      <c r="E99" s="152" t="s">
        <v>985</v>
      </c>
      <c r="F99" s="69"/>
      <c r="G99" s="80">
        <f>G92+G93+G96</f>
        <v>76252</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7608</v>
      </c>
      <c r="C106" s="75" t="s">
        <v>994</v>
      </c>
      <c r="D106" s="86" t="s">
        <v>526</v>
      </c>
      <c r="E106" s="73"/>
      <c r="G106" s="73"/>
    </row>
    <row r="107" spans="2:7" x14ac:dyDescent="0.2">
      <c r="B107" s="74">
        <v>8146</v>
      </c>
      <c r="C107" s="75" t="s">
        <v>995</v>
      </c>
      <c r="D107" s="75"/>
      <c r="E107" s="151" t="s">
        <v>993</v>
      </c>
      <c r="F107" s="59" t="s">
        <v>525</v>
      </c>
      <c r="G107" s="77"/>
    </row>
    <row r="108" spans="2:7" x14ac:dyDescent="0.2">
      <c r="B108" s="74">
        <f>-B13</f>
        <v>-13816</v>
      </c>
      <c r="C108" s="75" t="s">
        <v>1001</v>
      </c>
      <c r="D108" s="75" t="s">
        <v>524</v>
      </c>
      <c r="E108" s="151"/>
      <c r="F108" s="58" t="s">
        <v>523</v>
      </c>
      <c r="G108" s="77">
        <f>B92</f>
        <v>76252</v>
      </c>
    </row>
    <row r="109" spans="2:7" x14ac:dyDescent="0.2">
      <c r="B109" s="74">
        <v>-538</v>
      </c>
      <c r="C109" s="82" t="s">
        <v>522</v>
      </c>
      <c r="D109" s="75" t="s">
        <v>1034</v>
      </c>
      <c r="E109" s="73"/>
      <c r="F109" s="87"/>
      <c r="G109" s="88"/>
    </row>
    <row r="110" spans="2:7" x14ac:dyDescent="0.2">
      <c r="B110" s="74">
        <v>0</v>
      </c>
      <c r="C110" s="82" t="s">
        <v>521</v>
      </c>
      <c r="D110" s="75" t="s">
        <v>520</v>
      </c>
      <c r="E110" s="155"/>
      <c r="G110" s="77"/>
    </row>
    <row r="111" spans="2:7" x14ac:dyDescent="0.2">
      <c r="B111" s="74">
        <v>445</v>
      </c>
      <c r="C111" s="82" t="s">
        <v>996</v>
      </c>
      <c r="D111" s="75" t="s">
        <v>1035</v>
      </c>
      <c r="E111" s="73"/>
      <c r="F111" s="87"/>
      <c r="G111" s="88"/>
    </row>
    <row r="112" spans="2:7" x14ac:dyDescent="0.2">
      <c r="B112" s="74"/>
      <c r="C112" s="75"/>
      <c r="D112" s="75" t="s">
        <v>1036</v>
      </c>
      <c r="E112" s="155"/>
      <c r="G112" s="77"/>
    </row>
    <row r="113" spans="2:7" x14ac:dyDescent="0.2">
      <c r="B113" s="74">
        <f>G115-B106-B108-B111</f>
        <v>82015</v>
      </c>
      <c r="C113" s="153" t="s">
        <v>997</v>
      </c>
      <c r="D113" s="52" t="s">
        <v>519</v>
      </c>
      <c r="E113" s="155"/>
      <c r="F113" s="84"/>
      <c r="G113" s="77"/>
    </row>
    <row r="114" spans="2:7" x14ac:dyDescent="0.2">
      <c r="B114" s="74"/>
      <c r="D114" s="75"/>
      <c r="E114" s="155"/>
      <c r="G114" s="77"/>
    </row>
    <row r="115" spans="2:7" x14ac:dyDescent="0.2">
      <c r="B115" s="78">
        <f>B106+B108+B111+B113</f>
        <v>76252</v>
      </c>
      <c r="C115" s="79" t="s">
        <v>985</v>
      </c>
      <c r="D115" s="90"/>
      <c r="E115" s="152" t="s">
        <v>985</v>
      </c>
      <c r="F115" s="69"/>
      <c r="G115" s="80">
        <f>G108</f>
        <v>76252</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82015</v>
      </c>
    </row>
    <row r="123" spans="2:7" ht="15" x14ac:dyDescent="0.2">
      <c r="B123" s="74">
        <f>B125+B128+B131+B134+B137+B142+B143+B144</f>
        <v>118256</v>
      </c>
      <c r="C123" s="50"/>
      <c r="D123" s="75" t="s">
        <v>513</v>
      </c>
      <c r="E123" s="50"/>
      <c r="F123" s="50"/>
      <c r="G123" s="77">
        <f>G125+G128+G131+G134+G137+G142+G143+G144</f>
        <v>36241</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-113195</v>
      </c>
      <c r="D128" s="75" t="s">
        <v>509</v>
      </c>
      <c r="G128" s="77">
        <f>G129+G130</f>
        <v>1428</v>
      </c>
    </row>
    <row r="129" spans="2:7" x14ac:dyDescent="0.2">
      <c r="B129" s="74">
        <v>-110688</v>
      </c>
      <c r="D129" s="75" t="s">
        <v>508</v>
      </c>
      <c r="G129" s="77">
        <v>0</v>
      </c>
    </row>
    <row r="130" spans="2:7" x14ac:dyDescent="0.2">
      <c r="B130" s="74">
        <v>-2507</v>
      </c>
      <c r="D130" s="75" t="s">
        <v>507</v>
      </c>
      <c r="G130" s="77">
        <v>1428</v>
      </c>
    </row>
    <row r="131" spans="2:7" x14ac:dyDescent="0.2">
      <c r="B131" s="74">
        <f>B132+B133</f>
        <v>-8</v>
      </c>
      <c r="D131" s="75" t="s">
        <v>506</v>
      </c>
      <c r="G131" s="77">
        <f>G132+G133</f>
        <v>0</v>
      </c>
    </row>
    <row r="132" spans="2:7" x14ac:dyDescent="0.2">
      <c r="B132" s="74">
        <v>887</v>
      </c>
      <c r="D132" s="75" t="s">
        <v>505</v>
      </c>
      <c r="G132" s="77">
        <v>0</v>
      </c>
    </row>
    <row r="133" spans="2:7" x14ac:dyDescent="0.2">
      <c r="B133" s="74">
        <v>-895</v>
      </c>
      <c r="D133" s="75" t="s">
        <v>504</v>
      </c>
      <c r="G133" s="77">
        <v>0</v>
      </c>
    </row>
    <row r="134" spans="2:7" x14ac:dyDescent="0.2">
      <c r="B134" s="74">
        <f>B135+B136</f>
        <v>-775</v>
      </c>
      <c r="D134" s="75" t="s">
        <v>503</v>
      </c>
      <c r="G134" s="77">
        <f>G135+G136</f>
        <v>-3355</v>
      </c>
    </row>
    <row r="135" spans="2:7" x14ac:dyDescent="0.2">
      <c r="B135" s="74">
        <v>-562</v>
      </c>
      <c r="D135" s="75" t="s">
        <v>502</v>
      </c>
      <c r="G135" s="77">
        <v>271</v>
      </c>
    </row>
    <row r="136" spans="2:7" x14ac:dyDescent="0.2">
      <c r="B136" s="74">
        <v>-213</v>
      </c>
      <c r="D136" s="75" t="s">
        <v>501</v>
      </c>
      <c r="G136" s="77">
        <v>-3626</v>
      </c>
    </row>
    <row r="137" spans="2:7" x14ac:dyDescent="0.2">
      <c r="B137" s="74">
        <f>B138+B141</f>
        <v>265</v>
      </c>
      <c r="D137" s="89" t="s">
        <v>500</v>
      </c>
      <c r="G137" s="77">
        <f>G138+G141</f>
        <v>7000</v>
      </c>
    </row>
    <row r="138" spans="2:7" x14ac:dyDescent="0.2">
      <c r="B138" s="74">
        <f>B139+B140</f>
        <v>265</v>
      </c>
      <c r="D138" s="89" t="s">
        <v>499</v>
      </c>
      <c r="G138" s="77">
        <f>G139+G140</f>
        <v>7000</v>
      </c>
    </row>
    <row r="139" spans="2:7" x14ac:dyDescent="0.2">
      <c r="B139" s="74">
        <v>265</v>
      </c>
      <c r="D139" s="89" t="s">
        <v>498</v>
      </c>
      <c r="G139" s="77">
        <v>7000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231969</v>
      </c>
      <c r="D144" s="75" t="s">
        <v>493</v>
      </c>
      <c r="G144" s="77">
        <f>G145+G146</f>
        <v>31168</v>
      </c>
    </row>
    <row r="145" spans="2:7" x14ac:dyDescent="0.2">
      <c r="B145" s="74">
        <v>219680</v>
      </c>
      <c r="D145" s="75" t="s">
        <v>492</v>
      </c>
      <c r="G145" s="77">
        <v>-4548</v>
      </c>
    </row>
    <row r="146" spans="2:7" x14ac:dyDescent="0.2">
      <c r="B146" s="78">
        <v>12289</v>
      </c>
      <c r="C146" s="91"/>
      <c r="D146" s="90" t="s">
        <v>491</v>
      </c>
      <c r="E146" s="91"/>
      <c r="F146" s="91"/>
      <c r="G146" s="80">
        <v>35716</v>
      </c>
    </row>
    <row r="185" s="72" customFormat="1" x14ac:dyDescent="0.2"/>
  </sheetData>
  <mergeCells count="1">
    <mergeCell ref="B85:G85"/>
  </mergeCells>
  <hyperlinks>
    <hyperlink ref="B1" location="Indice!A1" display="INDICE" xr:uid="{00000000-0004-0000-63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692</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34028</v>
      </c>
      <c r="C11" s="75" t="s">
        <v>975</v>
      </c>
      <c r="D11" s="75" t="s">
        <v>572</v>
      </c>
      <c r="E11" s="151" t="s">
        <v>998</v>
      </c>
      <c r="F11" s="76" t="s">
        <v>571</v>
      </c>
      <c r="G11" s="77">
        <f>G12+G13</f>
        <v>77524</v>
      </c>
    </row>
    <row r="12" spans="2:12" x14ac:dyDescent="0.2">
      <c r="B12" s="74">
        <f>G11-B11</f>
        <v>43496</v>
      </c>
      <c r="C12" s="75" t="s">
        <v>976</v>
      </c>
      <c r="D12" s="52" t="s">
        <v>566</v>
      </c>
      <c r="E12" s="151" t="s">
        <v>1006</v>
      </c>
      <c r="F12" s="72" t="s">
        <v>1007</v>
      </c>
      <c r="G12" s="77">
        <v>77524</v>
      </c>
    </row>
    <row r="13" spans="2:12" x14ac:dyDescent="0.2">
      <c r="B13" s="74">
        <v>12811</v>
      </c>
      <c r="C13" s="75" t="s">
        <v>977</v>
      </c>
      <c r="D13" s="75" t="s">
        <v>524</v>
      </c>
      <c r="E13" s="151" t="s">
        <v>1008</v>
      </c>
      <c r="F13" s="72" t="s">
        <v>1009</v>
      </c>
      <c r="G13" s="77">
        <v>0</v>
      </c>
    </row>
    <row r="14" spans="2:12" x14ac:dyDescent="0.2">
      <c r="B14" s="74">
        <f>B12-B13</f>
        <v>30685</v>
      </c>
      <c r="C14" s="75" t="s">
        <v>978</v>
      </c>
      <c r="D14" s="52" t="s">
        <v>570</v>
      </c>
      <c r="E14" s="151"/>
      <c r="G14" s="77"/>
    </row>
    <row r="15" spans="2:12" ht="7.15" customHeight="1" x14ac:dyDescent="0.2">
      <c r="B15" s="74"/>
      <c r="E15" s="73"/>
      <c r="G15" s="77"/>
    </row>
    <row r="16" spans="2:12" x14ac:dyDescent="0.2">
      <c r="B16" s="78">
        <f>B11+B12</f>
        <v>77524</v>
      </c>
      <c r="C16" s="79" t="s">
        <v>518</v>
      </c>
      <c r="D16" s="69"/>
      <c r="E16" s="152" t="s">
        <v>985</v>
      </c>
      <c r="F16" s="69"/>
      <c r="G16" s="80">
        <f>G11</f>
        <v>77524</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29619</v>
      </c>
      <c r="C26" s="75" t="s">
        <v>979</v>
      </c>
      <c r="D26" s="75" t="s">
        <v>567</v>
      </c>
      <c r="E26" s="151" t="s">
        <v>976</v>
      </c>
      <c r="F26" s="59" t="s">
        <v>566</v>
      </c>
      <c r="G26" s="77">
        <f>+B12</f>
        <v>43496</v>
      </c>
    </row>
    <row r="27" spans="2:7" x14ac:dyDescent="0.2">
      <c r="B27" s="74">
        <v>22677</v>
      </c>
      <c r="C27" s="75" t="s">
        <v>565</v>
      </c>
      <c r="E27" s="73"/>
      <c r="G27" s="77"/>
    </row>
    <row r="28" spans="2:7" x14ac:dyDescent="0.2">
      <c r="B28" s="74">
        <f>B29+B30</f>
        <v>6942</v>
      </c>
      <c r="C28" s="75" t="s">
        <v>564</v>
      </c>
      <c r="E28" s="73"/>
      <c r="G28" s="77"/>
    </row>
    <row r="29" spans="2:7" x14ac:dyDescent="0.2">
      <c r="B29" s="74">
        <v>6942</v>
      </c>
      <c r="C29" s="75" t="s">
        <v>1002</v>
      </c>
      <c r="E29" s="73"/>
      <c r="G29" s="77"/>
    </row>
    <row r="30" spans="2:7" x14ac:dyDescent="0.2">
      <c r="B30" s="74">
        <v>0</v>
      </c>
      <c r="C30" s="75" t="s">
        <v>1003</v>
      </c>
      <c r="E30" s="73"/>
      <c r="G30" s="77"/>
    </row>
    <row r="31" spans="2:7" ht="12.75" customHeight="1" x14ac:dyDescent="0.2">
      <c r="B31" s="74">
        <v>3160</v>
      </c>
      <c r="C31" s="75" t="s">
        <v>980</v>
      </c>
      <c r="D31" s="72" t="s">
        <v>563</v>
      </c>
      <c r="E31" s="73"/>
      <c r="G31" s="77"/>
    </row>
    <row r="32" spans="2:7" ht="12.75" customHeight="1" x14ac:dyDescent="0.2">
      <c r="B32" s="74">
        <v>0</v>
      </c>
      <c r="C32" s="75" t="s">
        <v>981</v>
      </c>
      <c r="D32" s="72" t="s">
        <v>562</v>
      </c>
      <c r="E32" s="73"/>
      <c r="G32" s="77"/>
    </row>
    <row r="33" spans="2:7" x14ac:dyDescent="0.2">
      <c r="B33" s="74">
        <f>G35-B26-B31-B32</f>
        <v>10717</v>
      </c>
      <c r="C33" s="75" t="s">
        <v>982</v>
      </c>
      <c r="D33" s="52" t="s">
        <v>560</v>
      </c>
      <c r="E33" s="73"/>
      <c r="G33" s="77"/>
    </row>
    <row r="34" spans="2:7" x14ac:dyDescent="0.2">
      <c r="B34" s="74"/>
      <c r="E34" s="73"/>
      <c r="G34" s="77"/>
    </row>
    <row r="35" spans="2:7" x14ac:dyDescent="0.2">
      <c r="B35" s="78">
        <f>B26+B31+B32+B33</f>
        <v>43496</v>
      </c>
      <c r="C35" s="79" t="s">
        <v>985</v>
      </c>
      <c r="D35" s="69"/>
      <c r="E35" s="152" t="s">
        <v>985</v>
      </c>
      <c r="F35" s="69"/>
      <c r="G35" s="80">
        <f>G26</f>
        <v>43496</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842</v>
      </c>
      <c r="C42" s="75" t="s">
        <v>983</v>
      </c>
      <c r="D42" s="75" t="s">
        <v>559</v>
      </c>
      <c r="E42" s="151" t="s">
        <v>982</v>
      </c>
      <c r="F42" s="52" t="s">
        <v>560</v>
      </c>
      <c r="G42" s="77">
        <f>+B33</f>
        <v>10717</v>
      </c>
    </row>
    <row r="43" spans="2:7" x14ac:dyDescent="0.2">
      <c r="B43" s="74">
        <v>842</v>
      </c>
      <c r="C43" s="82" t="s">
        <v>558</v>
      </c>
      <c r="E43" s="154" t="s">
        <v>983</v>
      </c>
      <c r="F43" s="76" t="s">
        <v>559</v>
      </c>
      <c r="G43" s="77">
        <f>G44+G45+G47+G48+G49</f>
        <v>253</v>
      </c>
    </row>
    <row r="44" spans="2:7" x14ac:dyDescent="0.2">
      <c r="B44" s="74">
        <v>0</v>
      </c>
      <c r="C44" s="75" t="s">
        <v>557</v>
      </c>
      <c r="E44" s="154" t="s">
        <v>1010</v>
      </c>
      <c r="F44" s="72" t="s">
        <v>1011</v>
      </c>
      <c r="G44" s="77">
        <v>253</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10128</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10970</v>
      </c>
      <c r="C52" s="79" t="s">
        <v>985</v>
      </c>
      <c r="D52" s="69"/>
      <c r="E52" s="152" t="s">
        <v>985</v>
      </c>
      <c r="F52" s="69"/>
      <c r="G52" s="80">
        <f>G42+G43+G50</f>
        <v>10970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262</v>
      </c>
      <c r="C59" s="75" t="s">
        <v>986</v>
      </c>
      <c r="D59" s="76" t="s">
        <v>551</v>
      </c>
      <c r="E59" s="151" t="s">
        <v>984</v>
      </c>
      <c r="F59" s="52" t="s">
        <v>550</v>
      </c>
      <c r="G59" s="77">
        <f>+B49</f>
        <v>10128</v>
      </c>
    </row>
    <row r="60" spans="2:7" x14ac:dyDescent="0.2">
      <c r="B60" s="74">
        <v>262</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532</v>
      </c>
    </row>
    <row r="64" spans="2:7" x14ac:dyDescent="0.2">
      <c r="B64" s="74">
        <f>B65+B66+B67</f>
        <v>176</v>
      </c>
      <c r="C64" s="75" t="s">
        <v>988</v>
      </c>
      <c r="D64" s="72" t="s">
        <v>545</v>
      </c>
      <c r="E64" s="151" t="s">
        <v>1026</v>
      </c>
      <c r="F64" s="72" t="s">
        <v>1027</v>
      </c>
      <c r="G64" s="77">
        <v>0</v>
      </c>
    </row>
    <row r="65" spans="2:7" x14ac:dyDescent="0.2">
      <c r="B65" s="74">
        <v>149</v>
      </c>
      <c r="C65" s="75" t="s">
        <v>544</v>
      </c>
      <c r="E65" s="151" t="s">
        <v>1028</v>
      </c>
      <c r="F65" s="72" t="s">
        <v>1029</v>
      </c>
      <c r="G65" s="77">
        <v>184</v>
      </c>
    </row>
    <row r="66" spans="2:7" x14ac:dyDescent="0.2">
      <c r="B66" s="74">
        <v>0</v>
      </c>
      <c r="C66" s="75" t="s">
        <v>543</v>
      </c>
      <c r="E66" s="151" t="s">
        <v>1030</v>
      </c>
      <c r="F66" s="72" t="s">
        <v>1031</v>
      </c>
      <c r="G66" s="77">
        <v>348</v>
      </c>
    </row>
    <row r="67" spans="2:7" x14ac:dyDescent="0.2">
      <c r="B67" s="74">
        <v>27</v>
      </c>
      <c r="C67" s="75" t="s">
        <v>542</v>
      </c>
      <c r="E67" s="73"/>
      <c r="G67" s="77"/>
    </row>
    <row r="68" spans="2:7" x14ac:dyDescent="0.2">
      <c r="B68" s="74">
        <f>G70-B59-B62-B64</f>
        <v>10222</v>
      </c>
      <c r="C68" s="75" t="s">
        <v>989</v>
      </c>
      <c r="D68" s="75" t="s">
        <v>537</v>
      </c>
      <c r="E68" s="73"/>
      <c r="G68" s="77"/>
    </row>
    <row r="69" spans="2:7" ht="17.45" customHeight="1" x14ac:dyDescent="0.2">
      <c r="B69" s="74"/>
      <c r="E69" s="73"/>
      <c r="G69" s="77"/>
    </row>
    <row r="70" spans="2:7" ht="17.45" customHeight="1" x14ac:dyDescent="0.2">
      <c r="B70" s="78">
        <f>B59+B62+B64+B68</f>
        <v>10660</v>
      </c>
      <c r="C70" s="79" t="s">
        <v>985</v>
      </c>
      <c r="D70" s="69"/>
      <c r="E70" s="152" t="s">
        <v>985</v>
      </c>
      <c r="F70" s="69"/>
      <c r="G70" s="80">
        <f>G59+G60+G63</f>
        <v>10660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10222</v>
      </c>
    </row>
    <row r="78" spans="2:7" x14ac:dyDescent="0.2">
      <c r="B78" s="74"/>
      <c r="D78" s="75" t="s">
        <v>536</v>
      </c>
      <c r="E78" s="151"/>
      <c r="F78" s="75"/>
      <c r="G78" s="77"/>
    </row>
    <row r="79" spans="2:7" x14ac:dyDescent="0.2">
      <c r="B79" s="74">
        <f>G82-B77</f>
        <v>10222</v>
      </c>
      <c r="C79" s="75" t="s">
        <v>991</v>
      </c>
      <c r="D79" s="59" t="s">
        <v>535</v>
      </c>
      <c r="E79" s="73"/>
      <c r="G79" s="77"/>
    </row>
    <row r="80" spans="2:7" x14ac:dyDescent="0.2">
      <c r="B80" s="74">
        <f>B79-B13</f>
        <v>-2589</v>
      </c>
      <c r="C80" s="75" t="s">
        <v>992</v>
      </c>
      <c r="D80" s="52" t="s">
        <v>532</v>
      </c>
      <c r="E80" s="73"/>
      <c r="G80" s="77"/>
    </row>
    <row r="81" spans="2:7" x14ac:dyDescent="0.2">
      <c r="B81" s="74"/>
      <c r="E81" s="73"/>
      <c r="G81" s="77"/>
    </row>
    <row r="82" spans="2:7" x14ac:dyDescent="0.2">
      <c r="B82" s="78">
        <f>B77+B79</f>
        <v>10222</v>
      </c>
      <c r="C82" s="79" t="s">
        <v>985</v>
      </c>
      <c r="D82" s="69"/>
      <c r="E82" s="152" t="s">
        <v>985</v>
      </c>
      <c r="F82" s="69"/>
      <c r="G82" s="80">
        <f>G77</f>
        <v>10222</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-1836</v>
      </c>
      <c r="C92" s="75" t="s">
        <v>993</v>
      </c>
      <c r="D92" s="52" t="s">
        <v>525</v>
      </c>
      <c r="E92" s="151" t="s">
        <v>991</v>
      </c>
      <c r="F92" s="52" t="s">
        <v>532</v>
      </c>
      <c r="G92" s="77">
        <f>+B80</f>
        <v>-2589</v>
      </c>
    </row>
    <row r="93" spans="2:7" x14ac:dyDescent="0.2">
      <c r="B93" s="74"/>
      <c r="D93" s="59" t="s">
        <v>523</v>
      </c>
      <c r="E93" s="151" t="s">
        <v>999</v>
      </c>
      <c r="F93" s="72" t="s">
        <v>531</v>
      </c>
      <c r="G93" s="77">
        <f>G94+G95</f>
        <v>753</v>
      </c>
    </row>
    <row r="94" spans="2:7" x14ac:dyDescent="0.2">
      <c r="B94" s="74"/>
      <c r="D94" s="75"/>
      <c r="E94" s="151" t="s">
        <v>530</v>
      </c>
      <c r="G94" s="77">
        <v>112</v>
      </c>
    </row>
    <row r="95" spans="2:7" x14ac:dyDescent="0.2">
      <c r="B95" s="74"/>
      <c r="D95" s="75"/>
      <c r="E95" s="151" t="s">
        <v>529</v>
      </c>
      <c r="G95" s="77">
        <v>641</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-1836</v>
      </c>
      <c r="C99" s="79" t="s">
        <v>985</v>
      </c>
      <c r="D99" s="69"/>
      <c r="E99" s="152" t="s">
        <v>985</v>
      </c>
      <c r="F99" s="69"/>
      <c r="G99" s="80">
        <f>G92+G93+G96</f>
        <v>-1836</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14717</v>
      </c>
      <c r="C106" s="75" t="s">
        <v>994</v>
      </c>
      <c r="D106" s="86" t="s">
        <v>526</v>
      </c>
      <c r="E106" s="73"/>
      <c r="G106" s="73"/>
    </row>
    <row r="107" spans="2:7" x14ac:dyDescent="0.2">
      <c r="B107" s="74">
        <v>14631</v>
      </c>
      <c r="C107" s="75" t="s">
        <v>995</v>
      </c>
      <c r="D107" s="75"/>
      <c r="E107" s="151" t="s">
        <v>993</v>
      </c>
      <c r="F107" s="59" t="s">
        <v>525</v>
      </c>
      <c r="G107" s="77"/>
    </row>
    <row r="108" spans="2:7" x14ac:dyDescent="0.2">
      <c r="B108" s="74">
        <f>-B13</f>
        <v>-12811</v>
      </c>
      <c r="C108" s="75" t="s">
        <v>1001</v>
      </c>
      <c r="D108" s="75" t="s">
        <v>524</v>
      </c>
      <c r="E108" s="151"/>
      <c r="F108" s="58" t="s">
        <v>523</v>
      </c>
      <c r="G108" s="77">
        <f>B92</f>
        <v>-1836</v>
      </c>
    </row>
    <row r="109" spans="2:7" x14ac:dyDescent="0.2">
      <c r="B109" s="74">
        <v>86</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-3742</v>
      </c>
      <c r="C113" s="153" t="s">
        <v>997</v>
      </c>
      <c r="D113" s="52" t="s">
        <v>519</v>
      </c>
      <c r="E113" s="155"/>
      <c r="F113" s="84"/>
      <c r="G113" s="77"/>
    </row>
    <row r="114" spans="2:7" x14ac:dyDescent="0.2">
      <c r="B114" s="74"/>
      <c r="D114" s="75"/>
      <c r="E114" s="155"/>
      <c r="G114" s="77"/>
    </row>
    <row r="115" spans="2:7" x14ac:dyDescent="0.2">
      <c r="B115" s="78">
        <f>B106+B108+B111+B113</f>
        <v>-1836</v>
      </c>
      <c r="C115" s="79" t="s">
        <v>985</v>
      </c>
      <c r="D115" s="90"/>
      <c r="E115" s="152" t="s">
        <v>985</v>
      </c>
      <c r="F115" s="69"/>
      <c r="G115" s="80">
        <f>G108</f>
        <v>-1836</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-3742</v>
      </c>
    </row>
    <row r="123" spans="2:7" ht="15" x14ac:dyDescent="0.2">
      <c r="B123" s="74">
        <f>B125+B128+B131+B134+B137+B142+B143+B144</f>
        <v>720</v>
      </c>
      <c r="C123" s="50"/>
      <c r="D123" s="75" t="s">
        <v>513</v>
      </c>
      <c r="E123" s="50"/>
      <c r="F123" s="50"/>
      <c r="G123" s="77">
        <f>G125+G128+G131+G134+G137+G142+G143+G144</f>
        <v>4462</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-4934</v>
      </c>
      <c r="D128" s="75" t="s">
        <v>509</v>
      </c>
      <c r="G128" s="77">
        <f>G129+G130</f>
        <v>-2099</v>
      </c>
    </row>
    <row r="129" spans="2:7" x14ac:dyDescent="0.2">
      <c r="B129" s="74">
        <v>-4977</v>
      </c>
      <c r="D129" s="75" t="s">
        <v>508</v>
      </c>
      <c r="G129" s="77">
        <v>0</v>
      </c>
    </row>
    <row r="130" spans="2:7" x14ac:dyDescent="0.2">
      <c r="B130" s="74">
        <v>43</v>
      </c>
      <c r="D130" s="75" t="s">
        <v>507</v>
      </c>
      <c r="G130" s="77">
        <v>-2099</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322</v>
      </c>
      <c r="D134" s="75" t="s">
        <v>503</v>
      </c>
      <c r="G134" s="77">
        <f>G135+G136</f>
        <v>6165</v>
      </c>
    </row>
    <row r="135" spans="2:7" x14ac:dyDescent="0.2">
      <c r="B135" s="74">
        <v>12</v>
      </c>
      <c r="D135" s="75" t="s">
        <v>502</v>
      </c>
      <c r="G135" s="77">
        <v>-967</v>
      </c>
    </row>
    <row r="136" spans="2:7" x14ac:dyDescent="0.2">
      <c r="B136" s="74">
        <v>310</v>
      </c>
      <c r="D136" s="75" t="s">
        <v>501</v>
      </c>
      <c r="G136" s="77">
        <v>7132</v>
      </c>
    </row>
    <row r="137" spans="2:7" x14ac:dyDescent="0.2">
      <c r="B137" s="74">
        <f>B138+B141</f>
        <v>708</v>
      </c>
      <c r="D137" s="89" t="s">
        <v>500</v>
      </c>
      <c r="G137" s="77">
        <f>G138+G141</f>
        <v>-1368</v>
      </c>
    </row>
    <row r="138" spans="2:7" x14ac:dyDescent="0.2">
      <c r="B138" s="74">
        <f>B139+B140</f>
        <v>708</v>
      </c>
      <c r="D138" s="89" t="s">
        <v>499</v>
      </c>
      <c r="G138" s="77">
        <f>G139+G140</f>
        <v>-1368</v>
      </c>
    </row>
    <row r="139" spans="2:7" x14ac:dyDescent="0.2">
      <c r="B139" s="74">
        <v>708</v>
      </c>
      <c r="D139" s="89" t="s">
        <v>498</v>
      </c>
      <c r="G139" s="77">
        <v>-1368</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4624</v>
      </c>
      <c r="D144" s="75" t="s">
        <v>493</v>
      </c>
      <c r="G144" s="77">
        <f>G145+G146</f>
        <v>1764</v>
      </c>
    </row>
    <row r="145" spans="2:7" x14ac:dyDescent="0.2">
      <c r="B145" s="74">
        <v>-1321</v>
      </c>
      <c r="D145" s="75" t="s">
        <v>492</v>
      </c>
      <c r="G145" s="77">
        <v>422</v>
      </c>
    </row>
    <row r="146" spans="2:7" x14ac:dyDescent="0.2">
      <c r="B146" s="78">
        <v>5945</v>
      </c>
      <c r="C146" s="91"/>
      <c r="D146" s="90" t="s">
        <v>491</v>
      </c>
      <c r="E146" s="91"/>
      <c r="F146" s="91"/>
      <c r="G146" s="80">
        <v>1342</v>
      </c>
    </row>
    <row r="185" s="72" customFormat="1" x14ac:dyDescent="0.2"/>
  </sheetData>
  <mergeCells count="1">
    <mergeCell ref="B85:G85"/>
  </mergeCells>
  <hyperlinks>
    <hyperlink ref="B1" location="Indice!A1" display="INDICE" xr:uid="{00000000-0004-0000-64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693</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16339</v>
      </c>
      <c r="C11" s="75" t="s">
        <v>975</v>
      </c>
      <c r="D11" s="75" t="s">
        <v>572</v>
      </c>
      <c r="E11" s="151" t="s">
        <v>998</v>
      </c>
      <c r="F11" s="76" t="s">
        <v>571</v>
      </c>
      <c r="G11" s="77">
        <f>G12+G13</f>
        <v>37486</v>
      </c>
    </row>
    <row r="12" spans="2:12" x14ac:dyDescent="0.2">
      <c r="B12" s="74">
        <f>G11-B11</f>
        <v>21147</v>
      </c>
      <c r="C12" s="75" t="s">
        <v>976</v>
      </c>
      <c r="D12" s="52" t="s">
        <v>566</v>
      </c>
      <c r="E12" s="151" t="s">
        <v>1006</v>
      </c>
      <c r="F12" s="72" t="s">
        <v>1007</v>
      </c>
      <c r="G12" s="77">
        <v>37486</v>
      </c>
    </row>
    <row r="13" spans="2:12" x14ac:dyDescent="0.2">
      <c r="B13" s="74">
        <v>992</v>
      </c>
      <c r="C13" s="75" t="s">
        <v>977</v>
      </c>
      <c r="D13" s="75" t="s">
        <v>524</v>
      </c>
      <c r="E13" s="151" t="s">
        <v>1008</v>
      </c>
      <c r="F13" s="72" t="s">
        <v>1009</v>
      </c>
      <c r="G13" s="77">
        <v>0</v>
      </c>
    </row>
    <row r="14" spans="2:12" x14ac:dyDescent="0.2">
      <c r="B14" s="74">
        <f>B12-B13</f>
        <v>20155</v>
      </c>
      <c r="C14" s="75" t="s">
        <v>978</v>
      </c>
      <c r="D14" s="52" t="s">
        <v>570</v>
      </c>
      <c r="E14" s="151"/>
      <c r="G14" s="77"/>
    </row>
    <row r="15" spans="2:12" ht="7.15" customHeight="1" x14ac:dyDescent="0.2">
      <c r="B15" s="74"/>
      <c r="E15" s="73"/>
      <c r="G15" s="77"/>
    </row>
    <row r="16" spans="2:12" x14ac:dyDescent="0.2">
      <c r="B16" s="78">
        <f>B11+B12</f>
        <v>37486</v>
      </c>
      <c r="C16" s="79" t="s">
        <v>518</v>
      </c>
      <c r="D16" s="69"/>
      <c r="E16" s="152" t="s">
        <v>985</v>
      </c>
      <c r="F16" s="69"/>
      <c r="G16" s="80">
        <f>G11</f>
        <v>37486</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20804</v>
      </c>
      <c r="C26" s="75" t="s">
        <v>979</v>
      </c>
      <c r="D26" s="75" t="s">
        <v>567</v>
      </c>
      <c r="E26" s="151" t="s">
        <v>976</v>
      </c>
      <c r="F26" s="59" t="s">
        <v>566</v>
      </c>
      <c r="G26" s="77">
        <f>+B12</f>
        <v>21147</v>
      </c>
    </row>
    <row r="27" spans="2:7" x14ac:dyDescent="0.2">
      <c r="B27" s="74">
        <v>16634</v>
      </c>
      <c r="C27" s="75" t="s">
        <v>565</v>
      </c>
      <c r="E27" s="73"/>
      <c r="G27" s="77"/>
    </row>
    <row r="28" spans="2:7" x14ac:dyDescent="0.2">
      <c r="B28" s="74">
        <f>B29+B30</f>
        <v>4170</v>
      </c>
      <c r="C28" s="75" t="s">
        <v>564</v>
      </c>
      <c r="E28" s="73"/>
      <c r="G28" s="77"/>
    </row>
    <row r="29" spans="2:7" x14ac:dyDescent="0.2">
      <c r="B29" s="74">
        <v>4170</v>
      </c>
      <c r="C29" s="75" t="s">
        <v>1002</v>
      </c>
      <c r="E29" s="73"/>
      <c r="G29" s="77"/>
    </row>
    <row r="30" spans="2:7" x14ac:dyDescent="0.2">
      <c r="B30" s="74">
        <v>0</v>
      </c>
      <c r="C30" s="75" t="s">
        <v>1003</v>
      </c>
      <c r="E30" s="73"/>
      <c r="G30" s="77"/>
    </row>
    <row r="31" spans="2:7" ht="12.75" customHeight="1" x14ac:dyDescent="0.2">
      <c r="B31" s="74">
        <v>152</v>
      </c>
      <c r="C31" s="75" t="s">
        <v>980</v>
      </c>
      <c r="D31" s="72" t="s">
        <v>563</v>
      </c>
      <c r="E31" s="73"/>
      <c r="G31" s="77"/>
    </row>
    <row r="32" spans="2:7" ht="12.75" customHeight="1" x14ac:dyDescent="0.2">
      <c r="B32" s="74">
        <v>0</v>
      </c>
      <c r="C32" s="75" t="s">
        <v>981</v>
      </c>
      <c r="D32" s="72" t="s">
        <v>562</v>
      </c>
      <c r="E32" s="73"/>
      <c r="G32" s="77"/>
    </row>
    <row r="33" spans="2:7" x14ac:dyDescent="0.2">
      <c r="B33" s="74">
        <f>G35-B26-B31-B32</f>
        <v>191</v>
      </c>
      <c r="C33" s="75" t="s">
        <v>982</v>
      </c>
      <c r="D33" s="52" t="s">
        <v>560</v>
      </c>
      <c r="E33" s="73"/>
      <c r="G33" s="77"/>
    </row>
    <row r="34" spans="2:7" x14ac:dyDescent="0.2">
      <c r="B34" s="74"/>
      <c r="E34" s="73"/>
      <c r="G34" s="77"/>
    </row>
    <row r="35" spans="2:7" x14ac:dyDescent="0.2">
      <c r="B35" s="78">
        <f>B26+B31+B32+B33</f>
        <v>21147</v>
      </c>
      <c r="C35" s="79" t="s">
        <v>985</v>
      </c>
      <c r="D35" s="69"/>
      <c r="E35" s="152" t="s">
        <v>985</v>
      </c>
      <c r="F35" s="69"/>
      <c r="G35" s="80">
        <f>G26</f>
        <v>21147</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329</v>
      </c>
      <c r="C42" s="75" t="s">
        <v>983</v>
      </c>
      <c r="D42" s="75" t="s">
        <v>559</v>
      </c>
      <c r="E42" s="151" t="s">
        <v>982</v>
      </c>
      <c r="F42" s="52" t="s">
        <v>560</v>
      </c>
      <c r="G42" s="77">
        <f>+B33</f>
        <v>191</v>
      </c>
    </row>
    <row r="43" spans="2:7" x14ac:dyDescent="0.2">
      <c r="B43" s="74">
        <v>329</v>
      </c>
      <c r="C43" s="82" t="s">
        <v>558</v>
      </c>
      <c r="E43" s="154" t="s">
        <v>983</v>
      </c>
      <c r="F43" s="76" t="s">
        <v>559</v>
      </c>
      <c r="G43" s="77">
        <f>G44+G45+G47+G48+G49</f>
        <v>179</v>
      </c>
    </row>
    <row r="44" spans="2:7" x14ac:dyDescent="0.2">
      <c r="B44" s="74">
        <v>0</v>
      </c>
      <c r="C44" s="75" t="s">
        <v>557</v>
      </c>
      <c r="E44" s="154" t="s">
        <v>1010</v>
      </c>
      <c r="F44" s="72" t="s">
        <v>1011</v>
      </c>
      <c r="G44" s="77">
        <v>179</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41</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370</v>
      </c>
      <c r="C52" s="79" t="s">
        <v>985</v>
      </c>
      <c r="D52" s="69"/>
      <c r="E52" s="152" t="s">
        <v>985</v>
      </c>
      <c r="F52" s="69"/>
      <c r="G52" s="80">
        <f>G42+G43+G50</f>
        <v>370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-22</v>
      </c>
      <c r="C59" s="75" t="s">
        <v>986</v>
      </c>
      <c r="D59" s="76" t="s">
        <v>551</v>
      </c>
      <c r="E59" s="151" t="s">
        <v>984</v>
      </c>
      <c r="F59" s="52" t="s">
        <v>550</v>
      </c>
      <c r="G59" s="77">
        <f>+B49</f>
        <v>41</v>
      </c>
    </row>
    <row r="60" spans="2:7" x14ac:dyDescent="0.2">
      <c r="B60" s="74">
        <v>-22</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439</v>
      </c>
    </row>
    <row r="64" spans="2:7" x14ac:dyDescent="0.2">
      <c r="B64" s="74">
        <f>B65+B66+B67</f>
        <v>1112</v>
      </c>
      <c r="C64" s="75" t="s">
        <v>988</v>
      </c>
      <c r="D64" s="72" t="s">
        <v>545</v>
      </c>
      <c r="E64" s="151" t="s">
        <v>1026</v>
      </c>
      <c r="F64" s="72" t="s">
        <v>1027</v>
      </c>
      <c r="G64" s="77">
        <v>0</v>
      </c>
    </row>
    <row r="65" spans="2:7" x14ac:dyDescent="0.2">
      <c r="B65" s="74">
        <v>55</v>
      </c>
      <c r="C65" s="75" t="s">
        <v>544</v>
      </c>
      <c r="E65" s="151" t="s">
        <v>1028</v>
      </c>
      <c r="F65" s="72" t="s">
        <v>1029</v>
      </c>
      <c r="G65" s="77">
        <v>7</v>
      </c>
    </row>
    <row r="66" spans="2:7" x14ac:dyDescent="0.2">
      <c r="B66" s="74">
        <v>0</v>
      </c>
      <c r="C66" s="75" t="s">
        <v>543</v>
      </c>
      <c r="E66" s="151" t="s">
        <v>1030</v>
      </c>
      <c r="F66" s="72" t="s">
        <v>1031</v>
      </c>
      <c r="G66" s="77">
        <v>432</v>
      </c>
    </row>
    <row r="67" spans="2:7" x14ac:dyDescent="0.2">
      <c r="B67" s="74">
        <v>1057</v>
      </c>
      <c r="C67" s="75" t="s">
        <v>542</v>
      </c>
      <c r="E67" s="73"/>
      <c r="G67" s="77"/>
    </row>
    <row r="68" spans="2:7" x14ac:dyDescent="0.2">
      <c r="B68" s="74">
        <f>G70-B59-B62-B64</f>
        <v>-610</v>
      </c>
      <c r="C68" s="75" t="s">
        <v>989</v>
      </c>
      <c r="D68" s="75" t="s">
        <v>537</v>
      </c>
      <c r="E68" s="73"/>
      <c r="G68" s="77"/>
    </row>
    <row r="69" spans="2:7" ht="17.45" customHeight="1" x14ac:dyDescent="0.2">
      <c r="B69" s="74"/>
      <c r="E69" s="73"/>
      <c r="G69" s="77"/>
    </row>
    <row r="70" spans="2:7" ht="17.45" customHeight="1" x14ac:dyDescent="0.2">
      <c r="B70" s="78">
        <f>B59+B62+B64+B68</f>
        <v>480</v>
      </c>
      <c r="C70" s="79" t="s">
        <v>985</v>
      </c>
      <c r="D70" s="69"/>
      <c r="E70" s="152" t="s">
        <v>985</v>
      </c>
      <c r="F70" s="69"/>
      <c r="G70" s="80">
        <f>G59+G60+G63</f>
        <v>480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-610</v>
      </c>
    </row>
    <row r="78" spans="2:7" x14ac:dyDescent="0.2">
      <c r="B78" s="74"/>
      <c r="D78" s="75" t="s">
        <v>536</v>
      </c>
      <c r="E78" s="151"/>
      <c r="F78" s="75"/>
      <c r="G78" s="77"/>
    </row>
    <row r="79" spans="2:7" x14ac:dyDescent="0.2">
      <c r="B79" s="74">
        <f>G82-B77</f>
        <v>-610</v>
      </c>
      <c r="C79" s="75" t="s">
        <v>991</v>
      </c>
      <c r="D79" s="59" t="s">
        <v>535</v>
      </c>
      <c r="E79" s="73"/>
      <c r="G79" s="77"/>
    </row>
    <row r="80" spans="2:7" x14ac:dyDescent="0.2">
      <c r="B80" s="74">
        <f>B79-B13</f>
        <v>-1602</v>
      </c>
      <c r="C80" s="75" t="s">
        <v>992</v>
      </c>
      <c r="D80" s="52" t="s">
        <v>532</v>
      </c>
      <c r="E80" s="73"/>
      <c r="G80" s="77"/>
    </row>
    <row r="81" spans="2:7" x14ac:dyDescent="0.2">
      <c r="B81" s="74"/>
      <c r="E81" s="73"/>
      <c r="G81" s="77"/>
    </row>
    <row r="82" spans="2:7" x14ac:dyDescent="0.2">
      <c r="B82" s="78">
        <f>B77+B79</f>
        <v>-610</v>
      </c>
      <c r="C82" s="79" t="s">
        <v>985</v>
      </c>
      <c r="D82" s="69"/>
      <c r="E82" s="152" t="s">
        <v>985</v>
      </c>
      <c r="F82" s="69"/>
      <c r="G82" s="80">
        <f>G77</f>
        <v>-610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-388</v>
      </c>
      <c r="C92" s="75" t="s">
        <v>993</v>
      </c>
      <c r="D92" s="52" t="s">
        <v>525</v>
      </c>
      <c r="E92" s="151" t="s">
        <v>991</v>
      </c>
      <c r="F92" s="52" t="s">
        <v>532</v>
      </c>
      <c r="G92" s="77">
        <f>+B80</f>
        <v>-1602</v>
      </c>
    </row>
    <row r="93" spans="2:7" x14ac:dyDescent="0.2">
      <c r="B93" s="74"/>
      <c r="D93" s="59" t="s">
        <v>523</v>
      </c>
      <c r="E93" s="151" t="s">
        <v>999</v>
      </c>
      <c r="F93" s="72" t="s">
        <v>531</v>
      </c>
      <c r="G93" s="77">
        <f>G94+G95</f>
        <v>1232</v>
      </c>
    </row>
    <row r="94" spans="2:7" x14ac:dyDescent="0.2">
      <c r="B94" s="74"/>
      <c r="D94" s="75"/>
      <c r="E94" s="151" t="s">
        <v>530</v>
      </c>
      <c r="G94" s="77">
        <v>613</v>
      </c>
    </row>
    <row r="95" spans="2:7" x14ac:dyDescent="0.2">
      <c r="B95" s="74"/>
      <c r="D95" s="75"/>
      <c r="E95" s="151" t="s">
        <v>529</v>
      </c>
      <c r="G95" s="77">
        <v>619</v>
      </c>
    </row>
    <row r="96" spans="2:7" x14ac:dyDescent="0.2">
      <c r="B96" s="74"/>
      <c r="C96" s="75"/>
      <c r="E96" s="151" t="s">
        <v>1000</v>
      </c>
      <c r="F96" s="72" t="s">
        <v>528</v>
      </c>
      <c r="G96" s="77">
        <f>G97</f>
        <v>-18</v>
      </c>
    </row>
    <row r="97" spans="2:7" x14ac:dyDescent="0.2">
      <c r="B97" s="83"/>
      <c r="C97" s="84"/>
      <c r="D97" s="75"/>
      <c r="E97" s="151" t="s">
        <v>1032</v>
      </c>
      <c r="F97" s="84" t="s">
        <v>1033</v>
      </c>
      <c r="G97" s="77">
        <v>-18</v>
      </c>
    </row>
    <row r="98" spans="2:7" x14ac:dyDescent="0.2">
      <c r="B98" s="74"/>
      <c r="E98" s="73"/>
      <c r="G98" s="77"/>
    </row>
    <row r="99" spans="2:7" x14ac:dyDescent="0.2">
      <c r="B99" s="78">
        <f>B92</f>
        <v>-388</v>
      </c>
      <c r="C99" s="79" t="s">
        <v>985</v>
      </c>
      <c r="D99" s="69"/>
      <c r="E99" s="152" t="s">
        <v>985</v>
      </c>
      <c r="F99" s="69"/>
      <c r="G99" s="80">
        <f>G92+G93+G96</f>
        <v>-388</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208</v>
      </c>
      <c r="C106" s="75" t="s">
        <v>994</v>
      </c>
      <c r="D106" s="86" t="s">
        <v>526</v>
      </c>
      <c r="E106" s="73"/>
      <c r="G106" s="73"/>
    </row>
    <row r="107" spans="2:7" x14ac:dyDescent="0.2">
      <c r="B107" s="74">
        <v>208</v>
      </c>
      <c r="C107" s="75" t="s">
        <v>995</v>
      </c>
      <c r="D107" s="75"/>
      <c r="E107" s="151" t="s">
        <v>993</v>
      </c>
      <c r="F107" s="59" t="s">
        <v>525</v>
      </c>
      <c r="G107" s="77"/>
    </row>
    <row r="108" spans="2:7" x14ac:dyDescent="0.2">
      <c r="B108" s="74">
        <f>-B13</f>
        <v>-992</v>
      </c>
      <c r="C108" s="75" t="s">
        <v>1001</v>
      </c>
      <c r="D108" s="75" t="s">
        <v>524</v>
      </c>
      <c r="E108" s="151"/>
      <c r="F108" s="58" t="s">
        <v>523</v>
      </c>
      <c r="G108" s="77">
        <f>B92</f>
        <v>-388</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396</v>
      </c>
      <c r="C113" s="153" t="s">
        <v>997</v>
      </c>
      <c r="D113" s="52" t="s">
        <v>519</v>
      </c>
      <c r="E113" s="155"/>
      <c r="F113" s="84"/>
      <c r="G113" s="77"/>
    </row>
    <row r="114" spans="2:7" x14ac:dyDescent="0.2">
      <c r="B114" s="74"/>
      <c r="D114" s="75"/>
      <c r="E114" s="155"/>
      <c r="G114" s="77"/>
    </row>
    <row r="115" spans="2:7" x14ac:dyDescent="0.2">
      <c r="B115" s="78">
        <f>B106+B108+B111+B113</f>
        <v>-388</v>
      </c>
      <c r="C115" s="79" t="s">
        <v>985</v>
      </c>
      <c r="D115" s="90"/>
      <c r="E115" s="152" t="s">
        <v>985</v>
      </c>
      <c r="F115" s="69"/>
      <c r="G115" s="80">
        <f>G108</f>
        <v>-388</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396</v>
      </c>
    </row>
    <row r="123" spans="2:7" ht="15" x14ac:dyDescent="0.2">
      <c r="B123" s="74">
        <f>B125+B128+B131+B134+B137+B142+B143+B144</f>
        <v>-2393</v>
      </c>
      <c r="C123" s="50"/>
      <c r="D123" s="75" t="s">
        <v>513</v>
      </c>
      <c r="E123" s="50"/>
      <c r="F123" s="50"/>
      <c r="G123" s="77">
        <f>G125+G128+G131+G134+G137+G142+G143+G144</f>
        <v>-2789</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1542</v>
      </c>
      <c r="D128" s="75" t="s">
        <v>509</v>
      </c>
      <c r="G128" s="77">
        <f>G129+G130</f>
        <v>-551</v>
      </c>
    </row>
    <row r="129" spans="2:7" x14ac:dyDescent="0.2">
      <c r="B129" s="74">
        <v>1952</v>
      </c>
      <c r="D129" s="75" t="s">
        <v>508</v>
      </c>
      <c r="G129" s="77">
        <v>-50</v>
      </c>
    </row>
    <row r="130" spans="2:7" x14ac:dyDescent="0.2">
      <c r="B130" s="74">
        <v>-410</v>
      </c>
      <c r="D130" s="75" t="s">
        <v>507</v>
      </c>
      <c r="G130" s="77">
        <v>-501</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-2676</v>
      </c>
      <c r="D134" s="75" t="s">
        <v>503</v>
      </c>
      <c r="G134" s="77">
        <f>G135+G136</f>
        <v>-2200</v>
      </c>
    </row>
    <row r="135" spans="2:7" x14ac:dyDescent="0.2">
      <c r="B135" s="74">
        <v>-1222</v>
      </c>
      <c r="D135" s="75" t="s">
        <v>502</v>
      </c>
      <c r="G135" s="77">
        <v>-504</v>
      </c>
    </row>
    <row r="136" spans="2:7" x14ac:dyDescent="0.2">
      <c r="B136" s="74">
        <v>-1454</v>
      </c>
      <c r="D136" s="75" t="s">
        <v>501</v>
      </c>
      <c r="G136" s="77">
        <v>-1696</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-1259</v>
      </c>
      <c r="D144" s="75" t="s">
        <v>493</v>
      </c>
      <c r="G144" s="77">
        <f>G145+G146</f>
        <v>-38</v>
      </c>
    </row>
    <row r="145" spans="2:7" x14ac:dyDescent="0.2">
      <c r="B145" s="74">
        <v>-262</v>
      </c>
      <c r="D145" s="75" t="s">
        <v>492</v>
      </c>
      <c r="G145" s="77">
        <v>-195</v>
      </c>
    </row>
    <row r="146" spans="2:7" x14ac:dyDescent="0.2">
      <c r="B146" s="78">
        <v>-997</v>
      </c>
      <c r="C146" s="91"/>
      <c r="D146" s="90" t="s">
        <v>491</v>
      </c>
      <c r="E146" s="91"/>
      <c r="F146" s="91"/>
      <c r="G146" s="80">
        <v>157</v>
      </c>
    </row>
    <row r="185" s="72" customFormat="1" x14ac:dyDescent="0.2"/>
  </sheetData>
  <mergeCells count="1">
    <mergeCell ref="B85:G85"/>
  </mergeCells>
  <hyperlinks>
    <hyperlink ref="B1" location="Indice!A1" display="INDICE" xr:uid="{00000000-0004-0000-65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695</v>
      </c>
      <c r="C3" s="109"/>
      <c r="D3" s="113"/>
      <c r="E3" s="109"/>
      <c r="F3" s="109"/>
      <c r="G3" s="109"/>
      <c r="H3" s="109"/>
      <c r="I3" s="109"/>
      <c r="J3" s="109"/>
      <c r="K3" s="109"/>
    </row>
    <row r="4" spans="2:12" s="112" customFormat="1" ht="15" customHeight="1" x14ac:dyDescent="0.25">
      <c r="B4" s="67" t="s">
        <v>694</v>
      </c>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66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696</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31637</v>
      </c>
      <c r="C11" s="75" t="s">
        <v>975</v>
      </c>
      <c r="D11" s="75" t="s">
        <v>572</v>
      </c>
      <c r="E11" s="151" t="s">
        <v>998</v>
      </c>
      <c r="F11" s="76" t="s">
        <v>571</v>
      </c>
      <c r="G11" s="77">
        <f>G12+G13</f>
        <v>111901</v>
      </c>
    </row>
    <row r="12" spans="2:12" x14ac:dyDescent="0.2">
      <c r="B12" s="74">
        <f>G11-B11</f>
        <v>80264</v>
      </c>
      <c r="C12" s="75" t="s">
        <v>976</v>
      </c>
      <c r="D12" s="52" t="s">
        <v>566</v>
      </c>
      <c r="E12" s="151" t="s">
        <v>1006</v>
      </c>
      <c r="F12" s="72" t="s">
        <v>1007</v>
      </c>
      <c r="G12" s="77">
        <v>111901</v>
      </c>
    </row>
    <row r="13" spans="2:12" x14ac:dyDescent="0.2">
      <c r="B13" s="74">
        <v>10005</v>
      </c>
      <c r="C13" s="75" t="s">
        <v>977</v>
      </c>
      <c r="D13" s="75" t="s">
        <v>524</v>
      </c>
      <c r="E13" s="151" t="s">
        <v>1008</v>
      </c>
      <c r="F13" s="72" t="s">
        <v>1009</v>
      </c>
      <c r="G13" s="77">
        <v>0</v>
      </c>
    </row>
    <row r="14" spans="2:12" x14ac:dyDescent="0.2">
      <c r="B14" s="74">
        <f>B12-B13</f>
        <v>70259</v>
      </c>
      <c r="C14" s="75" t="s">
        <v>978</v>
      </c>
      <c r="D14" s="52" t="s">
        <v>570</v>
      </c>
      <c r="E14" s="151"/>
      <c r="G14" s="77"/>
    </row>
    <row r="15" spans="2:12" ht="7.15" customHeight="1" x14ac:dyDescent="0.2">
      <c r="B15" s="74"/>
      <c r="E15" s="73"/>
      <c r="G15" s="77"/>
    </row>
    <row r="16" spans="2:12" x14ac:dyDescent="0.2">
      <c r="B16" s="78">
        <f>B11+B12</f>
        <v>111901</v>
      </c>
      <c r="C16" s="79" t="s">
        <v>518</v>
      </c>
      <c r="D16" s="69"/>
      <c r="E16" s="152" t="s">
        <v>985</v>
      </c>
      <c r="F16" s="69"/>
      <c r="G16" s="80">
        <f>G11</f>
        <v>111901</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55758</v>
      </c>
      <c r="C26" s="75" t="s">
        <v>979</v>
      </c>
      <c r="D26" s="75" t="s">
        <v>567</v>
      </c>
      <c r="E26" s="151" t="s">
        <v>976</v>
      </c>
      <c r="F26" s="59" t="s">
        <v>566</v>
      </c>
      <c r="G26" s="77">
        <f>+B12</f>
        <v>80264</v>
      </c>
    </row>
    <row r="27" spans="2:7" x14ac:dyDescent="0.2">
      <c r="B27" s="74">
        <v>44259</v>
      </c>
      <c r="C27" s="75" t="s">
        <v>565</v>
      </c>
      <c r="E27" s="73"/>
      <c r="G27" s="77"/>
    </row>
    <row r="28" spans="2:7" x14ac:dyDescent="0.2">
      <c r="B28" s="74">
        <f>B29+B30</f>
        <v>11499</v>
      </c>
      <c r="C28" s="75" t="s">
        <v>564</v>
      </c>
      <c r="E28" s="73"/>
      <c r="G28" s="77"/>
    </row>
    <row r="29" spans="2:7" x14ac:dyDescent="0.2">
      <c r="B29" s="74">
        <v>11499</v>
      </c>
      <c r="C29" s="75" t="s">
        <v>1002</v>
      </c>
      <c r="E29" s="73"/>
      <c r="G29" s="77"/>
    </row>
    <row r="30" spans="2:7" x14ac:dyDescent="0.2">
      <c r="B30" s="74">
        <v>0</v>
      </c>
      <c r="C30" s="75" t="s">
        <v>1003</v>
      </c>
      <c r="E30" s="73"/>
      <c r="G30" s="77"/>
    </row>
    <row r="31" spans="2:7" ht="12.75" customHeight="1" x14ac:dyDescent="0.2">
      <c r="B31" s="74">
        <v>266</v>
      </c>
      <c r="C31" s="75" t="s">
        <v>980</v>
      </c>
      <c r="D31" s="72" t="s">
        <v>563</v>
      </c>
      <c r="E31" s="73"/>
      <c r="G31" s="77"/>
    </row>
    <row r="32" spans="2:7" ht="12.75" customHeight="1" x14ac:dyDescent="0.2">
      <c r="B32" s="74">
        <v>0</v>
      </c>
      <c r="C32" s="75" t="s">
        <v>981</v>
      </c>
      <c r="D32" s="72" t="s">
        <v>562</v>
      </c>
      <c r="E32" s="73"/>
      <c r="G32" s="77"/>
    </row>
    <row r="33" spans="2:7" x14ac:dyDescent="0.2">
      <c r="B33" s="74">
        <f>G35-B26-B31-B32</f>
        <v>24240</v>
      </c>
      <c r="C33" s="75" t="s">
        <v>982</v>
      </c>
      <c r="D33" s="52" t="s">
        <v>560</v>
      </c>
      <c r="E33" s="73"/>
      <c r="G33" s="77"/>
    </row>
    <row r="34" spans="2:7" x14ac:dyDescent="0.2">
      <c r="B34" s="74"/>
      <c r="E34" s="73"/>
      <c r="G34" s="77"/>
    </row>
    <row r="35" spans="2:7" x14ac:dyDescent="0.2">
      <c r="B35" s="78">
        <f>B26+B31+B32+B33</f>
        <v>80264</v>
      </c>
      <c r="C35" s="79" t="s">
        <v>985</v>
      </c>
      <c r="D35" s="69"/>
      <c r="E35" s="152" t="s">
        <v>985</v>
      </c>
      <c r="F35" s="69"/>
      <c r="G35" s="80">
        <f>G26</f>
        <v>80264</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2944</v>
      </c>
      <c r="C42" s="75" t="s">
        <v>983</v>
      </c>
      <c r="D42" s="75" t="s">
        <v>559</v>
      </c>
      <c r="E42" s="151" t="s">
        <v>982</v>
      </c>
      <c r="F42" s="52" t="s">
        <v>560</v>
      </c>
      <c r="G42" s="77">
        <f>+B33</f>
        <v>24240</v>
      </c>
    </row>
    <row r="43" spans="2:7" x14ac:dyDescent="0.2">
      <c r="B43" s="74">
        <v>118</v>
      </c>
      <c r="C43" s="82" t="s">
        <v>558</v>
      </c>
      <c r="E43" s="154" t="s">
        <v>983</v>
      </c>
      <c r="F43" s="76" t="s">
        <v>559</v>
      </c>
      <c r="G43" s="77">
        <f>G44+G45+G47+G48+G49</f>
        <v>130</v>
      </c>
    </row>
    <row r="44" spans="2:7" x14ac:dyDescent="0.2">
      <c r="B44" s="74">
        <v>2826</v>
      </c>
      <c r="C44" s="75" t="s">
        <v>557</v>
      </c>
      <c r="E44" s="154" t="s">
        <v>1010</v>
      </c>
      <c r="F44" s="72" t="s">
        <v>1011</v>
      </c>
      <c r="G44" s="77">
        <v>130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21426</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24370</v>
      </c>
      <c r="C52" s="79" t="s">
        <v>985</v>
      </c>
      <c r="D52" s="69"/>
      <c r="E52" s="152" t="s">
        <v>985</v>
      </c>
      <c r="F52" s="69"/>
      <c r="G52" s="80">
        <f>G42+G43+G50</f>
        <v>24370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1073</v>
      </c>
      <c r="C59" s="75" t="s">
        <v>986</v>
      </c>
      <c r="D59" s="76" t="s">
        <v>551</v>
      </c>
      <c r="E59" s="151" t="s">
        <v>984</v>
      </c>
      <c r="F59" s="52" t="s">
        <v>550</v>
      </c>
      <c r="G59" s="77">
        <f>+B49</f>
        <v>21426</v>
      </c>
    </row>
    <row r="60" spans="2:7" x14ac:dyDescent="0.2">
      <c r="B60" s="74">
        <v>1073</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22</v>
      </c>
    </row>
    <row r="64" spans="2:7" x14ac:dyDescent="0.2">
      <c r="B64" s="74">
        <f>B65+B66+B67</f>
        <v>1290</v>
      </c>
      <c r="C64" s="75" t="s">
        <v>988</v>
      </c>
      <c r="D64" s="72" t="s">
        <v>545</v>
      </c>
      <c r="E64" s="151" t="s">
        <v>1026</v>
      </c>
      <c r="F64" s="72" t="s">
        <v>1027</v>
      </c>
      <c r="G64" s="77">
        <v>0</v>
      </c>
    </row>
    <row r="65" spans="2:7" x14ac:dyDescent="0.2">
      <c r="B65" s="74">
        <v>71</v>
      </c>
      <c r="C65" s="75" t="s">
        <v>544</v>
      </c>
      <c r="E65" s="151" t="s">
        <v>1028</v>
      </c>
      <c r="F65" s="72" t="s">
        <v>1029</v>
      </c>
      <c r="G65" s="77">
        <v>22</v>
      </c>
    </row>
    <row r="66" spans="2:7" x14ac:dyDescent="0.2">
      <c r="B66" s="74">
        <v>0</v>
      </c>
      <c r="C66" s="75" t="s">
        <v>543</v>
      </c>
      <c r="E66" s="151" t="s">
        <v>1030</v>
      </c>
      <c r="F66" s="72" t="s">
        <v>1031</v>
      </c>
      <c r="G66" s="77">
        <v>0</v>
      </c>
    </row>
    <row r="67" spans="2:7" x14ac:dyDescent="0.2">
      <c r="B67" s="74">
        <v>1219</v>
      </c>
      <c r="C67" s="75" t="s">
        <v>542</v>
      </c>
      <c r="E67" s="73"/>
      <c r="G67" s="77"/>
    </row>
    <row r="68" spans="2:7" x14ac:dyDescent="0.2">
      <c r="B68" s="74">
        <f>G70-B59-B62-B64</f>
        <v>19085</v>
      </c>
      <c r="C68" s="75" t="s">
        <v>989</v>
      </c>
      <c r="D68" s="75" t="s">
        <v>537</v>
      </c>
      <c r="E68" s="73"/>
      <c r="G68" s="77"/>
    </row>
    <row r="69" spans="2:7" ht="17.45" customHeight="1" x14ac:dyDescent="0.2">
      <c r="B69" s="74"/>
      <c r="E69" s="73"/>
      <c r="G69" s="77"/>
    </row>
    <row r="70" spans="2:7" ht="17.45" customHeight="1" x14ac:dyDescent="0.2">
      <c r="B70" s="78">
        <f>B59+B62+B64+B68</f>
        <v>21448</v>
      </c>
      <c r="C70" s="79" t="s">
        <v>985</v>
      </c>
      <c r="D70" s="69"/>
      <c r="E70" s="152" t="s">
        <v>985</v>
      </c>
      <c r="F70" s="69"/>
      <c r="G70" s="80">
        <f>G59+G60+G63</f>
        <v>21448</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19085</v>
      </c>
    </row>
    <row r="78" spans="2:7" x14ac:dyDescent="0.2">
      <c r="B78" s="74"/>
      <c r="D78" s="75" t="s">
        <v>536</v>
      </c>
      <c r="E78" s="151"/>
      <c r="F78" s="75"/>
      <c r="G78" s="77"/>
    </row>
    <row r="79" spans="2:7" x14ac:dyDescent="0.2">
      <c r="B79" s="74">
        <f>G82-B77</f>
        <v>19085</v>
      </c>
      <c r="C79" s="75" t="s">
        <v>991</v>
      </c>
      <c r="D79" s="59" t="s">
        <v>535</v>
      </c>
      <c r="E79" s="73"/>
      <c r="G79" s="77"/>
    </row>
    <row r="80" spans="2:7" x14ac:dyDescent="0.2">
      <c r="B80" s="74">
        <f>B79-B13</f>
        <v>9080</v>
      </c>
      <c r="C80" s="75" t="s">
        <v>992</v>
      </c>
      <c r="D80" s="52" t="s">
        <v>532</v>
      </c>
      <c r="E80" s="73"/>
      <c r="G80" s="77"/>
    </row>
    <row r="81" spans="2:7" x14ac:dyDescent="0.2">
      <c r="B81" s="74"/>
      <c r="E81" s="73"/>
      <c r="G81" s="77"/>
    </row>
    <row r="82" spans="2:7" x14ac:dyDescent="0.2">
      <c r="B82" s="78">
        <f>B77+B79</f>
        <v>19085</v>
      </c>
      <c r="C82" s="79" t="s">
        <v>985</v>
      </c>
      <c r="D82" s="69"/>
      <c r="E82" s="152" t="s">
        <v>985</v>
      </c>
      <c r="F82" s="69"/>
      <c r="G82" s="80">
        <f>G77</f>
        <v>19085</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15005</v>
      </c>
      <c r="C92" s="75" t="s">
        <v>993</v>
      </c>
      <c r="D92" s="52" t="s">
        <v>525</v>
      </c>
      <c r="E92" s="151" t="s">
        <v>991</v>
      </c>
      <c r="F92" s="52" t="s">
        <v>532</v>
      </c>
      <c r="G92" s="77">
        <f>+B80</f>
        <v>9080</v>
      </c>
    </row>
    <row r="93" spans="2:7" x14ac:dyDescent="0.2">
      <c r="B93" s="74"/>
      <c r="D93" s="59" t="s">
        <v>523</v>
      </c>
      <c r="E93" s="151" t="s">
        <v>999</v>
      </c>
      <c r="F93" s="72" t="s">
        <v>531</v>
      </c>
      <c r="G93" s="77">
        <f>G94+G95</f>
        <v>5925</v>
      </c>
    </row>
    <row r="94" spans="2:7" x14ac:dyDescent="0.2">
      <c r="B94" s="74"/>
      <c r="D94" s="75"/>
      <c r="E94" s="151" t="s">
        <v>530</v>
      </c>
      <c r="G94" s="77">
        <v>326</v>
      </c>
    </row>
    <row r="95" spans="2:7" x14ac:dyDescent="0.2">
      <c r="B95" s="74"/>
      <c r="D95" s="75"/>
      <c r="E95" s="151" t="s">
        <v>529</v>
      </c>
      <c r="G95" s="77">
        <v>5599</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15005</v>
      </c>
      <c r="C99" s="79" t="s">
        <v>985</v>
      </c>
      <c r="D99" s="69"/>
      <c r="E99" s="152" t="s">
        <v>985</v>
      </c>
      <c r="F99" s="69"/>
      <c r="G99" s="80">
        <f>G92+G93+G96</f>
        <v>15005</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10755</v>
      </c>
      <c r="C106" s="75" t="s">
        <v>994</v>
      </c>
      <c r="D106" s="86" t="s">
        <v>526</v>
      </c>
      <c r="E106" s="73"/>
      <c r="G106" s="73"/>
    </row>
    <row r="107" spans="2:7" x14ac:dyDescent="0.2">
      <c r="B107" s="74">
        <v>10951</v>
      </c>
      <c r="C107" s="75" t="s">
        <v>995</v>
      </c>
      <c r="D107" s="75"/>
      <c r="E107" s="151" t="s">
        <v>993</v>
      </c>
      <c r="F107" s="59" t="s">
        <v>525</v>
      </c>
      <c r="G107" s="77"/>
    </row>
    <row r="108" spans="2:7" x14ac:dyDescent="0.2">
      <c r="B108" s="74">
        <f>-B13</f>
        <v>-10005</v>
      </c>
      <c r="C108" s="75" t="s">
        <v>1001</v>
      </c>
      <c r="D108" s="75" t="s">
        <v>524</v>
      </c>
      <c r="E108" s="151"/>
      <c r="F108" s="58" t="s">
        <v>523</v>
      </c>
      <c r="G108" s="77">
        <f>B92</f>
        <v>15005</v>
      </c>
    </row>
    <row r="109" spans="2:7" x14ac:dyDescent="0.2">
      <c r="B109" s="74">
        <v>-196</v>
      </c>
      <c r="C109" s="82" t="s">
        <v>522</v>
      </c>
      <c r="D109" s="75" t="s">
        <v>1034</v>
      </c>
      <c r="E109" s="73"/>
      <c r="F109" s="87"/>
      <c r="G109" s="88"/>
    </row>
    <row r="110" spans="2:7" x14ac:dyDescent="0.2">
      <c r="B110" s="74">
        <v>0</v>
      </c>
      <c r="C110" s="82" t="s">
        <v>521</v>
      </c>
      <c r="D110" s="75" t="s">
        <v>520</v>
      </c>
      <c r="E110" s="155"/>
      <c r="G110" s="77"/>
    </row>
    <row r="111" spans="2:7" x14ac:dyDescent="0.2">
      <c r="B111" s="74">
        <v>-2169</v>
      </c>
      <c r="C111" s="82" t="s">
        <v>996</v>
      </c>
      <c r="D111" s="75" t="s">
        <v>1035</v>
      </c>
      <c r="E111" s="73"/>
      <c r="F111" s="87"/>
      <c r="G111" s="88"/>
    </row>
    <row r="112" spans="2:7" x14ac:dyDescent="0.2">
      <c r="B112" s="74"/>
      <c r="C112" s="75"/>
      <c r="D112" s="75" t="s">
        <v>1036</v>
      </c>
      <c r="E112" s="155"/>
      <c r="G112" s="77"/>
    </row>
    <row r="113" spans="2:7" x14ac:dyDescent="0.2">
      <c r="B113" s="74">
        <f>G115-B106-B108-B111</f>
        <v>16424</v>
      </c>
      <c r="C113" s="153" t="s">
        <v>997</v>
      </c>
      <c r="D113" s="52" t="s">
        <v>519</v>
      </c>
      <c r="E113" s="155"/>
      <c r="F113" s="84"/>
      <c r="G113" s="77"/>
    </row>
    <row r="114" spans="2:7" x14ac:dyDescent="0.2">
      <c r="B114" s="74"/>
      <c r="D114" s="75"/>
      <c r="E114" s="155"/>
      <c r="G114" s="77"/>
    </row>
    <row r="115" spans="2:7" x14ac:dyDescent="0.2">
      <c r="B115" s="78">
        <f>B106+B108+B111+B113</f>
        <v>15005</v>
      </c>
      <c r="C115" s="79" t="s">
        <v>985</v>
      </c>
      <c r="D115" s="90"/>
      <c r="E115" s="152" t="s">
        <v>985</v>
      </c>
      <c r="F115" s="69"/>
      <c r="G115" s="80">
        <f>G108</f>
        <v>15005</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16424</v>
      </c>
    </row>
    <row r="123" spans="2:7" ht="15" x14ac:dyDescent="0.2">
      <c r="B123" s="74">
        <f>B125+B128+B131+B134+B137+B142+B143+B144</f>
        <v>16623</v>
      </c>
      <c r="C123" s="50"/>
      <c r="D123" s="75" t="s">
        <v>513</v>
      </c>
      <c r="E123" s="50"/>
      <c r="F123" s="50"/>
      <c r="G123" s="77">
        <f>G125+G128+G131+G134+G137+G142+G143+G144</f>
        <v>199</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9884</v>
      </c>
      <c r="D128" s="75" t="s">
        <v>509</v>
      </c>
      <c r="G128" s="77">
        <f>G129+G130</f>
        <v>-1612</v>
      </c>
    </row>
    <row r="129" spans="2:7" x14ac:dyDescent="0.2">
      <c r="B129" s="74">
        <v>9421</v>
      </c>
      <c r="D129" s="75" t="s">
        <v>508</v>
      </c>
      <c r="G129" s="77">
        <v>0</v>
      </c>
    </row>
    <row r="130" spans="2:7" x14ac:dyDescent="0.2">
      <c r="B130" s="74">
        <v>463</v>
      </c>
      <c r="D130" s="75" t="s">
        <v>507</v>
      </c>
      <c r="G130" s="77">
        <v>-1612</v>
      </c>
    </row>
    <row r="131" spans="2:7" x14ac:dyDescent="0.2">
      <c r="B131" s="74">
        <f>B132+B133</f>
        <v>-3212</v>
      </c>
      <c r="D131" s="75" t="s">
        <v>506</v>
      </c>
      <c r="G131" s="77">
        <f>G132+G133</f>
        <v>0</v>
      </c>
    </row>
    <row r="132" spans="2:7" x14ac:dyDescent="0.2">
      <c r="B132" s="74">
        <v>-3212</v>
      </c>
      <c r="D132" s="75" t="s">
        <v>505</v>
      </c>
      <c r="G132" s="77">
        <v>0</v>
      </c>
    </row>
    <row r="133" spans="2:7" x14ac:dyDescent="0.2">
      <c r="B133" s="74">
        <v>0</v>
      </c>
      <c r="D133" s="75" t="s">
        <v>504</v>
      </c>
      <c r="G133" s="77">
        <v>0</v>
      </c>
    </row>
    <row r="134" spans="2:7" x14ac:dyDescent="0.2">
      <c r="B134" s="74">
        <f>B135+B136</f>
        <v>3260</v>
      </c>
      <c r="D134" s="75" t="s">
        <v>503</v>
      </c>
      <c r="G134" s="77">
        <f>G135+G136</f>
        <v>1389</v>
      </c>
    </row>
    <row r="135" spans="2:7" x14ac:dyDescent="0.2">
      <c r="B135" s="74">
        <v>5255</v>
      </c>
      <c r="D135" s="75" t="s">
        <v>502</v>
      </c>
      <c r="G135" s="77">
        <v>3286</v>
      </c>
    </row>
    <row r="136" spans="2:7" x14ac:dyDescent="0.2">
      <c r="B136" s="74">
        <v>-1995</v>
      </c>
      <c r="D136" s="75" t="s">
        <v>501</v>
      </c>
      <c r="G136" s="77">
        <v>-1897</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6691</v>
      </c>
      <c r="D144" s="75" t="s">
        <v>493</v>
      </c>
      <c r="G144" s="77">
        <f>G145+G146</f>
        <v>422</v>
      </c>
    </row>
    <row r="145" spans="2:7" x14ac:dyDescent="0.2">
      <c r="B145" s="74">
        <v>2674</v>
      </c>
      <c r="D145" s="75" t="s">
        <v>492</v>
      </c>
      <c r="G145" s="77">
        <v>1058</v>
      </c>
    </row>
    <row r="146" spans="2:7" x14ac:dyDescent="0.2">
      <c r="B146" s="78">
        <v>4017</v>
      </c>
      <c r="C146" s="91"/>
      <c r="D146" s="90" t="s">
        <v>491</v>
      </c>
      <c r="E146" s="91"/>
      <c r="F146" s="91"/>
      <c r="G146" s="80">
        <v>-636</v>
      </c>
    </row>
    <row r="185" s="72" customFormat="1" x14ac:dyDescent="0.2"/>
  </sheetData>
  <mergeCells count="1">
    <mergeCell ref="B85:G85"/>
  </mergeCells>
  <hyperlinks>
    <hyperlink ref="B1" location="Indice!A1" display="INDICE" xr:uid="{00000000-0004-0000-67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698</v>
      </c>
      <c r="C3" s="109"/>
      <c r="D3" s="113"/>
      <c r="E3" s="109"/>
      <c r="F3" s="109"/>
      <c r="G3" s="109"/>
      <c r="H3" s="109"/>
      <c r="I3" s="109"/>
      <c r="J3" s="109"/>
      <c r="K3" s="109"/>
    </row>
    <row r="4" spans="2:12" s="112" customFormat="1" ht="15" customHeight="1" x14ac:dyDescent="0.25">
      <c r="B4" s="67" t="s">
        <v>697</v>
      </c>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68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699</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69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B1:O226"/>
  <sheetViews>
    <sheetView zoomScaleNormal="100" workbookViewId="0"/>
  </sheetViews>
  <sheetFormatPr baseColWidth="10" defaultColWidth="11.5703125" defaultRowHeight="15" customHeight="1" x14ac:dyDescent="0.25"/>
  <cols>
    <col min="1" max="1" width="5.7109375" style="119" customWidth="1"/>
    <col min="2" max="2" width="20.42578125" style="119" customWidth="1"/>
    <col min="3" max="13" width="11.7109375" style="119" customWidth="1"/>
    <col min="14" max="16384" width="11.5703125" style="119"/>
  </cols>
  <sheetData>
    <row r="1" spans="2:15" s="107" customFormat="1" ht="14.25" customHeight="1" x14ac:dyDescent="0.25">
      <c r="B1" s="94" t="s">
        <v>105</v>
      </c>
      <c r="D1" s="108"/>
      <c r="E1" s="108"/>
      <c r="F1" s="108"/>
      <c r="G1" s="109"/>
      <c r="H1" s="108"/>
      <c r="I1" s="108"/>
      <c r="J1" s="116"/>
      <c r="K1" s="116"/>
      <c r="L1" s="116"/>
      <c r="M1" s="116"/>
      <c r="N1" s="108"/>
    </row>
    <row r="2" spans="2:15" s="110" customFormat="1" ht="20.25" x14ac:dyDescent="0.25">
      <c r="B2" s="66" t="s">
        <v>1038</v>
      </c>
      <c r="D2" s="111"/>
      <c r="E2" s="111"/>
      <c r="F2" s="111"/>
      <c r="G2" s="109"/>
      <c r="H2" s="111"/>
      <c r="I2" s="111"/>
      <c r="J2" s="116"/>
      <c r="K2" s="116"/>
      <c r="L2" s="116"/>
      <c r="M2" s="116"/>
      <c r="N2" s="111"/>
    </row>
    <row r="3" spans="2:15" s="112" customFormat="1" ht="15" customHeight="1" x14ac:dyDescent="0.25">
      <c r="B3" s="64" t="s">
        <v>737</v>
      </c>
      <c r="D3" s="109"/>
      <c r="E3" s="113"/>
      <c r="F3" s="109"/>
      <c r="G3" s="109"/>
      <c r="H3" s="109"/>
      <c r="I3" s="109"/>
      <c r="J3" s="116"/>
      <c r="K3" s="116"/>
      <c r="L3" s="116"/>
      <c r="M3" s="116"/>
      <c r="N3" s="109"/>
    </row>
    <row r="4" spans="2:15" s="112" customFormat="1" ht="15" customHeight="1" x14ac:dyDescent="0.25">
      <c r="B4" s="64"/>
      <c r="D4" s="109"/>
      <c r="E4" s="113"/>
      <c r="F4" s="109"/>
      <c r="G4" s="109"/>
      <c r="H4" s="109"/>
      <c r="I4" s="109"/>
      <c r="J4" s="116"/>
      <c r="K4" s="116"/>
      <c r="L4" s="116"/>
      <c r="M4" s="116"/>
      <c r="N4" s="109"/>
    </row>
    <row r="5" spans="2:15" s="114" customFormat="1" ht="15" customHeight="1" x14ac:dyDescent="0.2">
      <c r="B5" s="67" t="s">
        <v>736</v>
      </c>
      <c r="D5" s="115"/>
      <c r="E5" s="116"/>
      <c r="F5" s="116"/>
      <c r="G5" s="116"/>
      <c r="H5" s="116"/>
      <c r="I5" s="116"/>
      <c r="J5" s="116"/>
      <c r="K5" s="116"/>
      <c r="L5" s="116"/>
      <c r="M5" s="116"/>
      <c r="N5" s="116"/>
      <c r="O5" s="92"/>
    </row>
    <row r="6" spans="2:15" s="114" customFormat="1" ht="20.25" customHeight="1" x14ac:dyDescent="0.2">
      <c r="B6" s="117"/>
      <c r="D6" s="115"/>
      <c r="E6" s="116"/>
      <c r="F6" s="116"/>
      <c r="G6" s="116"/>
      <c r="H6" s="116"/>
      <c r="I6" s="116"/>
      <c r="J6" s="116"/>
      <c r="K6" s="116"/>
      <c r="L6" s="116"/>
      <c r="M6" s="116"/>
      <c r="N6" s="116"/>
      <c r="O6" s="92"/>
    </row>
    <row r="7" spans="2:15" ht="19.899999999999999" customHeight="1" x14ac:dyDescent="0.25">
      <c r="B7" s="118" t="s">
        <v>735</v>
      </c>
    </row>
    <row r="8" spans="2:15" ht="15" customHeight="1" x14ac:dyDescent="0.25">
      <c r="B8" s="120" t="s">
        <v>729</v>
      </c>
    </row>
    <row r="10" spans="2:15" s="125" customFormat="1" ht="18" customHeight="1" x14ac:dyDescent="0.25">
      <c r="B10" s="121" t="s">
        <v>728</v>
      </c>
      <c r="C10" s="122" t="s">
        <v>727</v>
      </c>
      <c r="D10" s="122" t="s">
        <v>726</v>
      </c>
      <c r="E10" s="122" t="s">
        <v>725</v>
      </c>
      <c r="F10" s="122" t="s">
        <v>724</v>
      </c>
      <c r="G10" s="122" t="s">
        <v>723</v>
      </c>
      <c r="H10" s="123" t="s">
        <v>722</v>
      </c>
      <c r="I10" s="123" t="s">
        <v>721</v>
      </c>
      <c r="J10" s="123" t="s">
        <v>720</v>
      </c>
      <c r="K10" s="123" t="s">
        <v>719</v>
      </c>
      <c r="L10" s="123" t="s">
        <v>718</v>
      </c>
      <c r="M10" s="124" t="s">
        <v>717</v>
      </c>
    </row>
    <row r="11" spans="2:15" ht="18" customHeight="1" x14ac:dyDescent="0.25">
      <c r="B11" s="126" t="s">
        <v>716</v>
      </c>
      <c r="C11" s="127" t="s">
        <v>1056</v>
      </c>
      <c r="D11" s="127" t="s">
        <v>1056</v>
      </c>
      <c r="E11" s="127" t="s">
        <v>1056</v>
      </c>
      <c r="F11" s="127">
        <v>71442</v>
      </c>
      <c r="G11" s="127" t="s">
        <v>1056</v>
      </c>
      <c r="H11" s="127" t="s">
        <v>1056</v>
      </c>
      <c r="I11" s="127" t="s">
        <v>1056</v>
      </c>
      <c r="J11" s="127">
        <v>106583</v>
      </c>
      <c r="K11" s="127">
        <v>17652</v>
      </c>
      <c r="L11" s="127" t="s">
        <v>1056</v>
      </c>
      <c r="M11" s="128">
        <f>IF((SUM(C11:L11))=0,"-",SUM(C11:L11))</f>
        <v>195677</v>
      </c>
    </row>
    <row r="12" spans="2:15" ht="18" customHeight="1" x14ac:dyDescent="0.25">
      <c r="B12" s="129" t="s">
        <v>715</v>
      </c>
      <c r="C12" s="128" t="s">
        <v>1056</v>
      </c>
      <c r="D12" s="128" t="s">
        <v>1056</v>
      </c>
      <c r="E12" s="128" t="s">
        <v>1056</v>
      </c>
      <c r="F12" s="128">
        <v>14394</v>
      </c>
      <c r="G12" s="130" t="s">
        <v>1056</v>
      </c>
      <c r="H12" s="130" t="s">
        <v>1056</v>
      </c>
      <c r="I12" s="130" t="s">
        <v>1056</v>
      </c>
      <c r="J12" s="130">
        <v>35844</v>
      </c>
      <c r="K12" s="130" t="s">
        <v>1056</v>
      </c>
      <c r="L12" s="130">
        <v>27237</v>
      </c>
      <c r="M12" s="128">
        <f t="shared" ref="M12:M27" si="0">IF((SUM(C12:L12))=0,"-",SUM(C12:L12))</f>
        <v>77475</v>
      </c>
    </row>
    <row r="13" spans="2:15" ht="18" customHeight="1" x14ac:dyDescent="0.25">
      <c r="B13" s="131" t="s">
        <v>714</v>
      </c>
      <c r="C13" s="128" t="s">
        <v>1056</v>
      </c>
      <c r="D13" s="130">
        <v>2531</v>
      </c>
      <c r="E13" s="128" t="s">
        <v>1056</v>
      </c>
      <c r="F13" s="128">
        <v>1704</v>
      </c>
      <c r="G13" s="130" t="s">
        <v>1056</v>
      </c>
      <c r="H13" s="130" t="s">
        <v>1056</v>
      </c>
      <c r="I13" s="130">
        <v>16</v>
      </c>
      <c r="J13" s="130">
        <v>11435</v>
      </c>
      <c r="K13" s="130" t="s">
        <v>1056</v>
      </c>
      <c r="L13" s="130">
        <v>6107</v>
      </c>
      <c r="M13" s="128">
        <f t="shared" si="0"/>
        <v>21793</v>
      </c>
    </row>
    <row r="14" spans="2:15" ht="18" customHeight="1" x14ac:dyDescent="0.25">
      <c r="B14" s="131" t="s">
        <v>713</v>
      </c>
      <c r="C14" s="128" t="s">
        <v>1056</v>
      </c>
      <c r="D14" s="130" t="s">
        <v>1056</v>
      </c>
      <c r="E14" s="128" t="s">
        <v>1056</v>
      </c>
      <c r="F14" s="128">
        <v>21930</v>
      </c>
      <c r="G14" s="130" t="s">
        <v>1056</v>
      </c>
      <c r="H14" s="130" t="s">
        <v>1056</v>
      </c>
      <c r="I14" s="130" t="s">
        <v>1056</v>
      </c>
      <c r="J14" s="130">
        <v>4304</v>
      </c>
      <c r="K14" s="130" t="s">
        <v>1056</v>
      </c>
      <c r="L14" s="130" t="s">
        <v>1056</v>
      </c>
      <c r="M14" s="128">
        <f t="shared" si="0"/>
        <v>26234</v>
      </c>
    </row>
    <row r="15" spans="2:15" ht="18" customHeight="1" x14ac:dyDescent="0.25">
      <c r="B15" s="131" t="s">
        <v>712</v>
      </c>
      <c r="C15" s="128" t="s">
        <v>1056</v>
      </c>
      <c r="D15" s="130" t="s">
        <v>1056</v>
      </c>
      <c r="E15" s="128" t="s">
        <v>1056</v>
      </c>
      <c r="F15" s="128">
        <v>11142</v>
      </c>
      <c r="G15" s="130" t="s">
        <v>1056</v>
      </c>
      <c r="H15" s="130" t="s">
        <v>1056</v>
      </c>
      <c r="I15" s="130" t="s">
        <v>1056</v>
      </c>
      <c r="J15" s="130" t="s">
        <v>1056</v>
      </c>
      <c r="K15" s="130" t="s">
        <v>1056</v>
      </c>
      <c r="L15" s="130">
        <v>75</v>
      </c>
      <c r="M15" s="128">
        <f t="shared" si="0"/>
        <v>11217</v>
      </c>
    </row>
    <row r="16" spans="2:15" ht="18" customHeight="1" x14ac:dyDescent="0.25">
      <c r="B16" s="131" t="s">
        <v>711</v>
      </c>
      <c r="C16" s="128">
        <v>3723</v>
      </c>
      <c r="D16" s="130" t="s">
        <v>1056</v>
      </c>
      <c r="E16" s="128" t="s">
        <v>1056</v>
      </c>
      <c r="F16" s="128" t="s">
        <v>1056</v>
      </c>
      <c r="G16" s="130" t="s">
        <v>1056</v>
      </c>
      <c r="H16" s="130" t="s">
        <v>1056</v>
      </c>
      <c r="I16" s="130" t="s">
        <v>1056</v>
      </c>
      <c r="J16" s="130">
        <v>2321</v>
      </c>
      <c r="K16" s="130" t="s">
        <v>1056</v>
      </c>
      <c r="L16" s="130">
        <v>24053</v>
      </c>
      <c r="M16" s="128">
        <f t="shared" si="0"/>
        <v>30097</v>
      </c>
    </row>
    <row r="17" spans="2:13" ht="18" customHeight="1" x14ac:dyDescent="0.25">
      <c r="B17" s="131" t="s">
        <v>709</v>
      </c>
      <c r="C17" s="128" t="s">
        <v>1056</v>
      </c>
      <c r="D17" s="130" t="s">
        <v>1056</v>
      </c>
      <c r="E17" s="128" t="s">
        <v>1056</v>
      </c>
      <c r="F17" s="128" t="s">
        <v>1056</v>
      </c>
      <c r="G17" s="130" t="s">
        <v>1056</v>
      </c>
      <c r="H17" s="130" t="s">
        <v>1056</v>
      </c>
      <c r="I17" s="130" t="s">
        <v>1056</v>
      </c>
      <c r="J17" s="130">
        <v>1722</v>
      </c>
      <c r="K17" s="130" t="s">
        <v>1056</v>
      </c>
      <c r="L17" s="130">
        <v>835</v>
      </c>
      <c r="M17" s="128">
        <f t="shared" si="0"/>
        <v>2557</v>
      </c>
    </row>
    <row r="18" spans="2:13" ht="18" customHeight="1" x14ac:dyDescent="0.25">
      <c r="B18" s="131" t="s">
        <v>710</v>
      </c>
      <c r="C18" s="128" t="s">
        <v>1056</v>
      </c>
      <c r="D18" s="130" t="s">
        <v>1056</v>
      </c>
      <c r="E18" s="128" t="s">
        <v>1056</v>
      </c>
      <c r="F18" s="128">
        <v>154</v>
      </c>
      <c r="G18" s="130" t="s">
        <v>1056</v>
      </c>
      <c r="H18" s="130" t="s">
        <v>1056</v>
      </c>
      <c r="I18" s="130" t="s">
        <v>1056</v>
      </c>
      <c r="J18" s="130" t="s">
        <v>1056</v>
      </c>
      <c r="K18" s="130">
        <v>2925</v>
      </c>
      <c r="L18" s="130" t="s">
        <v>1056</v>
      </c>
      <c r="M18" s="128">
        <f t="shared" si="0"/>
        <v>3079</v>
      </c>
    </row>
    <row r="19" spans="2:13" ht="18" customHeight="1" x14ac:dyDescent="0.25">
      <c r="B19" s="131" t="s">
        <v>708</v>
      </c>
      <c r="C19" s="128" t="s">
        <v>1056</v>
      </c>
      <c r="D19" s="130">
        <v>110015</v>
      </c>
      <c r="E19" s="128">
        <v>83</v>
      </c>
      <c r="F19" s="128">
        <v>17131</v>
      </c>
      <c r="G19" s="130">
        <v>1947</v>
      </c>
      <c r="H19" s="130" t="s">
        <v>1056</v>
      </c>
      <c r="I19" s="130">
        <v>38147</v>
      </c>
      <c r="J19" s="130">
        <v>38283</v>
      </c>
      <c r="K19" s="130">
        <v>350945</v>
      </c>
      <c r="L19" s="130">
        <v>62904</v>
      </c>
      <c r="M19" s="128">
        <f t="shared" si="0"/>
        <v>619455</v>
      </c>
    </row>
    <row r="20" spans="2:13" ht="18" customHeight="1" x14ac:dyDescent="0.25">
      <c r="B20" s="131" t="s">
        <v>707</v>
      </c>
      <c r="C20" s="128" t="s">
        <v>1056</v>
      </c>
      <c r="D20" s="130" t="s">
        <v>1056</v>
      </c>
      <c r="E20" s="128" t="s">
        <v>1056</v>
      </c>
      <c r="F20" s="128">
        <v>5044</v>
      </c>
      <c r="G20" s="130" t="s">
        <v>1056</v>
      </c>
      <c r="H20" s="130" t="s">
        <v>1056</v>
      </c>
      <c r="I20" s="130" t="s">
        <v>1056</v>
      </c>
      <c r="J20" s="130">
        <v>1540</v>
      </c>
      <c r="K20" s="130" t="s">
        <v>1056</v>
      </c>
      <c r="L20" s="130">
        <v>2600</v>
      </c>
      <c r="M20" s="128">
        <f t="shared" si="0"/>
        <v>9184</v>
      </c>
    </row>
    <row r="21" spans="2:13" ht="18" customHeight="1" x14ac:dyDescent="0.25">
      <c r="B21" s="131" t="s">
        <v>706</v>
      </c>
      <c r="C21" s="128" t="s">
        <v>1056</v>
      </c>
      <c r="D21" s="130">
        <v>110396</v>
      </c>
      <c r="E21" s="128" t="s">
        <v>1056</v>
      </c>
      <c r="F21" s="128">
        <v>16257</v>
      </c>
      <c r="G21" s="130">
        <v>483</v>
      </c>
      <c r="H21" s="130" t="s">
        <v>1056</v>
      </c>
      <c r="I21" s="130" t="s">
        <v>1056</v>
      </c>
      <c r="J21" s="130">
        <v>5554</v>
      </c>
      <c r="K21" s="130" t="s">
        <v>1056</v>
      </c>
      <c r="L21" s="130" t="s">
        <v>1056</v>
      </c>
      <c r="M21" s="128">
        <f t="shared" si="0"/>
        <v>132690</v>
      </c>
    </row>
    <row r="22" spans="2:13" ht="18" customHeight="1" x14ac:dyDescent="0.25">
      <c r="B22" s="131" t="s">
        <v>705</v>
      </c>
      <c r="C22" s="128" t="s">
        <v>1056</v>
      </c>
      <c r="D22" s="130">
        <v>908371</v>
      </c>
      <c r="E22" s="128">
        <v>11876</v>
      </c>
      <c r="F22" s="128">
        <v>1050298</v>
      </c>
      <c r="G22" s="130">
        <v>25986</v>
      </c>
      <c r="H22" s="130" t="s">
        <v>1056</v>
      </c>
      <c r="I22" s="130" t="s">
        <v>1056</v>
      </c>
      <c r="J22" s="130">
        <v>86662</v>
      </c>
      <c r="K22" s="130">
        <v>15252</v>
      </c>
      <c r="L22" s="130">
        <v>21839</v>
      </c>
      <c r="M22" s="128">
        <f t="shared" si="0"/>
        <v>2120284</v>
      </c>
    </row>
    <row r="23" spans="2:13" ht="18" customHeight="1" x14ac:dyDescent="0.25">
      <c r="B23" s="131" t="s">
        <v>704</v>
      </c>
      <c r="C23" s="128" t="s">
        <v>1056</v>
      </c>
      <c r="D23" s="130" t="s">
        <v>1056</v>
      </c>
      <c r="E23" s="128">
        <v>354</v>
      </c>
      <c r="F23" s="128">
        <v>254</v>
      </c>
      <c r="G23" s="130" t="s">
        <v>1056</v>
      </c>
      <c r="H23" s="130" t="s">
        <v>1056</v>
      </c>
      <c r="I23" s="130" t="s">
        <v>1056</v>
      </c>
      <c r="J23" s="130" t="s">
        <v>1056</v>
      </c>
      <c r="K23" s="130" t="s">
        <v>1056</v>
      </c>
      <c r="L23" s="130" t="s">
        <v>1056</v>
      </c>
      <c r="M23" s="128">
        <f t="shared" si="0"/>
        <v>608</v>
      </c>
    </row>
    <row r="24" spans="2:13" ht="18" customHeight="1" x14ac:dyDescent="0.25">
      <c r="B24" s="131" t="s">
        <v>703</v>
      </c>
      <c r="C24" s="128" t="s">
        <v>1056</v>
      </c>
      <c r="D24" s="130">
        <v>18980</v>
      </c>
      <c r="E24" s="128">
        <v>11804</v>
      </c>
      <c r="F24" s="128">
        <v>40675</v>
      </c>
      <c r="G24" s="130" t="s">
        <v>1056</v>
      </c>
      <c r="H24" s="130" t="s">
        <v>1056</v>
      </c>
      <c r="I24" s="130" t="s">
        <v>1056</v>
      </c>
      <c r="J24" s="130" t="s">
        <v>1056</v>
      </c>
      <c r="K24" s="130" t="s">
        <v>1056</v>
      </c>
      <c r="L24" s="130" t="s">
        <v>1056</v>
      </c>
      <c r="M24" s="128">
        <f t="shared" si="0"/>
        <v>71459</v>
      </c>
    </row>
    <row r="25" spans="2:13" ht="18" customHeight="1" x14ac:dyDescent="0.25">
      <c r="B25" s="131" t="s">
        <v>701</v>
      </c>
      <c r="C25" s="128" t="s">
        <v>1056</v>
      </c>
      <c r="D25" s="130" t="s">
        <v>1056</v>
      </c>
      <c r="E25" s="128" t="s">
        <v>1056</v>
      </c>
      <c r="F25" s="128" t="s">
        <v>1056</v>
      </c>
      <c r="G25" s="130" t="s">
        <v>1056</v>
      </c>
      <c r="H25" s="130" t="s">
        <v>1056</v>
      </c>
      <c r="I25" s="130" t="s">
        <v>1056</v>
      </c>
      <c r="J25" s="130" t="s">
        <v>1056</v>
      </c>
      <c r="K25" s="130" t="s">
        <v>1056</v>
      </c>
      <c r="L25" s="130" t="s">
        <v>1056</v>
      </c>
      <c r="M25" s="128" t="str">
        <f t="shared" si="0"/>
        <v>-</v>
      </c>
    </row>
    <row r="26" spans="2:13" ht="18" customHeight="1" x14ac:dyDescent="0.25">
      <c r="B26" s="129" t="s">
        <v>700</v>
      </c>
      <c r="C26" s="128" t="s">
        <v>1056</v>
      </c>
      <c r="D26" s="130" t="s">
        <v>1056</v>
      </c>
      <c r="E26" s="128">
        <v>2365</v>
      </c>
      <c r="F26" s="128">
        <v>464</v>
      </c>
      <c r="G26" s="130" t="s">
        <v>1056</v>
      </c>
      <c r="H26" s="130" t="s">
        <v>1056</v>
      </c>
      <c r="I26" s="130" t="s">
        <v>1056</v>
      </c>
      <c r="J26" s="130">
        <v>2307</v>
      </c>
      <c r="K26" s="130">
        <v>5776</v>
      </c>
      <c r="L26" s="130" t="s">
        <v>1056</v>
      </c>
      <c r="M26" s="128">
        <f t="shared" si="0"/>
        <v>10912</v>
      </c>
    </row>
    <row r="27" spans="2:13" ht="18" customHeight="1" x14ac:dyDescent="0.25">
      <c r="B27" s="131" t="s">
        <v>702</v>
      </c>
      <c r="C27" s="128" t="s">
        <v>1056</v>
      </c>
      <c r="D27" s="132">
        <v>2512</v>
      </c>
      <c r="E27" s="130">
        <v>10754</v>
      </c>
      <c r="F27" s="128">
        <v>99640</v>
      </c>
      <c r="G27" s="128" t="s">
        <v>1056</v>
      </c>
      <c r="H27" s="128" t="s">
        <v>1056</v>
      </c>
      <c r="I27" s="128">
        <v>5129</v>
      </c>
      <c r="J27" s="128">
        <v>3263</v>
      </c>
      <c r="K27" s="128" t="s">
        <v>1056</v>
      </c>
      <c r="L27" s="128" t="s">
        <v>1056</v>
      </c>
      <c r="M27" s="128">
        <f t="shared" si="0"/>
        <v>121298</v>
      </c>
    </row>
    <row r="28" spans="2:13" ht="18" customHeight="1" x14ac:dyDescent="0.25">
      <c r="B28" s="133" t="s">
        <v>518</v>
      </c>
      <c r="C28" s="134">
        <f t="shared" ref="C28:M28" si="1">IF((SUM(C11:C27))=0,"-",SUM(C11:C27))</f>
        <v>3723</v>
      </c>
      <c r="D28" s="134">
        <f t="shared" si="1"/>
        <v>1152805</v>
      </c>
      <c r="E28" s="134">
        <f t="shared" si="1"/>
        <v>37236</v>
      </c>
      <c r="F28" s="134">
        <f t="shared" si="1"/>
        <v>1350529</v>
      </c>
      <c r="G28" s="134">
        <f t="shared" si="1"/>
        <v>28416</v>
      </c>
      <c r="H28" s="134" t="str">
        <f t="shared" si="1"/>
        <v>-</v>
      </c>
      <c r="I28" s="134">
        <f t="shared" si="1"/>
        <v>43292</v>
      </c>
      <c r="J28" s="134">
        <f t="shared" si="1"/>
        <v>299818</v>
      </c>
      <c r="K28" s="134">
        <f t="shared" si="1"/>
        <v>392550</v>
      </c>
      <c r="L28" s="134">
        <f t="shared" si="1"/>
        <v>145650</v>
      </c>
      <c r="M28" s="134">
        <f t="shared" si="1"/>
        <v>3454019</v>
      </c>
    </row>
    <row r="30" spans="2:13" ht="19.899999999999999" customHeight="1" x14ac:dyDescent="0.25">
      <c r="B30" s="118" t="s">
        <v>734</v>
      </c>
    </row>
    <row r="31" spans="2:13" ht="15" customHeight="1" x14ac:dyDescent="0.25">
      <c r="B31" s="119" t="s">
        <v>729</v>
      </c>
    </row>
    <row r="33" spans="2:13" s="125" customFormat="1" ht="18" customHeight="1" x14ac:dyDescent="0.25">
      <c r="B33" s="121" t="s">
        <v>728</v>
      </c>
      <c r="C33" s="124" t="s">
        <v>727</v>
      </c>
      <c r="D33" s="124" t="s">
        <v>726</v>
      </c>
      <c r="E33" s="124" t="s">
        <v>725</v>
      </c>
      <c r="F33" s="124" t="s">
        <v>724</v>
      </c>
      <c r="G33" s="124" t="s">
        <v>723</v>
      </c>
      <c r="H33" s="135" t="s">
        <v>722</v>
      </c>
      <c r="I33" s="135" t="s">
        <v>721</v>
      </c>
      <c r="J33" s="135" t="s">
        <v>720</v>
      </c>
      <c r="K33" s="135" t="s">
        <v>719</v>
      </c>
      <c r="L33" s="135" t="s">
        <v>718</v>
      </c>
      <c r="M33" s="124" t="s">
        <v>717</v>
      </c>
    </row>
    <row r="34" spans="2:13" ht="18" customHeight="1" x14ac:dyDescent="0.25">
      <c r="B34" s="126" t="s">
        <v>716</v>
      </c>
      <c r="C34" s="127" t="s">
        <v>1056</v>
      </c>
      <c r="D34" s="127" t="s">
        <v>1056</v>
      </c>
      <c r="E34" s="127" t="s">
        <v>1056</v>
      </c>
      <c r="F34" s="127">
        <v>51825</v>
      </c>
      <c r="G34" s="127" t="s">
        <v>1056</v>
      </c>
      <c r="H34" s="127" t="s">
        <v>1056</v>
      </c>
      <c r="I34" s="127" t="s">
        <v>1056</v>
      </c>
      <c r="J34" s="127">
        <v>89896</v>
      </c>
      <c r="K34" s="127">
        <v>973</v>
      </c>
      <c r="L34" s="127" t="s">
        <v>1056</v>
      </c>
      <c r="M34" s="128">
        <f>IF((SUM(C34:L34))=0,"-",SUM(C34:L34))</f>
        <v>142694</v>
      </c>
    </row>
    <row r="35" spans="2:13" ht="18" customHeight="1" x14ac:dyDescent="0.25">
      <c r="B35" s="131" t="s">
        <v>715</v>
      </c>
      <c r="C35" s="128" t="s">
        <v>1056</v>
      </c>
      <c r="D35" s="128" t="s">
        <v>1056</v>
      </c>
      <c r="E35" s="128" t="s">
        <v>1056</v>
      </c>
      <c r="F35" s="128">
        <v>8614</v>
      </c>
      <c r="G35" s="128" t="s">
        <v>1056</v>
      </c>
      <c r="H35" s="128" t="s">
        <v>1056</v>
      </c>
      <c r="I35" s="128" t="s">
        <v>1056</v>
      </c>
      <c r="J35" s="128">
        <v>7127</v>
      </c>
      <c r="K35" s="128" t="s">
        <v>1056</v>
      </c>
      <c r="L35" s="128">
        <v>18703</v>
      </c>
      <c r="M35" s="128">
        <f t="shared" ref="M35:M50" si="2">IF((SUM(C35:L35))=0,"-",SUM(C35:L35))</f>
        <v>34444</v>
      </c>
    </row>
    <row r="36" spans="2:13" ht="18" customHeight="1" x14ac:dyDescent="0.25">
      <c r="B36" s="131" t="s">
        <v>714</v>
      </c>
      <c r="C36" s="128" t="s">
        <v>1056</v>
      </c>
      <c r="D36" s="128">
        <v>940</v>
      </c>
      <c r="E36" s="128" t="s">
        <v>1056</v>
      </c>
      <c r="F36" s="128">
        <v>846</v>
      </c>
      <c r="G36" s="128" t="s">
        <v>1056</v>
      </c>
      <c r="H36" s="128" t="s">
        <v>1056</v>
      </c>
      <c r="I36" s="128" t="s">
        <v>1056</v>
      </c>
      <c r="J36" s="128">
        <v>9750</v>
      </c>
      <c r="K36" s="128" t="s">
        <v>1056</v>
      </c>
      <c r="L36" s="128">
        <v>1801</v>
      </c>
      <c r="M36" s="128">
        <f t="shared" si="2"/>
        <v>13337</v>
      </c>
    </row>
    <row r="37" spans="2:13" ht="18" customHeight="1" x14ac:dyDescent="0.25">
      <c r="B37" s="131" t="s">
        <v>713</v>
      </c>
      <c r="C37" s="128" t="s">
        <v>1056</v>
      </c>
      <c r="D37" s="128" t="s">
        <v>1056</v>
      </c>
      <c r="E37" s="128" t="s">
        <v>1056</v>
      </c>
      <c r="F37" s="128">
        <v>7395</v>
      </c>
      <c r="G37" s="128" t="s">
        <v>1056</v>
      </c>
      <c r="H37" s="128" t="s">
        <v>1056</v>
      </c>
      <c r="I37" s="128" t="s">
        <v>1056</v>
      </c>
      <c r="J37" s="128">
        <v>499</v>
      </c>
      <c r="K37" s="128" t="s">
        <v>1056</v>
      </c>
      <c r="L37" s="128" t="s">
        <v>1056</v>
      </c>
      <c r="M37" s="128">
        <f t="shared" si="2"/>
        <v>7894</v>
      </c>
    </row>
    <row r="38" spans="2:13" ht="18" customHeight="1" x14ac:dyDescent="0.25">
      <c r="B38" s="131" t="s">
        <v>712</v>
      </c>
      <c r="C38" s="128" t="s">
        <v>1056</v>
      </c>
      <c r="D38" s="128" t="s">
        <v>1056</v>
      </c>
      <c r="E38" s="128" t="s">
        <v>1056</v>
      </c>
      <c r="F38" s="128">
        <v>4216</v>
      </c>
      <c r="G38" s="128" t="s">
        <v>1056</v>
      </c>
      <c r="H38" s="128" t="s">
        <v>1056</v>
      </c>
      <c r="I38" s="128" t="s">
        <v>1056</v>
      </c>
      <c r="J38" s="128" t="s">
        <v>1056</v>
      </c>
      <c r="K38" s="128" t="s">
        <v>1056</v>
      </c>
      <c r="L38" s="128">
        <v>48</v>
      </c>
      <c r="M38" s="128">
        <f t="shared" si="2"/>
        <v>4264</v>
      </c>
    </row>
    <row r="39" spans="2:13" ht="18" customHeight="1" x14ac:dyDescent="0.25">
      <c r="B39" s="131" t="s">
        <v>711</v>
      </c>
      <c r="C39" s="128">
        <v>1685</v>
      </c>
      <c r="D39" s="128" t="s">
        <v>1056</v>
      </c>
      <c r="E39" s="128" t="s">
        <v>1056</v>
      </c>
      <c r="F39" s="128" t="s">
        <v>1056</v>
      </c>
      <c r="G39" s="128" t="s">
        <v>1056</v>
      </c>
      <c r="H39" s="128" t="s">
        <v>1056</v>
      </c>
      <c r="I39" s="128" t="s">
        <v>1056</v>
      </c>
      <c r="J39" s="128">
        <v>1313</v>
      </c>
      <c r="K39" s="128" t="s">
        <v>1056</v>
      </c>
      <c r="L39" s="128">
        <v>8395</v>
      </c>
      <c r="M39" s="128">
        <f t="shared" si="2"/>
        <v>11393</v>
      </c>
    </row>
    <row r="40" spans="2:13" ht="18" customHeight="1" x14ac:dyDescent="0.25">
      <c r="B40" s="131" t="s">
        <v>709</v>
      </c>
      <c r="C40" s="128" t="s">
        <v>1056</v>
      </c>
      <c r="D40" s="128" t="s">
        <v>1056</v>
      </c>
      <c r="E40" s="128" t="s">
        <v>1056</v>
      </c>
      <c r="F40" s="128" t="s">
        <v>1056</v>
      </c>
      <c r="G40" s="128" t="s">
        <v>1056</v>
      </c>
      <c r="H40" s="128" t="s">
        <v>1056</v>
      </c>
      <c r="I40" s="128" t="s">
        <v>1056</v>
      </c>
      <c r="J40" s="128">
        <v>1210</v>
      </c>
      <c r="K40" s="128" t="s">
        <v>1056</v>
      </c>
      <c r="L40" s="128">
        <v>440</v>
      </c>
      <c r="M40" s="128">
        <f t="shared" si="2"/>
        <v>1650</v>
      </c>
    </row>
    <row r="41" spans="2:13" ht="18" customHeight="1" x14ac:dyDescent="0.25">
      <c r="B41" s="131" t="s">
        <v>710</v>
      </c>
      <c r="C41" s="128" t="s">
        <v>1056</v>
      </c>
      <c r="D41" s="128" t="s">
        <v>1056</v>
      </c>
      <c r="E41" s="128" t="s">
        <v>1056</v>
      </c>
      <c r="F41" s="128">
        <v>11</v>
      </c>
      <c r="G41" s="128" t="s">
        <v>1056</v>
      </c>
      <c r="H41" s="128" t="s">
        <v>1056</v>
      </c>
      <c r="I41" s="128" t="s">
        <v>1056</v>
      </c>
      <c r="J41" s="128" t="s">
        <v>1056</v>
      </c>
      <c r="K41" s="128">
        <v>1442</v>
      </c>
      <c r="L41" s="128" t="s">
        <v>1056</v>
      </c>
      <c r="M41" s="128">
        <f t="shared" si="2"/>
        <v>1453</v>
      </c>
    </row>
    <row r="42" spans="2:13" ht="18" customHeight="1" x14ac:dyDescent="0.25">
      <c r="B42" s="131" t="s">
        <v>708</v>
      </c>
      <c r="C42" s="128" t="s">
        <v>1056</v>
      </c>
      <c r="D42" s="128">
        <v>40489</v>
      </c>
      <c r="E42" s="128">
        <v>73</v>
      </c>
      <c r="F42" s="128">
        <v>9908</v>
      </c>
      <c r="G42" s="128">
        <v>511</v>
      </c>
      <c r="H42" s="128" t="s">
        <v>1056</v>
      </c>
      <c r="I42" s="128">
        <v>21044</v>
      </c>
      <c r="J42" s="128">
        <v>17442</v>
      </c>
      <c r="K42" s="128">
        <v>211594</v>
      </c>
      <c r="L42" s="128">
        <v>18497</v>
      </c>
      <c r="M42" s="128">
        <f t="shared" si="2"/>
        <v>319558</v>
      </c>
    </row>
    <row r="43" spans="2:13" ht="18" customHeight="1" x14ac:dyDescent="0.25">
      <c r="B43" s="131" t="s">
        <v>707</v>
      </c>
      <c r="C43" s="128" t="s">
        <v>1056</v>
      </c>
      <c r="D43" s="128" t="s">
        <v>1056</v>
      </c>
      <c r="E43" s="128" t="s">
        <v>1056</v>
      </c>
      <c r="F43" s="128">
        <v>3239</v>
      </c>
      <c r="G43" s="128" t="s">
        <v>1056</v>
      </c>
      <c r="H43" s="128" t="s">
        <v>1056</v>
      </c>
      <c r="I43" s="128" t="s">
        <v>1056</v>
      </c>
      <c r="J43" s="128">
        <v>804</v>
      </c>
      <c r="K43" s="128" t="s">
        <v>1056</v>
      </c>
      <c r="L43" s="128">
        <v>1403</v>
      </c>
      <c r="M43" s="128">
        <f t="shared" si="2"/>
        <v>5446</v>
      </c>
    </row>
    <row r="44" spans="2:13" ht="18" customHeight="1" x14ac:dyDescent="0.25">
      <c r="B44" s="131" t="s">
        <v>706</v>
      </c>
      <c r="C44" s="128" t="s">
        <v>1056</v>
      </c>
      <c r="D44" s="128">
        <v>19454</v>
      </c>
      <c r="E44" s="128" t="s">
        <v>1056</v>
      </c>
      <c r="F44" s="128">
        <v>5380</v>
      </c>
      <c r="G44" s="128">
        <v>375</v>
      </c>
      <c r="H44" s="128" t="s">
        <v>1056</v>
      </c>
      <c r="I44" s="128" t="s">
        <v>1056</v>
      </c>
      <c r="J44" s="128">
        <v>2393</v>
      </c>
      <c r="K44" s="128" t="s">
        <v>1056</v>
      </c>
      <c r="L44" s="128" t="s">
        <v>1056</v>
      </c>
      <c r="M44" s="128">
        <f t="shared" si="2"/>
        <v>27602</v>
      </c>
    </row>
    <row r="45" spans="2:13" ht="18" customHeight="1" x14ac:dyDescent="0.25">
      <c r="B45" s="131" t="s">
        <v>705</v>
      </c>
      <c r="C45" s="128" t="s">
        <v>1056</v>
      </c>
      <c r="D45" s="128">
        <v>509112</v>
      </c>
      <c r="E45" s="128">
        <v>7789</v>
      </c>
      <c r="F45" s="128">
        <v>583696</v>
      </c>
      <c r="G45" s="128">
        <v>19357</v>
      </c>
      <c r="H45" s="128" t="s">
        <v>1056</v>
      </c>
      <c r="I45" s="128" t="s">
        <v>1056</v>
      </c>
      <c r="J45" s="128">
        <v>33877</v>
      </c>
      <c r="K45" s="128">
        <v>9991</v>
      </c>
      <c r="L45" s="128">
        <v>12220</v>
      </c>
      <c r="M45" s="128">
        <f t="shared" si="2"/>
        <v>1176042</v>
      </c>
    </row>
    <row r="46" spans="2:13" ht="18" customHeight="1" x14ac:dyDescent="0.25">
      <c r="B46" s="131" t="s">
        <v>704</v>
      </c>
      <c r="C46" s="128" t="s">
        <v>1056</v>
      </c>
      <c r="D46" s="128" t="s">
        <v>1056</v>
      </c>
      <c r="E46" s="128">
        <v>295</v>
      </c>
      <c r="F46" s="128">
        <v>159</v>
      </c>
      <c r="G46" s="128" t="s">
        <v>1056</v>
      </c>
      <c r="H46" s="128" t="s">
        <v>1056</v>
      </c>
      <c r="I46" s="128" t="s">
        <v>1056</v>
      </c>
      <c r="J46" s="128" t="s">
        <v>1056</v>
      </c>
      <c r="K46" s="128" t="s">
        <v>1056</v>
      </c>
      <c r="L46" s="128" t="s">
        <v>1056</v>
      </c>
      <c r="M46" s="128">
        <f t="shared" si="2"/>
        <v>454</v>
      </c>
    </row>
    <row r="47" spans="2:13" ht="18" customHeight="1" x14ac:dyDescent="0.25">
      <c r="B47" s="131" t="s">
        <v>703</v>
      </c>
      <c r="C47" s="128" t="s">
        <v>1056</v>
      </c>
      <c r="D47" s="128">
        <v>8892</v>
      </c>
      <c r="E47" s="128">
        <v>5794</v>
      </c>
      <c r="F47" s="128">
        <v>34525</v>
      </c>
      <c r="G47" s="128" t="s">
        <v>1056</v>
      </c>
      <c r="H47" s="128" t="s">
        <v>1056</v>
      </c>
      <c r="I47" s="128" t="s">
        <v>1056</v>
      </c>
      <c r="J47" s="128" t="s">
        <v>1056</v>
      </c>
      <c r="K47" s="128" t="s">
        <v>1056</v>
      </c>
      <c r="L47" s="128" t="s">
        <v>1056</v>
      </c>
      <c r="M47" s="128">
        <f t="shared" si="2"/>
        <v>49211</v>
      </c>
    </row>
    <row r="48" spans="2:13" ht="18" customHeight="1" x14ac:dyDescent="0.25">
      <c r="B48" s="131" t="s">
        <v>701</v>
      </c>
      <c r="C48" s="128" t="s">
        <v>1056</v>
      </c>
      <c r="D48" s="128" t="s">
        <v>1056</v>
      </c>
      <c r="E48" s="128" t="s">
        <v>1056</v>
      </c>
      <c r="F48" s="128" t="s">
        <v>1056</v>
      </c>
      <c r="G48" s="128" t="s">
        <v>1056</v>
      </c>
      <c r="H48" s="128" t="s">
        <v>1056</v>
      </c>
      <c r="I48" s="128" t="s">
        <v>1056</v>
      </c>
      <c r="J48" s="128" t="s">
        <v>1056</v>
      </c>
      <c r="K48" s="128" t="s">
        <v>1056</v>
      </c>
      <c r="L48" s="128" t="s">
        <v>1056</v>
      </c>
      <c r="M48" s="128" t="str">
        <f t="shared" si="2"/>
        <v>-</v>
      </c>
    </row>
    <row r="49" spans="2:13" ht="18" customHeight="1" x14ac:dyDescent="0.25">
      <c r="B49" s="129" t="s">
        <v>700</v>
      </c>
      <c r="C49" s="128" t="s">
        <v>1056</v>
      </c>
      <c r="D49" s="128" t="s">
        <v>1056</v>
      </c>
      <c r="E49" s="128">
        <v>2253</v>
      </c>
      <c r="F49" s="128">
        <v>122</v>
      </c>
      <c r="G49" s="128" t="s">
        <v>1056</v>
      </c>
      <c r="H49" s="128" t="s">
        <v>1056</v>
      </c>
      <c r="I49" s="128" t="s">
        <v>1056</v>
      </c>
      <c r="J49" s="128">
        <v>1248</v>
      </c>
      <c r="K49" s="128">
        <v>4132</v>
      </c>
      <c r="L49" s="128" t="s">
        <v>1056</v>
      </c>
      <c r="M49" s="128">
        <f t="shared" si="2"/>
        <v>7755</v>
      </c>
    </row>
    <row r="50" spans="2:13" ht="18" customHeight="1" x14ac:dyDescent="0.25">
      <c r="B50" s="131" t="s">
        <v>702</v>
      </c>
      <c r="C50" s="128" t="s">
        <v>1056</v>
      </c>
      <c r="D50" s="128">
        <v>913</v>
      </c>
      <c r="E50" s="128">
        <v>5930</v>
      </c>
      <c r="F50" s="128">
        <v>52704</v>
      </c>
      <c r="G50" s="128" t="s">
        <v>1056</v>
      </c>
      <c r="H50" s="128" t="s">
        <v>1056</v>
      </c>
      <c r="I50" s="128">
        <v>2670</v>
      </c>
      <c r="J50" s="128">
        <v>481</v>
      </c>
      <c r="K50" s="128" t="s">
        <v>1056</v>
      </c>
      <c r="L50" s="128" t="s">
        <v>1056</v>
      </c>
      <c r="M50" s="128">
        <f t="shared" si="2"/>
        <v>62698</v>
      </c>
    </row>
    <row r="51" spans="2:13" ht="18" customHeight="1" x14ac:dyDescent="0.25">
      <c r="B51" s="133" t="s">
        <v>518</v>
      </c>
      <c r="C51" s="134">
        <f t="shared" ref="C51:M51" si="3">IF((SUM(C34:C50))=0,"-",SUM(C34:C50))</f>
        <v>1685</v>
      </c>
      <c r="D51" s="134">
        <f t="shared" si="3"/>
        <v>579800</v>
      </c>
      <c r="E51" s="134">
        <f t="shared" si="3"/>
        <v>22134</v>
      </c>
      <c r="F51" s="134">
        <f t="shared" si="3"/>
        <v>762640</v>
      </c>
      <c r="G51" s="134">
        <f t="shared" si="3"/>
        <v>20243</v>
      </c>
      <c r="H51" s="134" t="str">
        <f t="shared" si="3"/>
        <v>-</v>
      </c>
      <c r="I51" s="134">
        <f t="shared" si="3"/>
        <v>23714</v>
      </c>
      <c r="J51" s="134">
        <f t="shared" si="3"/>
        <v>166040</v>
      </c>
      <c r="K51" s="134">
        <f t="shared" si="3"/>
        <v>228132</v>
      </c>
      <c r="L51" s="134">
        <f t="shared" si="3"/>
        <v>61507</v>
      </c>
      <c r="M51" s="134">
        <f t="shared" si="3"/>
        <v>1865895</v>
      </c>
    </row>
    <row r="52" spans="2:13" ht="15" customHeight="1" x14ac:dyDescent="0.25">
      <c r="B52" s="136"/>
      <c r="C52" s="137"/>
      <c r="D52" s="137"/>
      <c r="E52" s="137"/>
      <c r="F52" s="137"/>
      <c r="G52" s="137"/>
      <c r="H52" s="137"/>
      <c r="I52" s="137"/>
      <c r="J52" s="137"/>
      <c r="K52" s="137"/>
      <c r="L52" s="137"/>
      <c r="M52" s="137"/>
    </row>
    <row r="53" spans="2:13" ht="19.899999999999999" customHeight="1" x14ac:dyDescent="0.25">
      <c r="B53" s="118" t="s">
        <v>733</v>
      </c>
    </row>
    <row r="54" spans="2:13" ht="15" customHeight="1" x14ac:dyDescent="0.25">
      <c r="B54" s="119" t="s">
        <v>729</v>
      </c>
    </row>
    <row r="56" spans="2:13" s="125" customFormat="1" ht="18" customHeight="1" x14ac:dyDescent="0.25">
      <c r="B56" s="121" t="s">
        <v>728</v>
      </c>
      <c r="C56" s="124" t="s">
        <v>727</v>
      </c>
      <c r="D56" s="124" t="s">
        <v>726</v>
      </c>
      <c r="E56" s="124" t="s">
        <v>725</v>
      </c>
      <c r="F56" s="124" t="s">
        <v>724</v>
      </c>
      <c r="G56" s="124" t="s">
        <v>723</v>
      </c>
      <c r="H56" s="135" t="s">
        <v>722</v>
      </c>
      <c r="I56" s="135" t="s">
        <v>721</v>
      </c>
      <c r="J56" s="135" t="s">
        <v>720</v>
      </c>
      <c r="K56" s="135" t="s">
        <v>719</v>
      </c>
      <c r="L56" s="135" t="s">
        <v>718</v>
      </c>
      <c r="M56" s="124" t="s">
        <v>717</v>
      </c>
    </row>
    <row r="57" spans="2:13" ht="18" customHeight="1" x14ac:dyDescent="0.25">
      <c r="B57" s="126" t="s">
        <v>716</v>
      </c>
      <c r="C57" s="127" t="s">
        <v>1056</v>
      </c>
      <c r="D57" s="127" t="s">
        <v>1056</v>
      </c>
      <c r="E57" s="127" t="s">
        <v>1056</v>
      </c>
      <c r="F57" s="127">
        <v>30076</v>
      </c>
      <c r="G57" s="127" t="s">
        <v>1056</v>
      </c>
      <c r="H57" s="127" t="s">
        <v>1056</v>
      </c>
      <c r="I57" s="127" t="s">
        <v>1056</v>
      </c>
      <c r="J57" s="127">
        <v>78007</v>
      </c>
      <c r="K57" s="127">
        <v>20847</v>
      </c>
      <c r="L57" s="127" t="s">
        <v>1056</v>
      </c>
      <c r="M57" s="128">
        <f>IF((SUM(C57:L57))=0,"-",SUM(C57:L57))</f>
        <v>128930</v>
      </c>
    </row>
    <row r="58" spans="2:13" ht="18" customHeight="1" x14ac:dyDescent="0.25">
      <c r="B58" s="131" t="s">
        <v>715</v>
      </c>
      <c r="C58" s="128" t="s">
        <v>1056</v>
      </c>
      <c r="D58" s="128" t="s">
        <v>1056</v>
      </c>
      <c r="E58" s="128" t="s">
        <v>1056</v>
      </c>
      <c r="F58" s="128">
        <v>4349</v>
      </c>
      <c r="G58" s="138" t="s">
        <v>1056</v>
      </c>
      <c r="H58" s="128" t="s">
        <v>1056</v>
      </c>
      <c r="I58" s="128" t="s">
        <v>1056</v>
      </c>
      <c r="J58" s="128">
        <v>4276</v>
      </c>
      <c r="K58" s="128" t="s">
        <v>1056</v>
      </c>
      <c r="L58" s="128">
        <v>6976</v>
      </c>
      <c r="M58" s="128">
        <f t="shared" ref="M58:M73" si="4">IF((SUM(C58:L58))=0,"-",SUM(C58:L58))</f>
        <v>15601</v>
      </c>
    </row>
    <row r="59" spans="2:13" ht="18" customHeight="1" x14ac:dyDescent="0.25">
      <c r="B59" s="131" t="s">
        <v>714</v>
      </c>
      <c r="C59" s="128" t="s">
        <v>1056</v>
      </c>
      <c r="D59" s="128">
        <v>624</v>
      </c>
      <c r="E59" s="128" t="s">
        <v>1056</v>
      </c>
      <c r="F59" s="128">
        <v>544</v>
      </c>
      <c r="G59" s="138" t="s">
        <v>1056</v>
      </c>
      <c r="H59" s="128" t="s">
        <v>1056</v>
      </c>
      <c r="I59" s="128" t="s">
        <v>1056</v>
      </c>
      <c r="J59" s="128">
        <v>8867</v>
      </c>
      <c r="K59" s="128" t="s">
        <v>1056</v>
      </c>
      <c r="L59" s="128">
        <v>2120</v>
      </c>
      <c r="M59" s="128">
        <f t="shared" si="4"/>
        <v>12155</v>
      </c>
    </row>
    <row r="60" spans="2:13" ht="18" customHeight="1" x14ac:dyDescent="0.25">
      <c r="B60" s="131" t="s">
        <v>713</v>
      </c>
      <c r="C60" s="128" t="s">
        <v>1056</v>
      </c>
      <c r="D60" s="128" t="s">
        <v>1056</v>
      </c>
      <c r="E60" s="128" t="s">
        <v>1056</v>
      </c>
      <c r="F60" s="128">
        <v>4552</v>
      </c>
      <c r="G60" s="138" t="s">
        <v>1056</v>
      </c>
      <c r="H60" s="128" t="s">
        <v>1056</v>
      </c>
      <c r="I60" s="128" t="s">
        <v>1056</v>
      </c>
      <c r="J60" s="128">
        <v>2843</v>
      </c>
      <c r="K60" s="128" t="s">
        <v>1056</v>
      </c>
      <c r="L60" s="128" t="s">
        <v>1056</v>
      </c>
      <c r="M60" s="128">
        <f t="shared" si="4"/>
        <v>7395</v>
      </c>
    </row>
    <row r="61" spans="2:13" ht="18" customHeight="1" x14ac:dyDescent="0.25">
      <c r="B61" s="131" t="s">
        <v>712</v>
      </c>
      <c r="C61" s="128" t="s">
        <v>1056</v>
      </c>
      <c r="D61" s="128" t="s">
        <v>1056</v>
      </c>
      <c r="E61" s="128" t="s">
        <v>1056</v>
      </c>
      <c r="F61" s="128">
        <v>2015</v>
      </c>
      <c r="G61" s="138" t="s">
        <v>1056</v>
      </c>
      <c r="H61" s="128" t="s">
        <v>1056</v>
      </c>
      <c r="I61" s="128" t="s">
        <v>1056</v>
      </c>
      <c r="J61" s="128" t="s">
        <v>1056</v>
      </c>
      <c r="K61" s="128" t="s">
        <v>1056</v>
      </c>
      <c r="L61" s="128" t="s">
        <v>1056</v>
      </c>
      <c r="M61" s="128">
        <f t="shared" si="4"/>
        <v>2015</v>
      </c>
    </row>
    <row r="62" spans="2:13" ht="18" customHeight="1" x14ac:dyDescent="0.25">
      <c r="B62" s="131" t="s">
        <v>711</v>
      </c>
      <c r="C62" s="128">
        <v>1024</v>
      </c>
      <c r="D62" s="128" t="s">
        <v>1056</v>
      </c>
      <c r="E62" s="128" t="s">
        <v>1056</v>
      </c>
      <c r="F62" s="128" t="s">
        <v>1056</v>
      </c>
      <c r="G62" s="138" t="s">
        <v>1056</v>
      </c>
      <c r="H62" s="128" t="s">
        <v>1056</v>
      </c>
      <c r="I62" s="128" t="s">
        <v>1056</v>
      </c>
      <c r="J62" s="128">
        <v>953</v>
      </c>
      <c r="K62" s="128" t="s">
        <v>1056</v>
      </c>
      <c r="L62" s="128">
        <v>14817</v>
      </c>
      <c r="M62" s="128">
        <f t="shared" si="4"/>
        <v>16794</v>
      </c>
    </row>
    <row r="63" spans="2:13" ht="18" customHeight="1" x14ac:dyDescent="0.25">
      <c r="B63" s="131" t="s">
        <v>709</v>
      </c>
      <c r="C63" s="128" t="s">
        <v>1056</v>
      </c>
      <c r="D63" s="128" t="s">
        <v>1056</v>
      </c>
      <c r="E63" s="128" t="s">
        <v>1056</v>
      </c>
      <c r="F63" s="128" t="s">
        <v>1056</v>
      </c>
      <c r="G63" s="138" t="s">
        <v>1056</v>
      </c>
      <c r="H63" s="128" t="s">
        <v>1056</v>
      </c>
      <c r="I63" s="128" t="s">
        <v>1056</v>
      </c>
      <c r="J63" s="128">
        <v>1701</v>
      </c>
      <c r="K63" s="128" t="s">
        <v>1056</v>
      </c>
      <c r="L63" s="128">
        <v>834</v>
      </c>
      <c r="M63" s="128">
        <f t="shared" si="4"/>
        <v>2535</v>
      </c>
    </row>
    <row r="64" spans="2:13" ht="18" customHeight="1" x14ac:dyDescent="0.25">
      <c r="B64" s="131" t="s">
        <v>710</v>
      </c>
      <c r="C64" s="128" t="s">
        <v>1056</v>
      </c>
      <c r="D64" s="128" t="s">
        <v>1056</v>
      </c>
      <c r="E64" s="128" t="s">
        <v>1056</v>
      </c>
      <c r="F64" s="128">
        <v>83</v>
      </c>
      <c r="G64" s="138" t="s">
        <v>1056</v>
      </c>
      <c r="H64" s="128" t="s">
        <v>1056</v>
      </c>
      <c r="I64" s="128" t="s">
        <v>1056</v>
      </c>
      <c r="J64" s="128" t="s">
        <v>1056</v>
      </c>
      <c r="K64" s="128">
        <v>2785</v>
      </c>
      <c r="L64" s="128" t="s">
        <v>1056</v>
      </c>
      <c r="M64" s="128">
        <f t="shared" si="4"/>
        <v>2868</v>
      </c>
    </row>
    <row r="65" spans="2:13" ht="18" customHeight="1" x14ac:dyDescent="0.25">
      <c r="B65" s="131" t="s">
        <v>708</v>
      </c>
      <c r="C65" s="128" t="s">
        <v>1056</v>
      </c>
      <c r="D65" s="128">
        <v>22099</v>
      </c>
      <c r="E65" s="128" t="s">
        <v>1056</v>
      </c>
      <c r="F65" s="128">
        <v>3415</v>
      </c>
      <c r="G65" s="138">
        <v>549</v>
      </c>
      <c r="H65" s="128" t="s">
        <v>1056</v>
      </c>
      <c r="I65" s="128">
        <v>11395</v>
      </c>
      <c r="J65" s="128">
        <v>21039</v>
      </c>
      <c r="K65" s="128">
        <v>215608</v>
      </c>
      <c r="L65" s="128">
        <v>13192</v>
      </c>
      <c r="M65" s="128">
        <f t="shared" si="4"/>
        <v>287297</v>
      </c>
    </row>
    <row r="66" spans="2:13" ht="18" customHeight="1" x14ac:dyDescent="0.25">
      <c r="B66" s="131" t="s">
        <v>707</v>
      </c>
      <c r="C66" s="128" t="s">
        <v>1056</v>
      </c>
      <c r="D66" s="128" t="s">
        <v>1056</v>
      </c>
      <c r="E66" s="128" t="s">
        <v>1056</v>
      </c>
      <c r="F66" s="128">
        <v>2870</v>
      </c>
      <c r="G66" s="138" t="s">
        <v>1056</v>
      </c>
      <c r="H66" s="128" t="s">
        <v>1056</v>
      </c>
      <c r="I66" s="128" t="s">
        <v>1056</v>
      </c>
      <c r="J66" s="128">
        <v>1885</v>
      </c>
      <c r="K66" s="128" t="s">
        <v>1056</v>
      </c>
      <c r="L66" s="128">
        <v>3227</v>
      </c>
      <c r="M66" s="128">
        <f t="shared" si="4"/>
        <v>7982</v>
      </c>
    </row>
    <row r="67" spans="2:13" ht="18" customHeight="1" x14ac:dyDescent="0.25">
      <c r="B67" s="131" t="s">
        <v>706</v>
      </c>
      <c r="C67" s="128" t="s">
        <v>1056</v>
      </c>
      <c r="D67" s="128">
        <v>1338</v>
      </c>
      <c r="E67" s="128" t="s">
        <v>1056</v>
      </c>
      <c r="F67" s="128">
        <v>4721</v>
      </c>
      <c r="G67" s="138">
        <v>479</v>
      </c>
      <c r="H67" s="128" t="s">
        <v>1056</v>
      </c>
      <c r="I67" s="128" t="s">
        <v>1056</v>
      </c>
      <c r="J67" s="128">
        <v>1567</v>
      </c>
      <c r="K67" s="128" t="s">
        <v>1056</v>
      </c>
      <c r="L67" s="128" t="s">
        <v>1056</v>
      </c>
      <c r="M67" s="128">
        <f t="shared" si="4"/>
        <v>8105</v>
      </c>
    </row>
    <row r="68" spans="2:13" ht="18" customHeight="1" x14ac:dyDescent="0.25">
      <c r="B68" s="131" t="s">
        <v>705</v>
      </c>
      <c r="C68" s="128" t="s">
        <v>1056</v>
      </c>
      <c r="D68" s="128">
        <v>152633</v>
      </c>
      <c r="E68" s="128">
        <v>11655</v>
      </c>
      <c r="F68" s="128">
        <v>410778</v>
      </c>
      <c r="G68" s="138">
        <v>15677</v>
      </c>
      <c r="H68" s="128" t="s">
        <v>1056</v>
      </c>
      <c r="I68" s="128" t="s">
        <v>1056</v>
      </c>
      <c r="J68" s="128">
        <v>41878</v>
      </c>
      <c r="K68" s="128">
        <v>7924</v>
      </c>
      <c r="L68" s="128">
        <v>11720</v>
      </c>
      <c r="M68" s="128">
        <f t="shared" si="4"/>
        <v>652265</v>
      </c>
    </row>
    <row r="69" spans="2:13" ht="18" customHeight="1" x14ac:dyDescent="0.25">
      <c r="B69" s="131" t="s">
        <v>704</v>
      </c>
      <c r="C69" s="128" t="s">
        <v>1056</v>
      </c>
      <c r="D69" s="128" t="s">
        <v>1056</v>
      </c>
      <c r="E69" s="128">
        <v>126</v>
      </c>
      <c r="F69" s="128">
        <v>104</v>
      </c>
      <c r="G69" s="138" t="s">
        <v>1056</v>
      </c>
      <c r="H69" s="128" t="s">
        <v>1056</v>
      </c>
      <c r="I69" s="128" t="s">
        <v>1056</v>
      </c>
      <c r="J69" s="128" t="s">
        <v>1056</v>
      </c>
      <c r="K69" s="128" t="s">
        <v>1056</v>
      </c>
      <c r="L69" s="128" t="s">
        <v>1056</v>
      </c>
      <c r="M69" s="128">
        <f t="shared" si="4"/>
        <v>230</v>
      </c>
    </row>
    <row r="70" spans="2:13" ht="18" customHeight="1" x14ac:dyDescent="0.25">
      <c r="B70" s="131" t="s">
        <v>703</v>
      </c>
      <c r="C70" s="128" t="s">
        <v>1056</v>
      </c>
      <c r="D70" s="128">
        <v>3804</v>
      </c>
      <c r="E70" s="128">
        <v>6403</v>
      </c>
      <c r="F70" s="128">
        <v>4869</v>
      </c>
      <c r="G70" s="138" t="s">
        <v>1056</v>
      </c>
      <c r="H70" s="128" t="s">
        <v>1056</v>
      </c>
      <c r="I70" s="128" t="s">
        <v>1056</v>
      </c>
      <c r="J70" s="128" t="s">
        <v>1056</v>
      </c>
      <c r="K70" s="128" t="s">
        <v>1056</v>
      </c>
      <c r="L70" s="128" t="s">
        <v>1056</v>
      </c>
      <c r="M70" s="128">
        <f t="shared" si="4"/>
        <v>15076</v>
      </c>
    </row>
    <row r="71" spans="2:13" ht="18" customHeight="1" x14ac:dyDescent="0.25">
      <c r="B71" s="131" t="s">
        <v>701</v>
      </c>
      <c r="C71" s="128" t="s">
        <v>1056</v>
      </c>
      <c r="D71" s="128" t="s">
        <v>1056</v>
      </c>
      <c r="E71" s="128" t="s">
        <v>1056</v>
      </c>
      <c r="F71" s="128" t="s">
        <v>1056</v>
      </c>
      <c r="G71" s="138" t="s">
        <v>1056</v>
      </c>
      <c r="H71" s="128" t="s">
        <v>1056</v>
      </c>
      <c r="I71" s="128" t="s">
        <v>1056</v>
      </c>
      <c r="J71" s="128" t="s">
        <v>1056</v>
      </c>
      <c r="K71" s="128" t="s">
        <v>1056</v>
      </c>
      <c r="L71" s="128" t="s">
        <v>1056</v>
      </c>
      <c r="M71" s="128" t="str">
        <f t="shared" si="4"/>
        <v>-</v>
      </c>
    </row>
    <row r="72" spans="2:13" ht="18" customHeight="1" x14ac:dyDescent="0.25">
      <c r="B72" s="129" t="s">
        <v>700</v>
      </c>
      <c r="C72" s="128" t="s">
        <v>1056</v>
      </c>
      <c r="D72" s="128" t="s">
        <v>1056</v>
      </c>
      <c r="E72" s="128">
        <v>216</v>
      </c>
      <c r="F72" s="128">
        <v>109</v>
      </c>
      <c r="G72" s="138" t="s">
        <v>1056</v>
      </c>
      <c r="H72" s="128" t="s">
        <v>1056</v>
      </c>
      <c r="I72" s="128" t="s">
        <v>1056</v>
      </c>
      <c r="J72" s="128">
        <v>844</v>
      </c>
      <c r="K72" s="128">
        <v>4865</v>
      </c>
      <c r="L72" s="128" t="s">
        <v>1056</v>
      </c>
      <c r="M72" s="128">
        <f t="shared" si="4"/>
        <v>6034</v>
      </c>
    </row>
    <row r="73" spans="2:13" ht="18" customHeight="1" x14ac:dyDescent="0.25">
      <c r="B73" s="131" t="s">
        <v>702</v>
      </c>
      <c r="C73" s="128" t="s">
        <v>1056</v>
      </c>
      <c r="D73" s="128">
        <v>475</v>
      </c>
      <c r="E73" s="128">
        <v>1818</v>
      </c>
      <c r="F73" s="128">
        <v>45515</v>
      </c>
      <c r="G73" s="128" t="s">
        <v>1056</v>
      </c>
      <c r="H73" s="128" t="s">
        <v>1056</v>
      </c>
      <c r="I73" s="128">
        <v>961</v>
      </c>
      <c r="J73" s="128">
        <v>565</v>
      </c>
      <c r="K73" s="128" t="s">
        <v>1056</v>
      </c>
      <c r="L73" s="128" t="s">
        <v>1056</v>
      </c>
      <c r="M73" s="128">
        <f t="shared" si="4"/>
        <v>49334</v>
      </c>
    </row>
    <row r="74" spans="2:13" ht="18" customHeight="1" x14ac:dyDescent="0.25">
      <c r="B74" s="133" t="s">
        <v>518</v>
      </c>
      <c r="C74" s="134">
        <f>IF((SUM(C57:C73))=0,"-",SUM(C57:C73))</f>
        <v>1024</v>
      </c>
      <c r="D74" s="134">
        <f t="shared" ref="D74:M74" si="5">IF((SUM(D57:D73))=0,"-",SUM(D57:D73))</f>
        <v>180973</v>
      </c>
      <c r="E74" s="134">
        <f t="shared" si="5"/>
        <v>20218</v>
      </c>
      <c r="F74" s="134">
        <f t="shared" si="5"/>
        <v>514000</v>
      </c>
      <c r="G74" s="134">
        <f t="shared" si="5"/>
        <v>16705</v>
      </c>
      <c r="H74" s="134" t="str">
        <f t="shared" si="5"/>
        <v>-</v>
      </c>
      <c r="I74" s="134">
        <f t="shared" si="5"/>
        <v>12356</v>
      </c>
      <c r="J74" s="134">
        <f t="shared" si="5"/>
        <v>164425</v>
      </c>
      <c r="K74" s="134">
        <f t="shared" si="5"/>
        <v>252029</v>
      </c>
      <c r="L74" s="134">
        <f t="shared" si="5"/>
        <v>52886</v>
      </c>
      <c r="M74" s="134">
        <f t="shared" si="5"/>
        <v>1214616</v>
      </c>
    </row>
    <row r="75" spans="2:13" ht="19.899999999999999" customHeight="1" x14ac:dyDescent="0.25">
      <c r="B75" s="139" t="s">
        <v>732</v>
      </c>
    </row>
    <row r="76" spans="2:13" ht="15" customHeight="1" x14ac:dyDescent="0.25">
      <c r="B76" s="119" t="s">
        <v>729</v>
      </c>
    </row>
    <row r="78" spans="2:13" s="125" customFormat="1" ht="18" customHeight="1" x14ac:dyDescent="0.25">
      <c r="B78" s="121" t="s">
        <v>728</v>
      </c>
      <c r="C78" s="122" t="s">
        <v>727</v>
      </c>
      <c r="D78" s="122" t="s">
        <v>726</v>
      </c>
      <c r="E78" s="122" t="s">
        <v>725</v>
      </c>
      <c r="F78" s="122" t="s">
        <v>724</v>
      </c>
      <c r="G78" s="122" t="s">
        <v>723</v>
      </c>
      <c r="H78" s="122" t="s">
        <v>722</v>
      </c>
      <c r="I78" s="122" t="s">
        <v>721</v>
      </c>
      <c r="J78" s="122" t="s">
        <v>720</v>
      </c>
      <c r="K78" s="122" t="s">
        <v>719</v>
      </c>
      <c r="L78" s="122" t="s">
        <v>718</v>
      </c>
      <c r="M78" s="124" t="s">
        <v>717</v>
      </c>
    </row>
    <row r="79" spans="2:13" ht="18" customHeight="1" x14ac:dyDescent="0.25">
      <c r="B79" s="126" t="s">
        <v>716</v>
      </c>
      <c r="C79" s="127" t="s">
        <v>1056</v>
      </c>
      <c r="D79" s="127" t="s">
        <v>1056</v>
      </c>
      <c r="E79" s="127" t="s">
        <v>1056</v>
      </c>
      <c r="F79" s="127">
        <v>-8592</v>
      </c>
      <c r="G79" s="127" t="s">
        <v>1056</v>
      </c>
      <c r="H79" s="127" t="s">
        <v>1056</v>
      </c>
      <c r="I79" s="127" t="s">
        <v>1056</v>
      </c>
      <c r="J79" s="127">
        <v>747</v>
      </c>
      <c r="K79" s="127">
        <v>-41230</v>
      </c>
      <c r="L79" s="127" t="s">
        <v>1056</v>
      </c>
      <c r="M79" s="128">
        <f>IF((SUM(C79:L79))=0,"-",SUM(C79:L79))</f>
        <v>-49075</v>
      </c>
    </row>
    <row r="80" spans="2:13" ht="18" customHeight="1" x14ac:dyDescent="0.25">
      <c r="B80" s="131" t="s">
        <v>715</v>
      </c>
      <c r="C80" s="128" t="s">
        <v>1056</v>
      </c>
      <c r="D80" s="128" t="s">
        <v>1056</v>
      </c>
      <c r="E80" s="128" t="s">
        <v>1056</v>
      </c>
      <c r="F80" s="128">
        <v>209</v>
      </c>
      <c r="G80" s="128" t="s">
        <v>1056</v>
      </c>
      <c r="H80" s="128" t="s">
        <v>1056</v>
      </c>
      <c r="I80" s="128" t="s">
        <v>1056</v>
      </c>
      <c r="J80" s="128">
        <v>1728</v>
      </c>
      <c r="K80" s="128" t="s">
        <v>1056</v>
      </c>
      <c r="L80" s="128">
        <v>4953</v>
      </c>
      <c r="M80" s="128">
        <f t="shared" ref="M80:M95" si="6">IF((SUM(C80:L80))=0,"-",SUM(C80:L80))</f>
        <v>6890</v>
      </c>
    </row>
    <row r="81" spans="2:13" ht="18" customHeight="1" x14ac:dyDescent="0.25">
      <c r="B81" s="131" t="s">
        <v>714</v>
      </c>
      <c r="C81" s="128" t="s">
        <v>1056</v>
      </c>
      <c r="D81" s="128">
        <v>100</v>
      </c>
      <c r="E81" s="128" t="s">
        <v>1056</v>
      </c>
      <c r="F81" s="128">
        <v>-62</v>
      </c>
      <c r="G81" s="128" t="s">
        <v>1056</v>
      </c>
      <c r="H81" s="128" t="s">
        <v>1056</v>
      </c>
      <c r="I81" s="128">
        <v>-4</v>
      </c>
      <c r="J81" s="128">
        <v>-2133</v>
      </c>
      <c r="K81" s="128" t="s">
        <v>1056</v>
      </c>
      <c r="L81" s="128">
        <v>-977</v>
      </c>
      <c r="M81" s="128">
        <f t="shared" si="6"/>
        <v>-3076</v>
      </c>
    </row>
    <row r="82" spans="2:13" ht="18" customHeight="1" x14ac:dyDescent="0.25">
      <c r="B82" s="131" t="s">
        <v>713</v>
      </c>
      <c r="C82" s="128" t="s">
        <v>1056</v>
      </c>
      <c r="D82" s="128" t="s">
        <v>1056</v>
      </c>
      <c r="E82" s="128" t="s">
        <v>1056</v>
      </c>
      <c r="F82" s="128">
        <v>-3830</v>
      </c>
      <c r="G82" s="128" t="s">
        <v>1056</v>
      </c>
      <c r="H82" s="128" t="s">
        <v>1056</v>
      </c>
      <c r="I82" s="128" t="s">
        <v>1056</v>
      </c>
      <c r="J82" s="128">
        <v>-240</v>
      </c>
      <c r="K82" s="128" t="s">
        <v>1056</v>
      </c>
      <c r="L82" s="128" t="s">
        <v>1056</v>
      </c>
      <c r="M82" s="128">
        <f t="shared" si="6"/>
        <v>-4070</v>
      </c>
    </row>
    <row r="83" spans="2:13" ht="18" customHeight="1" x14ac:dyDescent="0.25">
      <c r="B83" s="131" t="s">
        <v>712</v>
      </c>
      <c r="C83" s="128" t="s">
        <v>1056</v>
      </c>
      <c r="D83" s="128" t="s">
        <v>1056</v>
      </c>
      <c r="E83" s="128" t="s">
        <v>1056</v>
      </c>
      <c r="F83" s="128">
        <v>-8663</v>
      </c>
      <c r="G83" s="128" t="s">
        <v>1056</v>
      </c>
      <c r="H83" s="128" t="s">
        <v>1056</v>
      </c>
      <c r="I83" s="128" t="s">
        <v>1056</v>
      </c>
      <c r="J83" s="128" t="s">
        <v>1056</v>
      </c>
      <c r="K83" s="128" t="s">
        <v>1056</v>
      </c>
      <c r="L83" s="128">
        <v>27</v>
      </c>
      <c r="M83" s="128">
        <f t="shared" si="6"/>
        <v>-8636</v>
      </c>
    </row>
    <row r="84" spans="2:13" ht="18" customHeight="1" x14ac:dyDescent="0.25">
      <c r="B84" s="131" t="s">
        <v>711</v>
      </c>
      <c r="C84" s="128">
        <v>330</v>
      </c>
      <c r="D84" s="128" t="s">
        <v>1056</v>
      </c>
      <c r="E84" s="128" t="s">
        <v>1056</v>
      </c>
      <c r="F84" s="128" t="s">
        <v>1056</v>
      </c>
      <c r="G84" s="128" t="s">
        <v>1056</v>
      </c>
      <c r="H84" s="128" t="s">
        <v>1056</v>
      </c>
      <c r="I84" s="128" t="s">
        <v>1056</v>
      </c>
      <c r="J84" s="128">
        <v>301</v>
      </c>
      <c r="K84" s="128" t="s">
        <v>1056</v>
      </c>
      <c r="L84" s="128">
        <v>-11475</v>
      </c>
      <c r="M84" s="128">
        <f t="shared" si="6"/>
        <v>-10844</v>
      </c>
    </row>
    <row r="85" spans="2:13" ht="18" customHeight="1" x14ac:dyDescent="0.25">
      <c r="B85" s="131" t="s">
        <v>709</v>
      </c>
      <c r="C85" s="128" t="s">
        <v>1056</v>
      </c>
      <c r="D85" s="128" t="s">
        <v>1056</v>
      </c>
      <c r="E85" s="128" t="s">
        <v>1056</v>
      </c>
      <c r="F85" s="128" t="s">
        <v>1056</v>
      </c>
      <c r="G85" s="128" t="s">
        <v>1056</v>
      </c>
      <c r="H85" s="128" t="s">
        <v>1056</v>
      </c>
      <c r="I85" s="128" t="s">
        <v>1056</v>
      </c>
      <c r="J85" s="128">
        <v>35</v>
      </c>
      <c r="K85" s="128" t="s">
        <v>1056</v>
      </c>
      <c r="L85" s="128">
        <v>-292</v>
      </c>
      <c r="M85" s="128">
        <f t="shared" si="6"/>
        <v>-257</v>
      </c>
    </row>
    <row r="86" spans="2:13" ht="18" customHeight="1" x14ac:dyDescent="0.25">
      <c r="B86" s="131" t="s">
        <v>710</v>
      </c>
      <c r="C86" s="128" t="s">
        <v>1056</v>
      </c>
      <c r="D86" s="128" t="s">
        <v>1056</v>
      </c>
      <c r="E86" s="128" t="s">
        <v>1056</v>
      </c>
      <c r="F86" s="128">
        <v>-77</v>
      </c>
      <c r="G86" s="128" t="s">
        <v>1056</v>
      </c>
      <c r="H86" s="128" t="s">
        <v>1056</v>
      </c>
      <c r="I86" s="128" t="s">
        <v>1056</v>
      </c>
      <c r="J86" s="128" t="s">
        <v>1056</v>
      </c>
      <c r="K86" s="128">
        <v>-1487</v>
      </c>
      <c r="L86" s="128" t="s">
        <v>1056</v>
      </c>
      <c r="M86" s="128">
        <f t="shared" si="6"/>
        <v>-1564</v>
      </c>
    </row>
    <row r="87" spans="2:13" ht="18" customHeight="1" x14ac:dyDescent="0.25">
      <c r="B87" s="131" t="s">
        <v>708</v>
      </c>
      <c r="C87" s="128" t="s">
        <v>1056</v>
      </c>
      <c r="D87" s="128">
        <v>-1625</v>
      </c>
      <c r="E87" s="128">
        <v>37</v>
      </c>
      <c r="F87" s="128">
        <v>1224</v>
      </c>
      <c r="G87" s="128">
        <v>-22</v>
      </c>
      <c r="H87" s="128" t="s">
        <v>1056</v>
      </c>
      <c r="I87" s="128">
        <v>-11413</v>
      </c>
      <c r="J87" s="128">
        <v>-8036</v>
      </c>
      <c r="K87" s="128">
        <v>-21944</v>
      </c>
      <c r="L87" s="128">
        <v>1444</v>
      </c>
      <c r="M87" s="128">
        <f t="shared" si="6"/>
        <v>-40335</v>
      </c>
    </row>
    <row r="88" spans="2:13" ht="18" customHeight="1" x14ac:dyDescent="0.25">
      <c r="B88" s="131" t="s">
        <v>707</v>
      </c>
      <c r="C88" s="128" t="s">
        <v>1056</v>
      </c>
      <c r="D88" s="128" t="s">
        <v>1056</v>
      </c>
      <c r="E88" s="128" t="s">
        <v>1056</v>
      </c>
      <c r="F88" s="128">
        <v>52</v>
      </c>
      <c r="G88" s="128" t="s">
        <v>1056</v>
      </c>
      <c r="H88" s="128" t="s">
        <v>1056</v>
      </c>
      <c r="I88" s="128" t="s">
        <v>1056</v>
      </c>
      <c r="J88" s="128">
        <v>-220</v>
      </c>
      <c r="K88" s="128" t="s">
        <v>1056</v>
      </c>
      <c r="L88" s="128">
        <v>-1763</v>
      </c>
      <c r="M88" s="128">
        <f t="shared" si="6"/>
        <v>-1931</v>
      </c>
    </row>
    <row r="89" spans="2:13" ht="18" customHeight="1" x14ac:dyDescent="0.25">
      <c r="B89" s="131" t="s">
        <v>706</v>
      </c>
      <c r="C89" s="128" t="s">
        <v>1056</v>
      </c>
      <c r="D89" s="128">
        <v>595</v>
      </c>
      <c r="E89" s="128" t="s">
        <v>1056</v>
      </c>
      <c r="F89" s="128">
        <v>-14792</v>
      </c>
      <c r="G89" s="128">
        <v>-108</v>
      </c>
      <c r="H89" s="128" t="s">
        <v>1056</v>
      </c>
      <c r="I89" s="128" t="s">
        <v>1056</v>
      </c>
      <c r="J89" s="128">
        <v>87</v>
      </c>
      <c r="K89" s="128" t="s">
        <v>1056</v>
      </c>
      <c r="L89" s="128" t="s">
        <v>1056</v>
      </c>
      <c r="M89" s="128">
        <f t="shared" si="6"/>
        <v>-14218</v>
      </c>
    </row>
    <row r="90" spans="2:13" ht="18" customHeight="1" x14ac:dyDescent="0.25">
      <c r="B90" s="131" t="s">
        <v>705</v>
      </c>
      <c r="C90" s="128" t="s">
        <v>1056</v>
      </c>
      <c r="D90" s="128">
        <v>138300</v>
      </c>
      <c r="E90" s="128">
        <v>-5131</v>
      </c>
      <c r="F90" s="128">
        <v>58482</v>
      </c>
      <c r="G90" s="128">
        <v>1929</v>
      </c>
      <c r="H90" s="128" t="s">
        <v>1056</v>
      </c>
      <c r="I90" s="128" t="s">
        <v>1056</v>
      </c>
      <c r="J90" s="128">
        <v>-27779</v>
      </c>
      <c r="K90" s="128">
        <v>1312</v>
      </c>
      <c r="L90" s="128">
        <v>-629</v>
      </c>
      <c r="M90" s="128">
        <f t="shared" si="6"/>
        <v>166484</v>
      </c>
    </row>
    <row r="91" spans="2:13" ht="18" customHeight="1" x14ac:dyDescent="0.25">
      <c r="B91" s="131" t="s">
        <v>704</v>
      </c>
      <c r="C91" s="128" t="s">
        <v>1056</v>
      </c>
      <c r="D91" s="128" t="s">
        <v>1056</v>
      </c>
      <c r="E91" s="128">
        <v>149</v>
      </c>
      <c r="F91" s="128">
        <v>28</v>
      </c>
      <c r="G91" s="128" t="s">
        <v>1056</v>
      </c>
      <c r="H91" s="128" t="s">
        <v>1056</v>
      </c>
      <c r="I91" s="128" t="s">
        <v>1056</v>
      </c>
      <c r="J91" s="128" t="s">
        <v>1056</v>
      </c>
      <c r="K91" s="128" t="s">
        <v>1056</v>
      </c>
      <c r="L91" s="128" t="s">
        <v>1056</v>
      </c>
      <c r="M91" s="128">
        <f t="shared" si="6"/>
        <v>177</v>
      </c>
    </row>
    <row r="92" spans="2:13" ht="18" customHeight="1" x14ac:dyDescent="0.25">
      <c r="B92" s="131" t="s">
        <v>703</v>
      </c>
      <c r="C92" s="128" t="s">
        <v>1056</v>
      </c>
      <c r="D92" s="128">
        <v>-1052</v>
      </c>
      <c r="E92" s="128">
        <v>-4184</v>
      </c>
      <c r="F92" s="128">
        <v>931</v>
      </c>
      <c r="G92" s="128" t="s">
        <v>1056</v>
      </c>
      <c r="H92" s="128" t="s">
        <v>1056</v>
      </c>
      <c r="I92" s="128" t="s">
        <v>1056</v>
      </c>
      <c r="J92" s="128" t="s">
        <v>1056</v>
      </c>
      <c r="K92" s="128" t="s">
        <v>1056</v>
      </c>
      <c r="L92" s="128" t="s">
        <v>1056</v>
      </c>
      <c r="M92" s="128">
        <f t="shared" si="6"/>
        <v>-4305</v>
      </c>
    </row>
    <row r="93" spans="2:13" ht="18" customHeight="1" x14ac:dyDescent="0.25">
      <c r="B93" s="131" t="s">
        <v>701</v>
      </c>
      <c r="C93" s="128" t="s">
        <v>1056</v>
      </c>
      <c r="D93" s="128" t="s">
        <v>1056</v>
      </c>
      <c r="E93" s="128" t="s">
        <v>1056</v>
      </c>
      <c r="F93" s="128" t="s">
        <v>1056</v>
      </c>
      <c r="G93" s="128" t="s">
        <v>1056</v>
      </c>
      <c r="H93" s="128" t="s">
        <v>1056</v>
      </c>
      <c r="I93" s="128" t="s">
        <v>1056</v>
      </c>
      <c r="J93" s="128" t="s">
        <v>1056</v>
      </c>
      <c r="K93" s="128" t="s">
        <v>1056</v>
      </c>
      <c r="L93" s="128" t="s">
        <v>1056</v>
      </c>
      <c r="M93" s="128" t="str">
        <f t="shared" si="6"/>
        <v>-</v>
      </c>
    </row>
    <row r="94" spans="2:13" ht="18" customHeight="1" x14ac:dyDescent="0.25">
      <c r="B94" s="129" t="s">
        <v>700</v>
      </c>
      <c r="C94" s="128" t="s">
        <v>1056</v>
      </c>
      <c r="D94" s="128" t="s">
        <v>1056</v>
      </c>
      <c r="E94" s="128">
        <v>1473</v>
      </c>
      <c r="F94" s="128">
        <v>8</v>
      </c>
      <c r="G94" s="128" t="s">
        <v>1056</v>
      </c>
      <c r="H94" s="128" t="s">
        <v>1056</v>
      </c>
      <c r="I94" s="128" t="s">
        <v>1056</v>
      </c>
      <c r="J94" s="128">
        <v>217</v>
      </c>
      <c r="K94" s="128">
        <v>-1604</v>
      </c>
      <c r="L94" s="128" t="s">
        <v>1056</v>
      </c>
      <c r="M94" s="128">
        <f t="shared" si="6"/>
        <v>94</v>
      </c>
    </row>
    <row r="95" spans="2:13" ht="18" customHeight="1" x14ac:dyDescent="0.25">
      <c r="B95" s="131" t="s">
        <v>702</v>
      </c>
      <c r="C95" s="128" t="s">
        <v>1056</v>
      </c>
      <c r="D95" s="128">
        <v>64</v>
      </c>
      <c r="E95" s="128">
        <v>-1601</v>
      </c>
      <c r="F95" s="128">
        <v>-31470</v>
      </c>
      <c r="G95" s="128" t="s">
        <v>1056</v>
      </c>
      <c r="H95" s="128" t="s">
        <v>1056</v>
      </c>
      <c r="I95" s="128">
        <v>-822</v>
      </c>
      <c r="J95" s="128">
        <v>-145</v>
      </c>
      <c r="K95" s="128" t="s">
        <v>1056</v>
      </c>
      <c r="L95" s="128" t="s">
        <v>1056</v>
      </c>
      <c r="M95" s="128">
        <f t="shared" si="6"/>
        <v>-33974</v>
      </c>
    </row>
    <row r="96" spans="2:13" ht="18" customHeight="1" x14ac:dyDescent="0.25">
      <c r="B96" s="133" t="s">
        <v>518</v>
      </c>
      <c r="C96" s="134">
        <f t="shared" ref="C96:M96" si="7">IF((SUM(C79:C95))=0,"-",SUM(C79:C95))</f>
        <v>330</v>
      </c>
      <c r="D96" s="134">
        <f t="shared" si="7"/>
        <v>136382</v>
      </c>
      <c r="E96" s="134">
        <f t="shared" si="7"/>
        <v>-9257</v>
      </c>
      <c r="F96" s="134">
        <f t="shared" si="7"/>
        <v>-6552</v>
      </c>
      <c r="G96" s="134">
        <f t="shared" si="7"/>
        <v>1799</v>
      </c>
      <c r="H96" s="134" t="str">
        <f t="shared" si="7"/>
        <v>-</v>
      </c>
      <c r="I96" s="134">
        <f t="shared" si="7"/>
        <v>-12239</v>
      </c>
      <c r="J96" s="134">
        <f t="shared" si="7"/>
        <v>-35438</v>
      </c>
      <c r="K96" s="134">
        <f t="shared" si="7"/>
        <v>-64953</v>
      </c>
      <c r="L96" s="134">
        <f t="shared" si="7"/>
        <v>-8712</v>
      </c>
      <c r="M96" s="134">
        <f t="shared" si="7"/>
        <v>1360</v>
      </c>
    </row>
    <row r="97" spans="2:13" ht="15" customHeight="1" x14ac:dyDescent="0.25">
      <c r="B97" s="136"/>
      <c r="C97" s="137"/>
      <c r="D97" s="137"/>
      <c r="E97" s="137"/>
      <c r="F97" s="137"/>
      <c r="G97" s="137"/>
      <c r="H97" s="137"/>
      <c r="I97" s="137"/>
      <c r="J97" s="137"/>
      <c r="K97" s="137"/>
      <c r="L97" s="137"/>
      <c r="M97" s="137"/>
    </row>
    <row r="98" spans="2:13" ht="15" customHeight="1" x14ac:dyDescent="0.25">
      <c r="B98" s="136"/>
      <c r="C98" s="137"/>
      <c r="D98" s="137"/>
      <c r="E98" s="137"/>
      <c r="F98" s="137"/>
      <c r="G98" s="137"/>
      <c r="H98" s="137"/>
      <c r="I98" s="137"/>
      <c r="J98" s="137"/>
      <c r="K98" s="137"/>
      <c r="L98" s="137"/>
      <c r="M98" s="137"/>
    </row>
    <row r="99" spans="2:13" ht="19.899999999999999" customHeight="1" x14ac:dyDescent="0.25">
      <c r="B99" s="118" t="s">
        <v>731</v>
      </c>
    </row>
    <row r="100" spans="2:13" ht="15" customHeight="1" x14ac:dyDescent="0.25">
      <c r="B100" s="119" t="s">
        <v>729</v>
      </c>
    </row>
    <row r="102" spans="2:13" s="125" customFormat="1" ht="18" customHeight="1" x14ac:dyDescent="0.25">
      <c r="B102" s="121" t="s">
        <v>728</v>
      </c>
      <c r="C102" s="124" t="s">
        <v>727</v>
      </c>
      <c r="D102" s="124" t="s">
        <v>726</v>
      </c>
      <c r="E102" s="124" t="s">
        <v>725</v>
      </c>
      <c r="F102" s="124" t="s">
        <v>724</v>
      </c>
      <c r="G102" s="124" t="s">
        <v>723</v>
      </c>
      <c r="H102" s="135" t="s">
        <v>722</v>
      </c>
      <c r="I102" s="135" t="s">
        <v>721</v>
      </c>
      <c r="J102" s="135" t="s">
        <v>720</v>
      </c>
      <c r="K102" s="135" t="s">
        <v>719</v>
      </c>
      <c r="L102" s="135" t="s">
        <v>718</v>
      </c>
      <c r="M102" s="124" t="s">
        <v>717</v>
      </c>
    </row>
    <row r="103" spans="2:13" ht="18" customHeight="1" x14ac:dyDescent="0.25">
      <c r="B103" s="126" t="s">
        <v>716</v>
      </c>
      <c r="C103" s="127" t="s">
        <v>1056</v>
      </c>
      <c r="D103" s="127" t="s">
        <v>1056</v>
      </c>
      <c r="E103" s="127" t="s">
        <v>1056</v>
      </c>
      <c r="F103" s="127">
        <v>22507</v>
      </c>
      <c r="G103" s="127" t="s">
        <v>1056</v>
      </c>
      <c r="H103" s="127" t="s">
        <v>1056</v>
      </c>
      <c r="I103" s="127" t="s">
        <v>1056</v>
      </c>
      <c r="J103" s="127">
        <v>3394</v>
      </c>
      <c r="K103" s="127">
        <v>1319</v>
      </c>
      <c r="L103" s="127" t="s">
        <v>1056</v>
      </c>
      <c r="M103" s="128">
        <f>IF((SUM(C103:L103))=0,"-",SUM(C103:L103))</f>
        <v>27220</v>
      </c>
    </row>
    <row r="104" spans="2:13" ht="18" customHeight="1" x14ac:dyDescent="0.25">
      <c r="B104" s="131" t="s">
        <v>715</v>
      </c>
      <c r="C104" s="128" t="s">
        <v>1056</v>
      </c>
      <c r="D104" s="128" t="s">
        <v>1056</v>
      </c>
      <c r="E104" s="128" t="s">
        <v>1056</v>
      </c>
      <c r="F104" s="128">
        <v>1220</v>
      </c>
      <c r="G104" s="128" t="s">
        <v>1056</v>
      </c>
      <c r="H104" s="128" t="s">
        <v>1056</v>
      </c>
      <c r="I104" s="128" t="s">
        <v>1056</v>
      </c>
      <c r="J104" s="128">
        <v>256</v>
      </c>
      <c r="K104" s="128" t="s">
        <v>1056</v>
      </c>
      <c r="L104" s="128">
        <v>4334</v>
      </c>
      <c r="M104" s="128">
        <f t="shared" ref="M104:M119" si="8">IF((SUM(C104:L104))=0,"-",SUM(C104:L104))</f>
        <v>5810</v>
      </c>
    </row>
    <row r="105" spans="2:13" ht="18" customHeight="1" x14ac:dyDescent="0.25">
      <c r="B105" s="131" t="s">
        <v>714</v>
      </c>
      <c r="C105" s="128" t="s">
        <v>1056</v>
      </c>
      <c r="D105" s="128">
        <v>189</v>
      </c>
      <c r="E105" s="128" t="s">
        <v>1056</v>
      </c>
      <c r="F105" s="128">
        <v>35</v>
      </c>
      <c r="G105" s="128" t="s">
        <v>1056</v>
      </c>
      <c r="H105" s="128" t="s">
        <v>1056</v>
      </c>
      <c r="I105" s="128" t="s">
        <v>1056</v>
      </c>
      <c r="J105" s="128">
        <v>433</v>
      </c>
      <c r="K105" s="128" t="s">
        <v>1056</v>
      </c>
      <c r="L105" s="128">
        <v>11</v>
      </c>
      <c r="M105" s="128">
        <f t="shared" si="8"/>
        <v>668</v>
      </c>
    </row>
    <row r="106" spans="2:13" ht="18" customHeight="1" x14ac:dyDescent="0.25">
      <c r="B106" s="131" t="s">
        <v>713</v>
      </c>
      <c r="C106" s="128" t="s">
        <v>1056</v>
      </c>
      <c r="D106" s="128" t="s">
        <v>1056</v>
      </c>
      <c r="E106" s="128" t="s">
        <v>1056</v>
      </c>
      <c r="F106" s="128">
        <v>4670</v>
      </c>
      <c r="G106" s="128" t="s">
        <v>1056</v>
      </c>
      <c r="H106" s="128" t="s">
        <v>1056</v>
      </c>
      <c r="I106" s="128" t="s">
        <v>1056</v>
      </c>
      <c r="J106" s="128">
        <v>124</v>
      </c>
      <c r="K106" s="128" t="s">
        <v>1056</v>
      </c>
      <c r="L106" s="128" t="s">
        <v>1056</v>
      </c>
      <c r="M106" s="128">
        <f t="shared" si="8"/>
        <v>4794</v>
      </c>
    </row>
    <row r="107" spans="2:13" ht="18" customHeight="1" x14ac:dyDescent="0.25">
      <c r="B107" s="131" t="s">
        <v>712</v>
      </c>
      <c r="C107" s="128" t="s">
        <v>1056</v>
      </c>
      <c r="D107" s="128" t="s">
        <v>1056</v>
      </c>
      <c r="E107" s="128" t="s">
        <v>1056</v>
      </c>
      <c r="F107" s="128">
        <v>9961</v>
      </c>
      <c r="G107" s="128" t="s">
        <v>1056</v>
      </c>
      <c r="H107" s="128" t="s">
        <v>1056</v>
      </c>
      <c r="I107" s="128" t="s">
        <v>1056</v>
      </c>
      <c r="J107" s="128" t="s">
        <v>1056</v>
      </c>
      <c r="K107" s="128" t="s">
        <v>1056</v>
      </c>
      <c r="L107" s="128" t="s">
        <v>1056</v>
      </c>
      <c r="M107" s="128">
        <f t="shared" si="8"/>
        <v>9961</v>
      </c>
    </row>
    <row r="108" spans="2:13" ht="18" customHeight="1" x14ac:dyDescent="0.25">
      <c r="B108" s="131" t="s">
        <v>711</v>
      </c>
      <c r="C108" s="128">
        <v>-1</v>
      </c>
      <c r="D108" s="128" t="s">
        <v>1056</v>
      </c>
      <c r="E108" s="128" t="s">
        <v>1056</v>
      </c>
      <c r="F108" s="128" t="s">
        <v>1056</v>
      </c>
      <c r="G108" s="128" t="s">
        <v>1056</v>
      </c>
      <c r="H108" s="128" t="s">
        <v>1056</v>
      </c>
      <c r="I108" s="128" t="s">
        <v>1056</v>
      </c>
      <c r="J108" s="128">
        <v>222</v>
      </c>
      <c r="K108" s="128" t="s">
        <v>1056</v>
      </c>
      <c r="L108" s="128">
        <v>2213</v>
      </c>
      <c r="M108" s="128">
        <f t="shared" si="8"/>
        <v>2434</v>
      </c>
    </row>
    <row r="109" spans="2:13" ht="18" customHeight="1" x14ac:dyDescent="0.25">
      <c r="B109" s="131" t="s">
        <v>709</v>
      </c>
      <c r="C109" s="128" t="s">
        <v>1056</v>
      </c>
      <c r="D109" s="128" t="s">
        <v>1056</v>
      </c>
      <c r="E109" s="128" t="s">
        <v>1056</v>
      </c>
      <c r="F109" s="128" t="s">
        <v>1056</v>
      </c>
      <c r="G109" s="128" t="s">
        <v>1056</v>
      </c>
      <c r="H109" s="128" t="s">
        <v>1056</v>
      </c>
      <c r="I109" s="128" t="s">
        <v>1056</v>
      </c>
      <c r="J109" s="128">
        <v>14</v>
      </c>
      <c r="K109" s="128" t="s">
        <v>1056</v>
      </c>
      <c r="L109" s="128">
        <v>9</v>
      </c>
      <c r="M109" s="128">
        <f t="shared" si="8"/>
        <v>23</v>
      </c>
    </row>
    <row r="110" spans="2:13" ht="18" customHeight="1" x14ac:dyDescent="0.25">
      <c r="B110" s="131" t="s">
        <v>710</v>
      </c>
      <c r="C110" s="128" t="s">
        <v>1056</v>
      </c>
      <c r="D110" s="128" t="s">
        <v>1056</v>
      </c>
      <c r="E110" s="128" t="s">
        <v>1056</v>
      </c>
      <c r="F110" s="128">
        <v>-16</v>
      </c>
      <c r="G110" s="128" t="s">
        <v>1056</v>
      </c>
      <c r="H110" s="128" t="s">
        <v>1056</v>
      </c>
      <c r="I110" s="128" t="s">
        <v>1056</v>
      </c>
      <c r="J110" s="128" t="s">
        <v>1056</v>
      </c>
      <c r="K110" s="128">
        <v>172</v>
      </c>
      <c r="L110" s="128" t="s">
        <v>1056</v>
      </c>
      <c r="M110" s="128">
        <f t="shared" si="8"/>
        <v>156</v>
      </c>
    </row>
    <row r="111" spans="2:13" ht="18" customHeight="1" x14ac:dyDescent="0.25">
      <c r="B111" s="131" t="s">
        <v>708</v>
      </c>
      <c r="C111" s="128" t="s">
        <v>1056</v>
      </c>
      <c r="D111" s="128">
        <v>11522</v>
      </c>
      <c r="E111" s="128">
        <v>1</v>
      </c>
      <c r="F111" s="128">
        <v>10875</v>
      </c>
      <c r="G111" s="128" t="s">
        <v>1056</v>
      </c>
      <c r="H111" s="128" t="s">
        <v>1056</v>
      </c>
      <c r="I111" s="128">
        <v>2047</v>
      </c>
      <c r="J111" s="128">
        <v>2504</v>
      </c>
      <c r="K111" s="128">
        <v>15384</v>
      </c>
      <c r="L111" s="128">
        <v>1490</v>
      </c>
      <c r="M111" s="128">
        <f t="shared" si="8"/>
        <v>43823</v>
      </c>
    </row>
    <row r="112" spans="2:13" ht="18" customHeight="1" x14ac:dyDescent="0.25">
      <c r="B112" s="131" t="s">
        <v>707</v>
      </c>
      <c r="C112" s="128" t="s">
        <v>1056</v>
      </c>
      <c r="D112" s="128" t="s">
        <v>1056</v>
      </c>
      <c r="E112" s="128" t="s">
        <v>1056</v>
      </c>
      <c r="F112" s="128">
        <v>40</v>
      </c>
      <c r="G112" s="128" t="s">
        <v>1056</v>
      </c>
      <c r="H112" s="128" t="s">
        <v>1056</v>
      </c>
      <c r="I112" s="128" t="s">
        <v>1056</v>
      </c>
      <c r="J112" s="128">
        <v>75</v>
      </c>
      <c r="K112" s="128" t="s">
        <v>1056</v>
      </c>
      <c r="L112" s="128">
        <v>29</v>
      </c>
      <c r="M112" s="128">
        <f t="shared" si="8"/>
        <v>144</v>
      </c>
    </row>
    <row r="113" spans="2:13" ht="18" customHeight="1" x14ac:dyDescent="0.25">
      <c r="B113" s="131" t="s">
        <v>706</v>
      </c>
      <c r="C113" s="128" t="s">
        <v>1056</v>
      </c>
      <c r="D113" s="128">
        <v>7784</v>
      </c>
      <c r="E113" s="128" t="s">
        <v>1056</v>
      </c>
      <c r="F113" s="128">
        <v>7751</v>
      </c>
      <c r="G113" s="128">
        <v>2</v>
      </c>
      <c r="H113" s="128" t="s">
        <v>1056</v>
      </c>
      <c r="I113" s="128" t="s">
        <v>1056</v>
      </c>
      <c r="J113" s="128">
        <v>527</v>
      </c>
      <c r="K113" s="128" t="s">
        <v>1056</v>
      </c>
      <c r="L113" s="128" t="s">
        <v>1056</v>
      </c>
      <c r="M113" s="128">
        <f t="shared" si="8"/>
        <v>16064</v>
      </c>
    </row>
    <row r="114" spans="2:13" ht="18" customHeight="1" x14ac:dyDescent="0.25">
      <c r="B114" s="131" t="s">
        <v>705</v>
      </c>
      <c r="C114" s="128" t="s">
        <v>1056</v>
      </c>
      <c r="D114" s="128">
        <v>58724</v>
      </c>
      <c r="E114" s="128">
        <v>-1916</v>
      </c>
      <c r="F114" s="128">
        <v>137400</v>
      </c>
      <c r="G114" s="128">
        <v>360</v>
      </c>
      <c r="H114" s="128" t="s">
        <v>1056</v>
      </c>
      <c r="I114" s="128" t="s">
        <v>1056</v>
      </c>
      <c r="J114" s="128">
        <v>16504</v>
      </c>
      <c r="K114" s="128">
        <v>236</v>
      </c>
      <c r="L114" s="128">
        <v>106</v>
      </c>
      <c r="M114" s="128">
        <f t="shared" si="8"/>
        <v>211414</v>
      </c>
    </row>
    <row r="115" spans="2:13" ht="18" customHeight="1" x14ac:dyDescent="0.25">
      <c r="B115" s="131" t="s">
        <v>704</v>
      </c>
      <c r="C115" s="128" t="s">
        <v>1056</v>
      </c>
      <c r="D115" s="128" t="s">
        <v>1056</v>
      </c>
      <c r="E115" s="128">
        <v>-652</v>
      </c>
      <c r="F115" s="128">
        <v>1</v>
      </c>
      <c r="G115" s="128" t="s">
        <v>1056</v>
      </c>
      <c r="H115" s="128" t="s">
        <v>1056</v>
      </c>
      <c r="I115" s="128" t="s">
        <v>1056</v>
      </c>
      <c r="J115" s="128" t="s">
        <v>1056</v>
      </c>
      <c r="K115" s="128" t="s">
        <v>1056</v>
      </c>
      <c r="L115" s="128" t="s">
        <v>1056</v>
      </c>
      <c r="M115" s="128">
        <f t="shared" si="8"/>
        <v>-651</v>
      </c>
    </row>
    <row r="116" spans="2:13" ht="18" customHeight="1" x14ac:dyDescent="0.25">
      <c r="B116" s="131" t="s">
        <v>703</v>
      </c>
      <c r="C116" s="128" t="s">
        <v>1056</v>
      </c>
      <c r="D116" s="128">
        <v>3047</v>
      </c>
      <c r="E116" s="128">
        <v>19743</v>
      </c>
      <c r="F116" s="128">
        <v>221</v>
      </c>
      <c r="G116" s="128" t="s">
        <v>1056</v>
      </c>
      <c r="H116" s="128" t="s">
        <v>1056</v>
      </c>
      <c r="I116" s="128" t="s">
        <v>1056</v>
      </c>
      <c r="J116" s="128" t="s">
        <v>1056</v>
      </c>
      <c r="K116" s="128" t="s">
        <v>1056</v>
      </c>
      <c r="L116" s="128" t="s">
        <v>1056</v>
      </c>
      <c r="M116" s="128">
        <f t="shared" si="8"/>
        <v>23011</v>
      </c>
    </row>
    <row r="117" spans="2:13" ht="18" customHeight="1" x14ac:dyDescent="0.25">
      <c r="B117" s="131" t="s">
        <v>701</v>
      </c>
      <c r="C117" s="128" t="s">
        <v>1056</v>
      </c>
      <c r="D117" s="128" t="s">
        <v>1056</v>
      </c>
      <c r="E117" s="128" t="s">
        <v>1056</v>
      </c>
      <c r="F117" s="128" t="s">
        <v>1056</v>
      </c>
      <c r="G117" s="128" t="s">
        <v>1056</v>
      </c>
      <c r="H117" s="128" t="s">
        <v>1056</v>
      </c>
      <c r="I117" s="128" t="s">
        <v>1056</v>
      </c>
      <c r="J117" s="128" t="s">
        <v>1056</v>
      </c>
      <c r="K117" s="128" t="s">
        <v>1056</v>
      </c>
      <c r="L117" s="128" t="s">
        <v>1056</v>
      </c>
      <c r="M117" s="128" t="str">
        <f t="shared" si="8"/>
        <v>-</v>
      </c>
    </row>
    <row r="118" spans="2:13" ht="18" customHeight="1" x14ac:dyDescent="0.25">
      <c r="B118" s="129" t="s">
        <v>700</v>
      </c>
      <c r="C118" s="128" t="s">
        <v>1056</v>
      </c>
      <c r="D118" s="128" t="s">
        <v>1056</v>
      </c>
      <c r="E118" s="128">
        <v>-7951</v>
      </c>
      <c r="F118" s="128">
        <v>12</v>
      </c>
      <c r="G118" s="128" t="s">
        <v>1056</v>
      </c>
      <c r="H118" s="128" t="s">
        <v>1056</v>
      </c>
      <c r="I118" s="128" t="s">
        <v>1056</v>
      </c>
      <c r="J118" s="128">
        <v>47</v>
      </c>
      <c r="K118" s="128">
        <v>35</v>
      </c>
      <c r="L118" s="128" t="s">
        <v>1056</v>
      </c>
      <c r="M118" s="128">
        <f t="shared" si="8"/>
        <v>-7857</v>
      </c>
    </row>
    <row r="119" spans="2:13" ht="18" customHeight="1" x14ac:dyDescent="0.25">
      <c r="B119" s="131" t="s">
        <v>702</v>
      </c>
      <c r="C119" s="128" t="s">
        <v>1056</v>
      </c>
      <c r="D119" s="128">
        <v>8</v>
      </c>
      <c r="E119" s="128">
        <v>12641</v>
      </c>
      <c r="F119" s="128">
        <v>1890</v>
      </c>
      <c r="G119" s="128" t="s">
        <v>1056</v>
      </c>
      <c r="H119" s="128" t="s">
        <v>1056</v>
      </c>
      <c r="I119" s="128">
        <v>168</v>
      </c>
      <c r="J119" s="128">
        <v>-30</v>
      </c>
      <c r="K119" s="128" t="s">
        <v>1056</v>
      </c>
      <c r="L119" s="128" t="s">
        <v>1056</v>
      </c>
      <c r="M119" s="128">
        <f t="shared" si="8"/>
        <v>14677</v>
      </c>
    </row>
    <row r="120" spans="2:13" ht="18" customHeight="1" x14ac:dyDescent="0.25">
      <c r="B120" s="133" t="s">
        <v>518</v>
      </c>
      <c r="C120" s="134">
        <f>IF((SUM(C103:C119))=0,"-",SUM(C103:C119))</f>
        <v>-1</v>
      </c>
      <c r="D120" s="134">
        <f t="shared" ref="D120:M120" si="9">IF((SUM(D103:D119))=0,"-",SUM(D103:D119))</f>
        <v>81274</v>
      </c>
      <c r="E120" s="134">
        <f t="shared" si="9"/>
        <v>21866</v>
      </c>
      <c r="F120" s="134">
        <f t="shared" si="9"/>
        <v>196567</v>
      </c>
      <c r="G120" s="134">
        <f t="shared" si="9"/>
        <v>362</v>
      </c>
      <c r="H120" s="134" t="str">
        <f t="shared" si="9"/>
        <v>-</v>
      </c>
      <c r="I120" s="134">
        <f t="shared" si="9"/>
        <v>2215</v>
      </c>
      <c r="J120" s="134">
        <f t="shared" si="9"/>
        <v>24070</v>
      </c>
      <c r="K120" s="134">
        <f t="shared" si="9"/>
        <v>17146</v>
      </c>
      <c r="L120" s="134">
        <f t="shared" si="9"/>
        <v>8192</v>
      </c>
      <c r="M120" s="134">
        <f t="shared" si="9"/>
        <v>351691</v>
      </c>
    </row>
    <row r="121" spans="2:13" ht="15" customHeight="1" x14ac:dyDescent="0.25">
      <c r="B121" s="136"/>
      <c r="C121" s="137"/>
      <c r="D121" s="137"/>
      <c r="E121" s="137"/>
      <c r="F121" s="137"/>
      <c r="G121" s="137"/>
      <c r="H121" s="137"/>
      <c r="I121" s="137"/>
      <c r="J121" s="137"/>
      <c r="K121" s="137"/>
      <c r="L121" s="137"/>
      <c r="M121" s="137"/>
    </row>
    <row r="123" spans="2:13" ht="19.899999999999999" customHeight="1" x14ac:dyDescent="0.25">
      <c r="B123" s="118" t="s">
        <v>730</v>
      </c>
    </row>
    <row r="124" spans="2:13" ht="15" customHeight="1" x14ac:dyDescent="0.25">
      <c r="B124" s="119" t="s">
        <v>729</v>
      </c>
    </row>
    <row r="126" spans="2:13" s="125" customFormat="1" ht="18" customHeight="1" x14ac:dyDescent="0.25">
      <c r="B126" s="121" t="s">
        <v>728</v>
      </c>
      <c r="C126" s="124" t="s">
        <v>727</v>
      </c>
      <c r="D126" s="124" t="s">
        <v>726</v>
      </c>
      <c r="E126" s="124" t="s">
        <v>725</v>
      </c>
      <c r="F126" s="124" t="s">
        <v>724</v>
      </c>
      <c r="G126" s="124" t="s">
        <v>723</v>
      </c>
      <c r="H126" s="135" t="s">
        <v>722</v>
      </c>
      <c r="I126" s="135" t="s">
        <v>721</v>
      </c>
      <c r="J126" s="135" t="s">
        <v>720</v>
      </c>
      <c r="K126" s="135" t="s">
        <v>719</v>
      </c>
      <c r="L126" s="135" t="s">
        <v>718</v>
      </c>
      <c r="M126" s="122" t="s">
        <v>717</v>
      </c>
    </row>
    <row r="127" spans="2:13" ht="18" customHeight="1" x14ac:dyDescent="0.25">
      <c r="B127" s="126" t="s">
        <v>716</v>
      </c>
      <c r="C127" s="127" t="s">
        <v>1056</v>
      </c>
      <c r="D127" s="127" t="s">
        <v>1056</v>
      </c>
      <c r="E127" s="127" t="s">
        <v>1056</v>
      </c>
      <c r="F127" s="127">
        <v>7120</v>
      </c>
      <c r="G127" s="127" t="s">
        <v>1056</v>
      </c>
      <c r="H127" s="127" t="s">
        <v>1056</v>
      </c>
      <c r="I127" s="127" t="s">
        <v>1056</v>
      </c>
      <c r="J127" s="127">
        <v>3483</v>
      </c>
      <c r="K127" s="127">
        <v>-41589</v>
      </c>
      <c r="L127" s="127" t="s">
        <v>1056</v>
      </c>
      <c r="M127" s="128">
        <f>IF((SUM(C127:L127))=0,"-",SUM(C127:L127))</f>
        <v>-30986</v>
      </c>
    </row>
    <row r="128" spans="2:13" ht="18" customHeight="1" x14ac:dyDescent="0.25">
      <c r="B128" s="131" t="s">
        <v>715</v>
      </c>
      <c r="C128" s="128" t="s">
        <v>1056</v>
      </c>
      <c r="D128" s="128" t="s">
        <v>1056</v>
      </c>
      <c r="E128" s="128" t="s">
        <v>1056</v>
      </c>
      <c r="F128" s="128">
        <v>2473</v>
      </c>
      <c r="G128" s="128" t="s">
        <v>1056</v>
      </c>
      <c r="H128" s="128" t="s">
        <v>1056</v>
      </c>
      <c r="I128" s="128" t="s">
        <v>1056</v>
      </c>
      <c r="J128" s="128">
        <v>2267</v>
      </c>
      <c r="K128" s="128" t="s">
        <v>1056</v>
      </c>
      <c r="L128" s="128">
        <v>7033</v>
      </c>
      <c r="M128" s="128">
        <f t="shared" ref="M128:M143" si="10">IF((SUM(C128:L128))=0,"-",SUM(C128:L128))</f>
        <v>11773</v>
      </c>
    </row>
    <row r="129" spans="2:13" ht="18" customHeight="1" x14ac:dyDescent="0.25">
      <c r="B129" s="131" t="s">
        <v>714</v>
      </c>
      <c r="C129" s="128" t="s">
        <v>1056</v>
      </c>
      <c r="D129" s="128">
        <v>94</v>
      </c>
      <c r="E129" s="128" t="s">
        <v>1056</v>
      </c>
      <c r="F129" s="128">
        <v>213</v>
      </c>
      <c r="G129" s="128" t="s">
        <v>1056</v>
      </c>
      <c r="H129" s="128" t="s">
        <v>1056</v>
      </c>
      <c r="I129" s="128" t="s">
        <v>1056</v>
      </c>
      <c r="J129" s="128">
        <v>-1619</v>
      </c>
      <c r="K129" s="128" t="s">
        <v>1056</v>
      </c>
      <c r="L129" s="128">
        <v>-31</v>
      </c>
      <c r="M129" s="128">
        <f t="shared" si="10"/>
        <v>-1343</v>
      </c>
    </row>
    <row r="130" spans="2:13" ht="18" customHeight="1" x14ac:dyDescent="0.25">
      <c r="B130" s="131" t="s">
        <v>713</v>
      </c>
      <c r="C130" s="128" t="s">
        <v>1056</v>
      </c>
      <c r="D130" s="128" t="s">
        <v>1056</v>
      </c>
      <c r="E130" s="128" t="s">
        <v>1056</v>
      </c>
      <c r="F130" s="128">
        <v>-4662</v>
      </c>
      <c r="G130" s="128" t="s">
        <v>1056</v>
      </c>
      <c r="H130" s="128" t="s">
        <v>1056</v>
      </c>
      <c r="I130" s="128" t="s">
        <v>1056</v>
      </c>
      <c r="J130" s="128">
        <v>123</v>
      </c>
      <c r="K130" s="128" t="s">
        <v>1056</v>
      </c>
      <c r="L130" s="128" t="s">
        <v>1056</v>
      </c>
      <c r="M130" s="128">
        <f t="shared" si="10"/>
        <v>-4539</v>
      </c>
    </row>
    <row r="131" spans="2:13" ht="18" customHeight="1" x14ac:dyDescent="0.25">
      <c r="B131" s="131" t="s">
        <v>712</v>
      </c>
      <c r="C131" s="128" t="s">
        <v>1056</v>
      </c>
      <c r="D131" s="128" t="s">
        <v>1056</v>
      </c>
      <c r="E131" s="128" t="s">
        <v>1056</v>
      </c>
      <c r="F131" s="128">
        <v>-7871</v>
      </c>
      <c r="G131" s="128" t="s">
        <v>1056</v>
      </c>
      <c r="H131" s="128" t="s">
        <v>1056</v>
      </c>
      <c r="I131" s="128" t="s">
        <v>1056</v>
      </c>
      <c r="J131" s="128" t="s">
        <v>1056</v>
      </c>
      <c r="K131" s="128" t="s">
        <v>1056</v>
      </c>
      <c r="L131" s="128">
        <v>28</v>
      </c>
      <c r="M131" s="128">
        <f t="shared" si="10"/>
        <v>-7843</v>
      </c>
    </row>
    <row r="132" spans="2:13" ht="18" customHeight="1" x14ac:dyDescent="0.25">
      <c r="B132" s="131" t="s">
        <v>711</v>
      </c>
      <c r="C132" s="128">
        <v>615</v>
      </c>
      <c r="D132" s="128" t="s">
        <v>1056</v>
      </c>
      <c r="E132" s="128" t="s">
        <v>1056</v>
      </c>
      <c r="F132" s="128" t="s">
        <v>1056</v>
      </c>
      <c r="G132" s="128" t="s">
        <v>1056</v>
      </c>
      <c r="H132" s="128" t="s">
        <v>1056</v>
      </c>
      <c r="I132" s="128" t="s">
        <v>1056</v>
      </c>
      <c r="J132" s="128">
        <v>135</v>
      </c>
      <c r="K132" s="128" t="s">
        <v>1056</v>
      </c>
      <c r="L132" s="128">
        <v>-2052</v>
      </c>
      <c r="M132" s="128">
        <f t="shared" si="10"/>
        <v>-1302</v>
      </c>
    </row>
    <row r="133" spans="2:13" ht="18" customHeight="1" x14ac:dyDescent="0.25">
      <c r="B133" s="131" t="s">
        <v>709</v>
      </c>
      <c r="C133" s="128" t="s">
        <v>1056</v>
      </c>
      <c r="D133" s="128" t="s">
        <v>1056</v>
      </c>
      <c r="E133" s="128" t="s">
        <v>1056</v>
      </c>
      <c r="F133" s="128" t="s">
        <v>1056</v>
      </c>
      <c r="G133" s="128" t="s">
        <v>1056</v>
      </c>
      <c r="H133" s="128" t="s">
        <v>1056</v>
      </c>
      <c r="I133" s="128" t="s">
        <v>1056</v>
      </c>
      <c r="J133" s="128">
        <v>32</v>
      </c>
      <c r="K133" s="128" t="s">
        <v>1056</v>
      </c>
      <c r="L133" s="128">
        <v>-295</v>
      </c>
      <c r="M133" s="128">
        <f t="shared" si="10"/>
        <v>-263</v>
      </c>
    </row>
    <row r="134" spans="2:13" ht="18" customHeight="1" x14ac:dyDescent="0.25">
      <c r="B134" s="131" t="s">
        <v>710</v>
      </c>
      <c r="C134" s="128" t="s">
        <v>1056</v>
      </c>
      <c r="D134" s="128" t="s">
        <v>1056</v>
      </c>
      <c r="E134" s="128" t="s">
        <v>1056</v>
      </c>
      <c r="F134" s="128">
        <v>-56</v>
      </c>
      <c r="G134" s="128" t="s">
        <v>1056</v>
      </c>
      <c r="H134" s="128" t="s">
        <v>1056</v>
      </c>
      <c r="I134" s="128" t="s">
        <v>1056</v>
      </c>
      <c r="J134" s="128" t="s">
        <v>1056</v>
      </c>
      <c r="K134" s="128">
        <v>-1515</v>
      </c>
      <c r="L134" s="128" t="s">
        <v>1056</v>
      </c>
      <c r="M134" s="128">
        <f t="shared" si="10"/>
        <v>-1571</v>
      </c>
    </row>
    <row r="135" spans="2:13" ht="18" customHeight="1" x14ac:dyDescent="0.25">
      <c r="B135" s="131" t="s">
        <v>708</v>
      </c>
      <c r="C135" s="128" t="s">
        <v>1056</v>
      </c>
      <c r="D135" s="128">
        <v>1197</v>
      </c>
      <c r="E135" s="128">
        <v>72</v>
      </c>
      <c r="F135" s="128">
        <v>702</v>
      </c>
      <c r="G135" s="128">
        <v>-10</v>
      </c>
      <c r="H135" s="128" t="s">
        <v>1056</v>
      </c>
      <c r="I135" s="128">
        <v>942</v>
      </c>
      <c r="J135" s="128">
        <v>5847</v>
      </c>
      <c r="K135" s="128">
        <v>18858</v>
      </c>
      <c r="L135" s="128">
        <v>3058</v>
      </c>
      <c r="M135" s="128">
        <f t="shared" si="10"/>
        <v>30666</v>
      </c>
    </row>
    <row r="136" spans="2:13" ht="18" customHeight="1" x14ac:dyDescent="0.25">
      <c r="B136" s="131" t="s">
        <v>707</v>
      </c>
      <c r="C136" s="128" t="s">
        <v>1056</v>
      </c>
      <c r="D136" s="128" t="s">
        <v>1056</v>
      </c>
      <c r="E136" s="128" t="s">
        <v>1056</v>
      </c>
      <c r="F136" s="128">
        <v>98</v>
      </c>
      <c r="G136" s="128" t="s">
        <v>1056</v>
      </c>
      <c r="H136" s="128" t="s">
        <v>1056</v>
      </c>
      <c r="I136" s="128" t="s">
        <v>1056</v>
      </c>
      <c r="J136" s="128">
        <v>-265</v>
      </c>
      <c r="K136" s="128" t="s">
        <v>1056</v>
      </c>
      <c r="L136" s="128">
        <v>-1744</v>
      </c>
      <c r="M136" s="128">
        <f t="shared" si="10"/>
        <v>-1911</v>
      </c>
    </row>
    <row r="137" spans="2:13" ht="18" customHeight="1" x14ac:dyDescent="0.25">
      <c r="B137" s="131" t="s">
        <v>706</v>
      </c>
      <c r="C137" s="128" t="s">
        <v>1056</v>
      </c>
      <c r="D137" s="128">
        <v>4456</v>
      </c>
      <c r="E137" s="128" t="s">
        <v>1056</v>
      </c>
      <c r="F137" s="128">
        <v>-8</v>
      </c>
      <c r="G137" s="128">
        <v>-79</v>
      </c>
      <c r="H137" s="128" t="s">
        <v>1056</v>
      </c>
      <c r="I137" s="128" t="s">
        <v>1056</v>
      </c>
      <c r="J137" s="128">
        <v>366</v>
      </c>
      <c r="K137" s="128" t="s">
        <v>1056</v>
      </c>
      <c r="L137" s="128" t="s">
        <v>1056</v>
      </c>
      <c r="M137" s="128">
        <f t="shared" si="10"/>
        <v>4735</v>
      </c>
    </row>
    <row r="138" spans="2:13" ht="18" customHeight="1" x14ac:dyDescent="0.25">
      <c r="B138" s="131" t="s">
        <v>705</v>
      </c>
      <c r="C138" s="128" t="s">
        <v>1056</v>
      </c>
      <c r="D138" s="128">
        <v>223249</v>
      </c>
      <c r="E138" s="128">
        <v>-2997</v>
      </c>
      <c r="F138" s="128">
        <v>36169</v>
      </c>
      <c r="G138" s="128">
        <v>2491</v>
      </c>
      <c r="H138" s="128" t="s">
        <v>1056</v>
      </c>
      <c r="I138" s="128" t="s">
        <v>1056</v>
      </c>
      <c r="J138" s="128">
        <v>-26521</v>
      </c>
      <c r="K138" s="128">
        <v>1270</v>
      </c>
      <c r="L138" s="128">
        <v>290</v>
      </c>
      <c r="M138" s="128">
        <f t="shared" si="10"/>
        <v>233951</v>
      </c>
    </row>
    <row r="139" spans="2:13" ht="18" customHeight="1" x14ac:dyDescent="0.25">
      <c r="B139" s="131" t="s">
        <v>704</v>
      </c>
      <c r="C139" s="128" t="s">
        <v>1056</v>
      </c>
      <c r="D139" s="128" t="s">
        <v>1056</v>
      </c>
      <c r="E139" s="128">
        <v>816</v>
      </c>
      <c r="F139" s="128">
        <v>45</v>
      </c>
      <c r="G139" s="128" t="s">
        <v>1056</v>
      </c>
      <c r="H139" s="128" t="s">
        <v>1056</v>
      </c>
      <c r="I139" s="128" t="s">
        <v>1056</v>
      </c>
      <c r="J139" s="128" t="s">
        <v>1056</v>
      </c>
      <c r="K139" s="128" t="s">
        <v>1056</v>
      </c>
      <c r="L139" s="128" t="s">
        <v>1056</v>
      </c>
      <c r="M139" s="128">
        <f t="shared" si="10"/>
        <v>861</v>
      </c>
    </row>
    <row r="140" spans="2:13" ht="18" customHeight="1" x14ac:dyDescent="0.25">
      <c r="B140" s="131" t="s">
        <v>703</v>
      </c>
      <c r="C140" s="128" t="s">
        <v>1056</v>
      </c>
      <c r="D140" s="128">
        <v>-2136</v>
      </c>
      <c r="E140" s="128">
        <v>-11940</v>
      </c>
      <c r="F140" s="128">
        <v>12753</v>
      </c>
      <c r="G140" s="128" t="s">
        <v>1056</v>
      </c>
      <c r="H140" s="128" t="s">
        <v>1056</v>
      </c>
      <c r="I140" s="128" t="s">
        <v>1056</v>
      </c>
      <c r="J140" s="128" t="s">
        <v>1056</v>
      </c>
      <c r="K140" s="128" t="s">
        <v>1056</v>
      </c>
      <c r="L140" s="128" t="s">
        <v>1056</v>
      </c>
      <c r="M140" s="128">
        <f t="shared" si="10"/>
        <v>-1323</v>
      </c>
    </row>
    <row r="141" spans="2:13" ht="18" customHeight="1" x14ac:dyDescent="0.25">
      <c r="B141" s="131" t="s">
        <v>701</v>
      </c>
      <c r="C141" s="128" t="s">
        <v>1056</v>
      </c>
      <c r="D141" s="128" t="s">
        <v>1056</v>
      </c>
      <c r="E141" s="128" t="s">
        <v>1056</v>
      </c>
      <c r="F141" s="128" t="s">
        <v>1056</v>
      </c>
      <c r="G141" s="128" t="s">
        <v>1056</v>
      </c>
      <c r="H141" s="128" t="s">
        <v>1056</v>
      </c>
      <c r="I141" s="128" t="s">
        <v>1056</v>
      </c>
      <c r="J141" s="128" t="s">
        <v>1056</v>
      </c>
      <c r="K141" s="128" t="s">
        <v>1056</v>
      </c>
      <c r="L141" s="128" t="s">
        <v>1056</v>
      </c>
      <c r="M141" s="128" t="str">
        <f t="shared" si="10"/>
        <v>-</v>
      </c>
    </row>
    <row r="142" spans="2:13" ht="18" customHeight="1" x14ac:dyDescent="0.25">
      <c r="B142" s="129" t="s">
        <v>700</v>
      </c>
      <c r="C142" s="128" t="s">
        <v>1056</v>
      </c>
      <c r="D142" s="128" t="s">
        <v>1056</v>
      </c>
      <c r="E142" s="128">
        <v>9426</v>
      </c>
      <c r="F142" s="128" t="s">
        <v>1056</v>
      </c>
      <c r="G142" s="128" t="s">
        <v>1056</v>
      </c>
      <c r="H142" s="128" t="s">
        <v>1056</v>
      </c>
      <c r="I142" s="128" t="s">
        <v>1056</v>
      </c>
      <c r="J142" s="128">
        <v>380</v>
      </c>
      <c r="K142" s="128">
        <v>-251</v>
      </c>
      <c r="L142" s="128" t="s">
        <v>1056</v>
      </c>
      <c r="M142" s="128">
        <f t="shared" si="10"/>
        <v>9555</v>
      </c>
    </row>
    <row r="143" spans="2:13" ht="18" customHeight="1" x14ac:dyDescent="0.25">
      <c r="B143" s="131" t="s">
        <v>702</v>
      </c>
      <c r="C143" s="128" t="s">
        <v>1056</v>
      </c>
      <c r="D143" s="128">
        <v>368</v>
      </c>
      <c r="E143" s="128">
        <v>-8774</v>
      </c>
      <c r="F143" s="128">
        <v>9748</v>
      </c>
      <c r="G143" s="128" t="s">
        <v>1056</v>
      </c>
      <c r="H143" s="128" t="s">
        <v>1056</v>
      </c>
      <c r="I143" s="128">
        <v>1071</v>
      </c>
      <c r="J143" s="128">
        <v>-84</v>
      </c>
      <c r="K143" s="128" t="s">
        <v>1056</v>
      </c>
      <c r="L143" s="128" t="s">
        <v>1056</v>
      </c>
      <c r="M143" s="128">
        <f t="shared" si="10"/>
        <v>2329</v>
      </c>
    </row>
    <row r="144" spans="2:13" ht="18" customHeight="1" x14ac:dyDescent="0.25">
      <c r="B144" s="133" t="s">
        <v>518</v>
      </c>
      <c r="C144" s="134">
        <f>IF((SUM(C127:C143))=0,"-",SUM(C127:C143))</f>
        <v>615</v>
      </c>
      <c r="D144" s="134">
        <f t="shared" ref="D144:M144" si="11">IF((SUM(D127:D143))=0,"-",SUM(D127:D143))</f>
        <v>227228</v>
      </c>
      <c r="E144" s="134">
        <f t="shared" si="11"/>
        <v>-13397</v>
      </c>
      <c r="F144" s="134">
        <f t="shared" si="11"/>
        <v>56724</v>
      </c>
      <c r="G144" s="134">
        <f t="shared" si="11"/>
        <v>2402</v>
      </c>
      <c r="H144" s="134" t="str">
        <f t="shared" si="11"/>
        <v>-</v>
      </c>
      <c r="I144" s="134">
        <f t="shared" si="11"/>
        <v>2013</v>
      </c>
      <c r="J144" s="134">
        <f t="shared" si="11"/>
        <v>-15856</v>
      </c>
      <c r="K144" s="134">
        <f t="shared" si="11"/>
        <v>-23227</v>
      </c>
      <c r="L144" s="134">
        <f t="shared" si="11"/>
        <v>6287</v>
      </c>
      <c r="M144" s="134">
        <f t="shared" si="11"/>
        <v>242789</v>
      </c>
    </row>
    <row r="218" spans="2:2" ht="15" customHeight="1" x14ac:dyDescent="0.25">
      <c r="B218" s="120"/>
    </row>
    <row r="220" spans="2:2" ht="15" customHeight="1" x14ac:dyDescent="0.25">
      <c r="B220" s="136"/>
    </row>
    <row r="222" spans="2:2" ht="15" customHeight="1" x14ac:dyDescent="0.25">
      <c r="B222" s="120"/>
    </row>
    <row r="223" spans="2:2" ht="15" customHeight="1" x14ac:dyDescent="0.25">
      <c r="B223" s="120"/>
    </row>
    <row r="225" spans="2:2" ht="15" customHeight="1" x14ac:dyDescent="0.25">
      <c r="B225" s="63"/>
    </row>
    <row r="226" spans="2:2" ht="15" customHeight="1" x14ac:dyDescent="0.25">
      <c r="B226" s="120"/>
    </row>
  </sheetData>
  <hyperlinks>
    <hyperlink ref="B1" location="Indice!A1" display="INDICE" xr:uid="{00000000-0004-0000-6A00-000000000000}"/>
  </hyperlinks>
  <pageMargins left="0.74803149606299213" right="0.51181102362204722" top="0.78740157480314965" bottom="0.78740157480314965" header="0.39370078740157483" footer="0.39370078740157483"/>
  <pageSetup paperSize="9" scale="57" fitToHeight="3" orientation="portrait" r:id="rId1"/>
  <headerFooter alignWithMargins="0"/>
  <rowBreaks count="1" manualBreakCount="1">
    <brk id="74" min="1"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582</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8456</v>
      </c>
      <c r="C11" s="75" t="s">
        <v>975</v>
      </c>
      <c r="D11" s="75" t="s">
        <v>572</v>
      </c>
      <c r="E11" s="151" t="s">
        <v>998</v>
      </c>
      <c r="F11" s="76" t="s">
        <v>571</v>
      </c>
      <c r="G11" s="77">
        <f>G12+G13</f>
        <v>21793</v>
      </c>
    </row>
    <row r="12" spans="2:12" x14ac:dyDescent="0.2">
      <c r="B12" s="74">
        <f>G11-B11</f>
        <v>13337</v>
      </c>
      <c r="C12" s="75" t="s">
        <v>976</v>
      </c>
      <c r="D12" s="52" t="s">
        <v>566</v>
      </c>
      <c r="E12" s="151" t="s">
        <v>1006</v>
      </c>
      <c r="F12" s="72" t="s">
        <v>1007</v>
      </c>
      <c r="G12" s="77">
        <v>21791</v>
      </c>
    </row>
    <row r="13" spans="2:12" x14ac:dyDescent="0.2">
      <c r="B13" s="74">
        <v>1451</v>
      </c>
      <c r="C13" s="75" t="s">
        <v>977</v>
      </c>
      <c r="D13" s="75" t="s">
        <v>524</v>
      </c>
      <c r="E13" s="151" t="s">
        <v>1008</v>
      </c>
      <c r="F13" s="72" t="s">
        <v>1009</v>
      </c>
      <c r="G13" s="77">
        <v>2</v>
      </c>
    </row>
    <row r="14" spans="2:12" x14ac:dyDescent="0.2">
      <c r="B14" s="74">
        <f>B12-B13</f>
        <v>11886</v>
      </c>
      <c r="C14" s="75" t="s">
        <v>978</v>
      </c>
      <c r="D14" s="52" t="s">
        <v>570</v>
      </c>
      <c r="E14" s="151"/>
      <c r="G14" s="77"/>
    </row>
    <row r="15" spans="2:12" ht="7.15" customHeight="1" x14ac:dyDescent="0.2">
      <c r="B15" s="74"/>
      <c r="E15" s="73"/>
      <c r="G15" s="77"/>
    </row>
    <row r="16" spans="2:12" x14ac:dyDescent="0.2">
      <c r="B16" s="78">
        <f>B11+B12</f>
        <v>21793</v>
      </c>
      <c r="C16" s="79" t="s">
        <v>518</v>
      </c>
      <c r="D16" s="69"/>
      <c r="E16" s="152" t="s">
        <v>985</v>
      </c>
      <c r="F16" s="69"/>
      <c r="G16" s="80">
        <f>G11</f>
        <v>21793</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12155</v>
      </c>
      <c r="C26" s="75" t="s">
        <v>979</v>
      </c>
      <c r="D26" s="75" t="s">
        <v>567</v>
      </c>
      <c r="E26" s="151" t="s">
        <v>976</v>
      </c>
      <c r="F26" s="59" t="s">
        <v>566</v>
      </c>
      <c r="G26" s="77">
        <f>+B12</f>
        <v>13337</v>
      </c>
    </row>
    <row r="27" spans="2:7" x14ac:dyDescent="0.2">
      <c r="B27" s="74">
        <v>9166</v>
      </c>
      <c r="C27" s="75" t="s">
        <v>565</v>
      </c>
      <c r="E27" s="73"/>
      <c r="G27" s="77"/>
    </row>
    <row r="28" spans="2:7" x14ac:dyDescent="0.2">
      <c r="B28" s="74">
        <f>B29+B30</f>
        <v>2989</v>
      </c>
      <c r="C28" s="75" t="s">
        <v>564</v>
      </c>
      <c r="E28" s="73"/>
      <c r="G28" s="77"/>
    </row>
    <row r="29" spans="2:7" x14ac:dyDescent="0.2">
      <c r="B29" s="74">
        <v>2989</v>
      </c>
      <c r="C29" s="75" t="s">
        <v>1002</v>
      </c>
      <c r="E29" s="73"/>
      <c r="G29" s="77"/>
    </row>
    <row r="30" spans="2:7" x14ac:dyDescent="0.2">
      <c r="B30" s="74">
        <v>0</v>
      </c>
      <c r="C30" s="75" t="s">
        <v>1003</v>
      </c>
      <c r="E30" s="73"/>
      <c r="G30" s="77"/>
    </row>
    <row r="31" spans="2:7" ht="12.75" customHeight="1" x14ac:dyDescent="0.2">
      <c r="B31" s="74">
        <v>128</v>
      </c>
      <c r="C31" s="75" t="s">
        <v>980</v>
      </c>
      <c r="D31" s="72" t="s">
        <v>563</v>
      </c>
      <c r="E31" s="73"/>
      <c r="G31" s="77"/>
    </row>
    <row r="32" spans="2:7" ht="12.75" customHeight="1" x14ac:dyDescent="0.2">
      <c r="B32" s="74">
        <v>0</v>
      </c>
      <c r="C32" s="75" t="s">
        <v>981</v>
      </c>
      <c r="D32" s="72" t="s">
        <v>562</v>
      </c>
      <c r="E32" s="73"/>
      <c r="G32" s="77"/>
    </row>
    <row r="33" spans="2:7" x14ac:dyDescent="0.2">
      <c r="B33" s="74">
        <f>G35-B26-B31-B32</f>
        <v>1054</v>
      </c>
      <c r="C33" s="75" t="s">
        <v>982</v>
      </c>
      <c r="D33" s="52" t="s">
        <v>560</v>
      </c>
      <c r="E33" s="73"/>
      <c r="G33" s="77"/>
    </row>
    <row r="34" spans="2:7" x14ac:dyDescent="0.2">
      <c r="B34" s="74"/>
      <c r="E34" s="73"/>
      <c r="G34" s="77"/>
    </row>
    <row r="35" spans="2:7" x14ac:dyDescent="0.2">
      <c r="B35" s="78">
        <f>B26+B31+B32+B33</f>
        <v>13337</v>
      </c>
      <c r="C35" s="79" t="s">
        <v>985</v>
      </c>
      <c r="D35" s="69"/>
      <c r="E35" s="152" t="s">
        <v>985</v>
      </c>
      <c r="F35" s="69"/>
      <c r="G35" s="80">
        <f>G26</f>
        <v>13337</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1570</v>
      </c>
      <c r="C42" s="75" t="s">
        <v>983</v>
      </c>
      <c r="D42" s="75" t="s">
        <v>559</v>
      </c>
      <c r="E42" s="151" t="s">
        <v>982</v>
      </c>
      <c r="F42" s="52" t="s">
        <v>560</v>
      </c>
      <c r="G42" s="77">
        <f>+B33</f>
        <v>1054</v>
      </c>
    </row>
    <row r="43" spans="2:7" x14ac:dyDescent="0.2">
      <c r="B43" s="74">
        <v>70</v>
      </c>
      <c r="C43" s="82" t="s">
        <v>558</v>
      </c>
      <c r="E43" s="154" t="s">
        <v>983</v>
      </c>
      <c r="F43" s="76" t="s">
        <v>559</v>
      </c>
      <c r="G43" s="77">
        <f>G44+G45+G47+G48+G49</f>
        <v>15</v>
      </c>
    </row>
    <row r="44" spans="2:7" x14ac:dyDescent="0.2">
      <c r="B44" s="74">
        <v>1500</v>
      </c>
      <c r="C44" s="75" t="s">
        <v>557</v>
      </c>
      <c r="E44" s="154" t="s">
        <v>1010</v>
      </c>
      <c r="F44" s="72" t="s">
        <v>1011</v>
      </c>
      <c r="G44" s="77">
        <v>15</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-501</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1069</v>
      </c>
      <c r="C52" s="79" t="s">
        <v>985</v>
      </c>
      <c r="D52" s="69"/>
      <c r="E52" s="152" t="s">
        <v>985</v>
      </c>
      <c r="F52" s="69"/>
      <c r="G52" s="80">
        <f>G42+G43+G50</f>
        <v>1069</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514</v>
      </c>
      <c r="C59" s="75" t="s">
        <v>986</v>
      </c>
      <c r="D59" s="76" t="s">
        <v>551</v>
      </c>
      <c r="E59" s="151" t="s">
        <v>984</v>
      </c>
      <c r="F59" s="52" t="s">
        <v>550</v>
      </c>
      <c r="G59" s="77">
        <f>+B49</f>
        <v>-501</v>
      </c>
    </row>
    <row r="60" spans="2:7" x14ac:dyDescent="0.2">
      <c r="B60" s="74">
        <v>514</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610</v>
      </c>
      <c r="C64" s="75" t="s">
        <v>988</v>
      </c>
      <c r="D64" s="72" t="s">
        <v>545</v>
      </c>
      <c r="E64" s="151" t="s">
        <v>1026</v>
      </c>
      <c r="F64" s="72" t="s">
        <v>1027</v>
      </c>
      <c r="G64" s="77">
        <v>0</v>
      </c>
    </row>
    <row r="65" spans="2:7" x14ac:dyDescent="0.2">
      <c r="B65" s="74">
        <v>11</v>
      </c>
      <c r="C65" s="75" t="s">
        <v>544</v>
      </c>
      <c r="E65" s="151" t="s">
        <v>1028</v>
      </c>
      <c r="F65" s="72" t="s">
        <v>1029</v>
      </c>
      <c r="G65" s="77">
        <v>0</v>
      </c>
    </row>
    <row r="66" spans="2:7" x14ac:dyDescent="0.2">
      <c r="B66" s="74">
        <v>0</v>
      </c>
      <c r="C66" s="75" t="s">
        <v>543</v>
      </c>
      <c r="E66" s="151" t="s">
        <v>1030</v>
      </c>
      <c r="F66" s="72" t="s">
        <v>1031</v>
      </c>
      <c r="G66" s="77">
        <v>0</v>
      </c>
    </row>
    <row r="67" spans="2:7" x14ac:dyDescent="0.2">
      <c r="B67" s="74">
        <v>599</v>
      </c>
      <c r="C67" s="75" t="s">
        <v>542</v>
      </c>
      <c r="E67" s="73"/>
      <c r="G67" s="77"/>
    </row>
    <row r="68" spans="2:7" x14ac:dyDescent="0.2">
      <c r="B68" s="74">
        <f>G70-B59-B62-B64</f>
        <v>-1625</v>
      </c>
      <c r="C68" s="75" t="s">
        <v>989</v>
      </c>
      <c r="D68" s="75" t="s">
        <v>537</v>
      </c>
      <c r="E68" s="73"/>
      <c r="G68" s="77"/>
    </row>
    <row r="69" spans="2:7" ht="17.45" customHeight="1" x14ac:dyDescent="0.2">
      <c r="B69" s="74"/>
      <c r="E69" s="73"/>
      <c r="G69" s="77"/>
    </row>
    <row r="70" spans="2:7" ht="17.45" customHeight="1" x14ac:dyDescent="0.2">
      <c r="B70" s="78">
        <f>B59+B62+B64+B68</f>
        <v>-501</v>
      </c>
      <c r="C70" s="79" t="s">
        <v>985</v>
      </c>
      <c r="D70" s="69"/>
      <c r="E70" s="152" t="s">
        <v>985</v>
      </c>
      <c r="F70" s="69"/>
      <c r="G70" s="80">
        <f>G59+G60+G63</f>
        <v>-501</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-1625</v>
      </c>
    </row>
    <row r="78" spans="2:7" x14ac:dyDescent="0.2">
      <c r="B78" s="74"/>
      <c r="D78" s="75" t="s">
        <v>536</v>
      </c>
      <c r="E78" s="151"/>
      <c r="F78" s="75"/>
      <c r="G78" s="77"/>
    </row>
    <row r="79" spans="2:7" x14ac:dyDescent="0.2">
      <c r="B79" s="74">
        <f>G82-B77</f>
        <v>-1625</v>
      </c>
      <c r="C79" s="75" t="s">
        <v>991</v>
      </c>
      <c r="D79" s="59" t="s">
        <v>535</v>
      </c>
      <c r="E79" s="73"/>
      <c r="G79" s="77"/>
    </row>
    <row r="80" spans="2:7" x14ac:dyDescent="0.2">
      <c r="B80" s="74">
        <f>B79-B13</f>
        <v>-3076</v>
      </c>
      <c r="C80" s="75" t="s">
        <v>992</v>
      </c>
      <c r="D80" s="52" t="s">
        <v>532</v>
      </c>
      <c r="E80" s="73"/>
      <c r="G80" s="77"/>
    </row>
    <row r="81" spans="2:7" x14ac:dyDescent="0.2">
      <c r="B81" s="74"/>
      <c r="E81" s="73"/>
      <c r="G81" s="77"/>
    </row>
    <row r="82" spans="2:7" x14ac:dyDescent="0.2">
      <c r="B82" s="78">
        <f>B77+B79</f>
        <v>-1625</v>
      </c>
      <c r="C82" s="79" t="s">
        <v>985</v>
      </c>
      <c r="D82" s="69"/>
      <c r="E82" s="152" t="s">
        <v>985</v>
      </c>
      <c r="F82" s="69"/>
      <c r="G82" s="80">
        <f>G77</f>
        <v>-1625</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-2126</v>
      </c>
      <c r="C92" s="75" t="s">
        <v>993</v>
      </c>
      <c r="D92" s="52" t="s">
        <v>525</v>
      </c>
      <c r="E92" s="151" t="s">
        <v>991</v>
      </c>
      <c r="F92" s="52" t="s">
        <v>532</v>
      </c>
      <c r="G92" s="77">
        <f>+B80</f>
        <v>-3076</v>
      </c>
    </row>
    <row r="93" spans="2:7" x14ac:dyDescent="0.2">
      <c r="B93" s="74"/>
      <c r="D93" s="59" t="s">
        <v>523</v>
      </c>
      <c r="E93" s="151" t="s">
        <v>999</v>
      </c>
      <c r="F93" s="72" t="s">
        <v>531</v>
      </c>
      <c r="G93" s="77">
        <f>G94+G95</f>
        <v>950</v>
      </c>
    </row>
    <row r="94" spans="2:7" x14ac:dyDescent="0.2">
      <c r="B94" s="74"/>
      <c r="D94" s="75"/>
      <c r="E94" s="151" t="s">
        <v>530</v>
      </c>
      <c r="G94" s="77">
        <v>331</v>
      </c>
    </row>
    <row r="95" spans="2:7" x14ac:dyDescent="0.2">
      <c r="B95" s="74"/>
      <c r="D95" s="75"/>
      <c r="E95" s="151" t="s">
        <v>529</v>
      </c>
      <c r="G95" s="77">
        <v>619</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-2126</v>
      </c>
      <c r="C99" s="79" t="s">
        <v>985</v>
      </c>
      <c r="D99" s="69"/>
      <c r="E99" s="152" t="s">
        <v>985</v>
      </c>
      <c r="F99" s="69"/>
      <c r="G99" s="80">
        <f>G92+G93+G96</f>
        <v>-2126</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668</v>
      </c>
      <c r="C106" s="75" t="s">
        <v>994</v>
      </c>
      <c r="D106" s="86" t="s">
        <v>526</v>
      </c>
      <c r="E106" s="73"/>
      <c r="G106" s="73"/>
    </row>
    <row r="107" spans="2:7" x14ac:dyDescent="0.2">
      <c r="B107" s="74">
        <v>642</v>
      </c>
      <c r="C107" s="75" t="s">
        <v>995</v>
      </c>
      <c r="D107" s="75"/>
      <c r="E107" s="151" t="s">
        <v>993</v>
      </c>
      <c r="F107" s="59" t="s">
        <v>525</v>
      </c>
      <c r="G107" s="77"/>
    </row>
    <row r="108" spans="2:7" x14ac:dyDescent="0.2">
      <c r="B108" s="74">
        <f>-B13</f>
        <v>-1451</v>
      </c>
      <c r="C108" s="75" t="s">
        <v>1001</v>
      </c>
      <c r="D108" s="75" t="s">
        <v>524</v>
      </c>
      <c r="E108" s="151"/>
      <c r="F108" s="58" t="s">
        <v>523</v>
      </c>
      <c r="G108" s="77">
        <f>B92</f>
        <v>-2126</v>
      </c>
    </row>
    <row r="109" spans="2:7" x14ac:dyDescent="0.2">
      <c r="B109" s="74">
        <v>26</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-1343</v>
      </c>
      <c r="C113" s="153" t="s">
        <v>997</v>
      </c>
      <c r="D113" s="52" t="s">
        <v>519</v>
      </c>
      <c r="E113" s="155"/>
      <c r="F113" s="84"/>
      <c r="G113" s="77"/>
    </row>
    <row r="114" spans="2:7" x14ac:dyDescent="0.2">
      <c r="B114" s="74"/>
      <c r="D114" s="75"/>
      <c r="E114" s="155"/>
      <c r="G114" s="77"/>
    </row>
    <row r="115" spans="2:7" x14ac:dyDescent="0.2">
      <c r="B115" s="78">
        <f>B106+B108+B111+B113</f>
        <v>-2126</v>
      </c>
      <c r="C115" s="79" t="s">
        <v>985</v>
      </c>
      <c r="D115" s="90"/>
      <c r="E115" s="152" t="s">
        <v>985</v>
      </c>
      <c r="F115" s="69"/>
      <c r="G115" s="80">
        <f>G108</f>
        <v>-2126</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-1343</v>
      </c>
    </row>
    <row r="123" spans="2:7" ht="15" x14ac:dyDescent="0.2">
      <c r="B123" s="74">
        <f>B125+B128+B131+B134+B137+B142+B143+B144</f>
        <v>-55</v>
      </c>
      <c r="C123" s="50"/>
      <c r="D123" s="75" t="s">
        <v>513</v>
      </c>
      <c r="E123" s="50"/>
      <c r="F123" s="50"/>
      <c r="G123" s="77">
        <f>G125+G128+G131+G134+G137+G142+G143+G144</f>
        <v>1288</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-1422</v>
      </c>
      <c r="D128" s="75" t="s">
        <v>509</v>
      </c>
      <c r="G128" s="77">
        <f>G129+G130</f>
        <v>9</v>
      </c>
    </row>
    <row r="129" spans="2:7" x14ac:dyDescent="0.2">
      <c r="B129" s="74">
        <v>-1090</v>
      </c>
      <c r="D129" s="75" t="s">
        <v>508</v>
      </c>
      <c r="G129" s="77">
        <v>0</v>
      </c>
    </row>
    <row r="130" spans="2:7" x14ac:dyDescent="0.2">
      <c r="B130" s="74">
        <v>-332</v>
      </c>
      <c r="D130" s="75" t="s">
        <v>507</v>
      </c>
      <c r="G130" s="77">
        <v>9</v>
      </c>
    </row>
    <row r="131" spans="2:7" x14ac:dyDescent="0.2">
      <c r="B131" s="74">
        <f>B132+B133</f>
        <v>1503</v>
      </c>
      <c r="D131" s="75" t="s">
        <v>506</v>
      </c>
      <c r="G131" s="77">
        <f>G132+G133</f>
        <v>0</v>
      </c>
    </row>
    <row r="132" spans="2:7" x14ac:dyDescent="0.2">
      <c r="B132" s="74">
        <v>2504</v>
      </c>
      <c r="D132" s="75" t="s">
        <v>505</v>
      </c>
      <c r="G132" s="77">
        <v>0</v>
      </c>
    </row>
    <row r="133" spans="2:7" x14ac:dyDescent="0.2">
      <c r="B133" s="74">
        <v>-1001</v>
      </c>
      <c r="D133" s="75" t="s">
        <v>504</v>
      </c>
      <c r="G133" s="77">
        <v>0</v>
      </c>
    </row>
    <row r="134" spans="2:7" x14ac:dyDescent="0.2">
      <c r="B134" s="74">
        <f>B135+B136</f>
        <v>-1</v>
      </c>
      <c r="D134" s="75" t="s">
        <v>503</v>
      </c>
      <c r="G134" s="77">
        <f>G135+G136</f>
        <v>-92</v>
      </c>
    </row>
    <row r="135" spans="2:7" x14ac:dyDescent="0.2">
      <c r="B135" s="74">
        <v>-1</v>
      </c>
      <c r="D135" s="75" t="s">
        <v>502</v>
      </c>
      <c r="G135" s="77">
        <v>4</v>
      </c>
    </row>
    <row r="136" spans="2:7" x14ac:dyDescent="0.2">
      <c r="B136" s="74">
        <v>0</v>
      </c>
      <c r="D136" s="75" t="s">
        <v>501</v>
      </c>
      <c r="G136" s="77">
        <v>-96</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-66</v>
      </c>
    </row>
    <row r="144" spans="2:7" x14ac:dyDescent="0.2">
      <c r="B144" s="74">
        <f>B145+B146</f>
        <v>-135</v>
      </c>
      <c r="D144" s="75" t="s">
        <v>493</v>
      </c>
      <c r="G144" s="77">
        <f>G145+G146</f>
        <v>1437</v>
      </c>
    </row>
    <row r="145" spans="2:7" x14ac:dyDescent="0.2">
      <c r="B145" s="74">
        <v>-47</v>
      </c>
      <c r="D145" s="75" t="s">
        <v>492</v>
      </c>
      <c r="G145" s="77">
        <v>-79</v>
      </c>
    </row>
    <row r="146" spans="2:7" x14ac:dyDescent="0.2">
      <c r="B146" s="78">
        <v>-88</v>
      </c>
      <c r="C146" s="91"/>
      <c r="D146" s="90" t="s">
        <v>491</v>
      </c>
      <c r="E146" s="91"/>
      <c r="F146" s="91"/>
      <c r="G146" s="80">
        <v>1516</v>
      </c>
    </row>
    <row r="185" s="72" customFormat="1" x14ac:dyDescent="0.2"/>
  </sheetData>
  <mergeCells count="1">
    <mergeCell ref="B85:G85"/>
  </mergeCells>
  <hyperlinks>
    <hyperlink ref="B1" location="Indice!A1" display="INDICE" xr:uid="{00000000-0004-0000-0A00-000000000000}"/>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583</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18340</v>
      </c>
      <c r="C11" s="75" t="s">
        <v>975</v>
      </c>
      <c r="D11" s="75" t="s">
        <v>572</v>
      </c>
      <c r="E11" s="151" t="s">
        <v>998</v>
      </c>
      <c r="F11" s="76" t="s">
        <v>571</v>
      </c>
      <c r="G11" s="77">
        <f>G12+G13</f>
        <v>26234</v>
      </c>
    </row>
    <row r="12" spans="2:12" x14ac:dyDescent="0.2">
      <c r="B12" s="74">
        <f>G11-B11</f>
        <v>7894</v>
      </c>
      <c r="C12" s="75" t="s">
        <v>976</v>
      </c>
      <c r="D12" s="52" t="s">
        <v>566</v>
      </c>
      <c r="E12" s="151" t="s">
        <v>1006</v>
      </c>
      <c r="F12" s="72" t="s">
        <v>1007</v>
      </c>
      <c r="G12" s="77">
        <v>26234</v>
      </c>
    </row>
    <row r="13" spans="2:12" x14ac:dyDescent="0.2">
      <c r="B13" s="74">
        <v>4038</v>
      </c>
      <c r="C13" s="75" t="s">
        <v>977</v>
      </c>
      <c r="D13" s="75" t="s">
        <v>524</v>
      </c>
      <c r="E13" s="151" t="s">
        <v>1008</v>
      </c>
      <c r="F13" s="72" t="s">
        <v>1009</v>
      </c>
      <c r="G13" s="77">
        <v>0</v>
      </c>
    </row>
    <row r="14" spans="2:12" x14ac:dyDescent="0.2">
      <c r="B14" s="74">
        <f>B12-B13</f>
        <v>3856</v>
      </c>
      <c r="C14" s="75" t="s">
        <v>978</v>
      </c>
      <c r="D14" s="52" t="s">
        <v>570</v>
      </c>
      <c r="E14" s="151"/>
      <c r="G14" s="77"/>
    </row>
    <row r="15" spans="2:12" ht="7.15" customHeight="1" x14ac:dyDescent="0.2">
      <c r="B15" s="74"/>
      <c r="E15" s="73"/>
      <c r="G15" s="77"/>
    </row>
    <row r="16" spans="2:12" x14ac:dyDescent="0.2">
      <c r="B16" s="78">
        <f>B11+B12</f>
        <v>26234</v>
      </c>
      <c r="C16" s="79" t="s">
        <v>518</v>
      </c>
      <c r="D16" s="69"/>
      <c r="E16" s="152" t="s">
        <v>985</v>
      </c>
      <c r="F16" s="69"/>
      <c r="G16" s="80">
        <f>G11</f>
        <v>26234</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7395</v>
      </c>
      <c r="C26" s="75" t="s">
        <v>979</v>
      </c>
      <c r="D26" s="75" t="s">
        <v>567</v>
      </c>
      <c r="E26" s="151" t="s">
        <v>976</v>
      </c>
      <c r="F26" s="59" t="s">
        <v>566</v>
      </c>
      <c r="G26" s="77">
        <f>+B12</f>
        <v>7894</v>
      </c>
    </row>
    <row r="27" spans="2:7" x14ac:dyDescent="0.2">
      <c r="B27" s="74">
        <v>5663</v>
      </c>
      <c r="C27" s="75" t="s">
        <v>565</v>
      </c>
      <c r="E27" s="73"/>
      <c r="G27" s="77"/>
    </row>
    <row r="28" spans="2:7" x14ac:dyDescent="0.2">
      <c r="B28" s="74">
        <f>B29+B30</f>
        <v>1732</v>
      </c>
      <c r="C28" s="75" t="s">
        <v>564</v>
      </c>
      <c r="E28" s="73"/>
      <c r="G28" s="77"/>
    </row>
    <row r="29" spans="2:7" x14ac:dyDescent="0.2">
      <c r="B29" s="74">
        <v>1732</v>
      </c>
      <c r="C29" s="75" t="s">
        <v>1002</v>
      </c>
      <c r="E29" s="73"/>
      <c r="G29" s="77"/>
    </row>
    <row r="30" spans="2:7" x14ac:dyDescent="0.2">
      <c r="B30" s="74">
        <v>0</v>
      </c>
      <c r="C30" s="75" t="s">
        <v>1003</v>
      </c>
      <c r="E30" s="73"/>
      <c r="G30" s="77"/>
    </row>
    <row r="31" spans="2:7" ht="12.75" customHeight="1" x14ac:dyDescent="0.2">
      <c r="B31" s="74">
        <v>205</v>
      </c>
      <c r="C31" s="75" t="s">
        <v>980</v>
      </c>
      <c r="D31" s="72" t="s">
        <v>563</v>
      </c>
      <c r="E31" s="73"/>
      <c r="G31" s="77"/>
    </row>
    <row r="32" spans="2:7" ht="12.75" customHeight="1" x14ac:dyDescent="0.2">
      <c r="B32" s="74">
        <v>0</v>
      </c>
      <c r="C32" s="75" t="s">
        <v>981</v>
      </c>
      <c r="D32" s="72" t="s">
        <v>562</v>
      </c>
      <c r="E32" s="73"/>
      <c r="G32" s="77"/>
    </row>
    <row r="33" spans="2:7" x14ac:dyDescent="0.2">
      <c r="B33" s="74">
        <f>G35-B26-B31-B32</f>
        <v>294</v>
      </c>
      <c r="C33" s="75" t="s">
        <v>982</v>
      </c>
      <c r="D33" s="52" t="s">
        <v>560</v>
      </c>
      <c r="E33" s="73"/>
      <c r="G33" s="77"/>
    </row>
    <row r="34" spans="2:7" x14ac:dyDescent="0.2">
      <c r="B34" s="74"/>
      <c r="E34" s="73"/>
      <c r="G34" s="77"/>
    </row>
    <row r="35" spans="2:7" x14ac:dyDescent="0.2">
      <c r="B35" s="78">
        <f>B26+B31+B32+B33</f>
        <v>7894</v>
      </c>
      <c r="C35" s="79" t="s">
        <v>985</v>
      </c>
      <c r="D35" s="69"/>
      <c r="E35" s="152" t="s">
        <v>985</v>
      </c>
      <c r="F35" s="69"/>
      <c r="G35" s="80">
        <f>G26</f>
        <v>7894</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2575</v>
      </c>
      <c r="C42" s="75" t="s">
        <v>983</v>
      </c>
      <c r="D42" s="75" t="s">
        <v>559</v>
      </c>
      <c r="E42" s="151" t="s">
        <v>982</v>
      </c>
      <c r="F42" s="52" t="s">
        <v>560</v>
      </c>
      <c r="G42" s="77">
        <f>+B33</f>
        <v>294</v>
      </c>
    </row>
    <row r="43" spans="2:7" x14ac:dyDescent="0.2">
      <c r="B43" s="74">
        <v>2575</v>
      </c>
      <c r="C43" s="82" t="s">
        <v>558</v>
      </c>
      <c r="E43" s="154" t="s">
        <v>983</v>
      </c>
      <c r="F43" s="76" t="s">
        <v>559</v>
      </c>
      <c r="G43" s="77">
        <f>G44+G45+G47+G48+G49</f>
        <v>1</v>
      </c>
    </row>
    <row r="44" spans="2:7" x14ac:dyDescent="0.2">
      <c r="B44" s="74">
        <v>0</v>
      </c>
      <c r="C44" s="75" t="s">
        <v>557</v>
      </c>
      <c r="E44" s="154" t="s">
        <v>1010</v>
      </c>
      <c r="F44" s="72" t="s">
        <v>1011</v>
      </c>
      <c r="G44" s="77">
        <v>1</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-2280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295</v>
      </c>
      <c r="C52" s="79" t="s">
        <v>985</v>
      </c>
      <c r="D52" s="69"/>
      <c r="E52" s="152" t="s">
        <v>985</v>
      </c>
      <c r="F52" s="69"/>
      <c r="G52" s="80">
        <f>G42+G43+G50</f>
        <v>295</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-2280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2320</v>
      </c>
    </row>
    <row r="64" spans="2:7" x14ac:dyDescent="0.2">
      <c r="B64" s="74">
        <f>B65+B66+B67</f>
        <v>72</v>
      </c>
      <c r="C64" s="75" t="s">
        <v>988</v>
      </c>
      <c r="D64" s="72" t="s">
        <v>545</v>
      </c>
      <c r="E64" s="151" t="s">
        <v>1026</v>
      </c>
      <c r="F64" s="72" t="s">
        <v>1027</v>
      </c>
      <c r="G64" s="77">
        <v>0</v>
      </c>
    </row>
    <row r="65" spans="2:7" x14ac:dyDescent="0.2">
      <c r="B65" s="74">
        <v>70</v>
      </c>
      <c r="C65" s="75" t="s">
        <v>544</v>
      </c>
      <c r="E65" s="151" t="s">
        <v>1028</v>
      </c>
      <c r="F65" s="72" t="s">
        <v>1029</v>
      </c>
      <c r="G65" s="77">
        <v>0</v>
      </c>
    </row>
    <row r="66" spans="2:7" x14ac:dyDescent="0.2">
      <c r="B66" s="74">
        <v>0</v>
      </c>
      <c r="C66" s="75" t="s">
        <v>543</v>
      </c>
      <c r="E66" s="151" t="s">
        <v>1030</v>
      </c>
      <c r="F66" s="72" t="s">
        <v>1031</v>
      </c>
      <c r="G66" s="77">
        <v>2320</v>
      </c>
    </row>
    <row r="67" spans="2:7" x14ac:dyDescent="0.2">
      <c r="B67" s="74">
        <v>2</v>
      </c>
      <c r="C67" s="75" t="s">
        <v>542</v>
      </c>
      <c r="E67" s="73"/>
      <c r="G67" s="77"/>
    </row>
    <row r="68" spans="2:7" x14ac:dyDescent="0.2">
      <c r="B68" s="74">
        <f>G70-B59-B62-B64</f>
        <v>-32</v>
      </c>
      <c r="C68" s="75" t="s">
        <v>989</v>
      </c>
      <c r="D68" s="75" t="s">
        <v>537</v>
      </c>
      <c r="E68" s="73"/>
      <c r="G68" s="77"/>
    </row>
    <row r="69" spans="2:7" ht="17.45" customHeight="1" x14ac:dyDescent="0.2">
      <c r="B69" s="74"/>
      <c r="E69" s="73"/>
      <c r="G69" s="77"/>
    </row>
    <row r="70" spans="2:7" ht="17.45" customHeight="1" x14ac:dyDescent="0.2">
      <c r="B70" s="78">
        <f>B59+B62+B64+B68</f>
        <v>40</v>
      </c>
      <c r="C70" s="79" t="s">
        <v>985</v>
      </c>
      <c r="D70" s="69"/>
      <c r="E70" s="152" t="s">
        <v>985</v>
      </c>
      <c r="F70" s="69"/>
      <c r="G70" s="80">
        <f>G59+G60+G63</f>
        <v>40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-32</v>
      </c>
    </row>
    <row r="78" spans="2:7" x14ac:dyDescent="0.2">
      <c r="B78" s="74"/>
      <c r="D78" s="75" t="s">
        <v>536</v>
      </c>
      <c r="E78" s="151"/>
      <c r="F78" s="75"/>
      <c r="G78" s="77"/>
    </row>
    <row r="79" spans="2:7" x14ac:dyDescent="0.2">
      <c r="B79" s="74">
        <f>G82-B77</f>
        <v>-32</v>
      </c>
      <c r="C79" s="75" t="s">
        <v>991</v>
      </c>
      <c r="D79" s="59" t="s">
        <v>535</v>
      </c>
      <c r="E79" s="73"/>
      <c r="G79" s="77"/>
    </row>
    <row r="80" spans="2:7" x14ac:dyDescent="0.2">
      <c r="B80" s="74">
        <f>B79-B13</f>
        <v>-4070</v>
      </c>
      <c r="C80" s="75" t="s">
        <v>992</v>
      </c>
      <c r="D80" s="52" t="s">
        <v>532</v>
      </c>
      <c r="E80" s="73"/>
      <c r="G80" s="77"/>
    </row>
    <row r="81" spans="2:7" x14ac:dyDescent="0.2">
      <c r="B81" s="74"/>
      <c r="E81" s="73"/>
      <c r="G81" s="77"/>
    </row>
    <row r="82" spans="2:7" x14ac:dyDescent="0.2">
      <c r="B82" s="78">
        <f>B77+B79</f>
        <v>-32</v>
      </c>
      <c r="C82" s="79" t="s">
        <v>985</v>
      </c>
      <c r="D82" s="69"/>
      <c r="E82" s="152" t="s">
        <v>985</v>
      </c>
      <c r="F82" s="69"/>
      <c r="G82" s="80">
        <f>G77</f>
        <v>-32</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-4070</v>
      </c>
      <c r="C92" s="75" t="s">
        <v>993</v>
      </c>
      <c r="D92" s="52" t="s">
        <v>525</v>
      </c>
      <c r="E92" s="151" t="s">
        <v>991</v>
      </c>
      <c r="F92" s="52" t="s">
        <v>532</v>
      </c>
      <c r="G92" s="77">
        <f>+B80</f>
        <v>-4070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-4070</v>
      </c>
      <c r="C99" s="79" t="s">
        <v>985</v>
      </c>
      <c r="D99" s="69"/>
      <c r="E99" s="152" t="s">
        <v>985</v>
      </c>
      <c r="F99" s="69"/>
      <c r="G99" s="80">
        <f>G92+G93+G96</f>
        <v>-4070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4794</v>
      </c>
      <c r="C106" s="75" t="s">
        <v>994</v>
      </c>
      <c r="D106" s="86" t="s">
        <v>526</v>
      </c>
      <c r="E106" s="73"/>
      <c r="G106" s="73"/>
    </row>
    <row r="107" spans="2:7" x14ac:dyDescent="0.2">
      <c r="B107" s="74">
        <v>4795</v>
      </c>
      <c r="C107" s="75" t="s">
        <v>995</v>
      </c>
      <c r="D107" s="75"/>
      <c r="E107" s="151" t="s">
        <v>993</v>
      </c>
      <c r="F107" s="59" t="s">
        <v>525</v>
      </c>
      <c r="G107" s="77"/>
    </row>
    <row r="108" spans="2:7" x14ac:dyDescent="0.2">
      <c r="B108" s="74">
        <f>-B13</f>
        <v>-4038</v>
      </c>
      <c r="C108" s="75" t="s">
        <v>1001</v>
      </c>
      <c r="D108" s="75" t="s">
        <v>524</v>
      </c>
      <c r="E108" s="151"/>
      <c r="F108" s="58" t="s">
        <v>523</v>
      </c>
      <c r="G108" s="77">
        <f>B92</f>
        <v>-4070</v>
      </c>
    </row>
    <row r="109" spans="2:7" x14ac:dyDescent="0.2">
      <c r="B109" s="74">
        <v>-1</v>
      </c>
      <c r="C109" s="82" t="s">
        <v>522</v>
      </c>
      <c r="D109" s="75" t="s">
        <v>1034</v>
      </c>
      <c r="E109" s="73"/>
      <c r="F109" s="87"/>
      <c r="G109" s="88"/>
    </row>
    <row r="110" spans="2:7" x14ac:dyDescent="0.2">
      <c r="B110" s="74">
        <v>0</v>
      </c>
      <c r="C110" s="82" t="s">
        <v>521</v>
      </c>
      <c r="D110" s="75" t="s">
        <v>520</v>
      </c>
      <c r="E110" s="155"/>
      <c r="G110" s="77"/>
    </row>
    <row r="111" spans="2:7" x14ac:dyDescent="0.2">
      <c r="B111" s="74">
        <v>-287</v>
      </c>
      <c r="C111" s="82" t="s">
        <v>996</v>
      </c>
      <c r="D111" s="75" t="s">
        <v>1035</v>
      </c>
      <c r="E111" s="73"/>
      <c r="F111" s="87"/>
      <c r="G111" s="88"/>
    </row>
    <row r="112" spans="2:7" x14ac:dyDescent="0.2">
      <c r="B112" s="74"/>
      <c r="C112" s="75"/>
      <c r="D112" s="75" t="s">
        <v>1036</v>
      </c>
      <c r="E112" s="155"/>
      <c r="G112" s="77"/>
    </row>
    <row r="113" spans="2:7" x14ac:dyDescent="0.2">
      <c r="B113" s="74">
        <f>G115-B106-B108-B111</f>
        <v>-4539</v>
      </c>
      <c r="C113" s="153" t="s">
        <v>997</v>
      </c>
      <c r="D113" s="52" t="s">
        <v>519</v>
      </c>
      <c r="E113" s="155"/>
      <c r="F113" s="84"/>
      <c r="G113" s="77"/>
    </row>
    <row r="114" spans="2:7" x14ac:dyDescent="0.2">
      <c r="B114" s="74"/>
      <c r="D114" s="75"/>
      <c r="E114" s="155"/>
      <c r="G114" s="77"/>
    </row>
    <row r="115" spans="2:7" x14ac:dyDescent="0.2">
      <c r="B115" s="78">
        <f>B106+B108+B111+B113</f>
        <v>-4070</v>
      </c>
      <c r="C115" s="79" t="s">
        <v>985</v>
      </c>
      <c r="D115" s="90"/>
      <c r="E115" s="152" t="s">
        <v>985</v>
      </c>
      <c r="F115" s="69"/>
      <c r="G115" s="80">
        <f>G108</f>
        <v>-4070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-4539</v>
      </c>
    </row>
    <row r="123" spans="2:7" ht="15" x14ac:dyDescent="0.2">
      <c r="B123" s="74">
        <f>B125+B128+B131+B134+B137+B142+B143+B144</f>
        <v>-12730</v>
      </c>
      <c r="C123" s="50"/>
      <c r="D123" s="75" t="s">
        <v>513</v>
      </c>
      <c r="E123" s="50"/>
      <c r="F123" s="50"/>
      <c r="G123" s="77">
        <f>G125+G128+G131+G134+G137+G142+G143+G144</f>
        <v>-8191</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-11338</v>
      </c>
      <c r="D128" s="75" t="s">
        <v>509</v>
      </c>
      <c r="G128" s="77">
        <f>G129+G130</f>
        <v>255</v>
      </c>
    </row>
    <row r="129" spans="2:7" x14ac:dyDescent="0.2">
      <c r="B129" s="74">
        <v>-11338</v>
      </c>
      <c r="D129" s="75" t="s">
        <v>508</v>
      </c>
      <c r="G129" s="77">
        <v>0</v>
      </c>
    </row>
    <row r="130" spans="2:7" x14ac:dyDescent="0.2">
      <c r="B130" s="74">
        <v>0</v>
      </c>
      <c r="D130" s="75" t="s">
        <v>507</v>
      </c>
      <c r="G130" s="77">
        <v>255</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-2998</v>
      </c>
      <c r="D134" s="75" t="s">
        <v>503</v>
      </c>
      <c r="G134" s="77">
        <f>G135+G136</f>
        <v>-8753</v>
      </c>
    </row>
    <row r="135" spans="2:7" x14ac:dyDescent="0.2">
      <c r="B135" s="74">
        <v>-2998</v>
      </c>
      <c r="D135" s="75" t="s">
        <v>502</v>
      </c>
      <c r="G135" s="77">
        <v>-1079</v>
      </c>
    </row>
    <row r="136" spans="2:7" x14ac:dyDescent="0.2">
      <c r="B136" s="74">
        <v>0</v>
      </c>
      <c r="D136" s="75" t="s">
        <v>501</v>
      </c>
      <c r="G136" s="77">
        <v>-7674</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1606</v>
      </c>
      <c r="D144" s="75" t="s">
        <v>493</v>
      </c>
      <c r="G144" s="77">
        <f>G145+G146</f>
        <v>307</v>
      </c>
    </row>
    <row r="145" spans="2:7" x14ac:dyDescent="0.2">
      <c r="B145" s="74">
        <v>1831</v>
      </c>
      <c r="D145" s="75" t="s">
        <v>492</v>
      </c>
      <c r="G145" s="77">
        <v>-60</v>
      </c>
    </row>
    <row r="146" spans="2:7" x14ac:dyDescent="0.2">
      <c r="B146" s="78">
        <v>-225</v>
      </c>
      <c r="C146" s="91"/>
      <c r="D146" s="90" t="s">
        <v>491</v>
      </c>
      <c r="E146" s="91"/>
      <c r="F146" s="91"/>
      <c r="G146" s="80">
        <v>367</v>
      </c>
    </row>
    <row r="185" s="72" customFormat="1" x14ac:dyDescent="0.2"/>
  </sheetData>
  <mergeCells count="1">
    <mergeCell ref="B85:G85"/>
  </mergeCells>
  <hyperlinks>
    <hyperlink ref="B1" location="Indice!A1" display="INDICE" xr:uid="{00000000-0004-0000-0B00-000000000000}"/>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584</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6953</v>
      </c>
      <c r="C11" s="75" t="s">
        <v>975</v>
      </c>
      <c r="D11" s="75" t="s">
        <v>572</v>
      </c>
      <c r="E11" s="151" t="s">
        <v>998</v>
      </c>
      <c r="F11" s="76" t="s">
        <v>571</v>
      </c>
      <c r="G11" s="77">
        <f>G12+G13</f>
        <v>11217</v>
      </c>
    </row>
    <row r="12" spans="2:12" x14ac:dyDescent="0.2">
      <c r="B12" s="74">
        <f>G11-B11</f>
        <v>4264</v>
      </c>
      <c r="C12" s="75" t="s">
        <v>976</v>
      </c>
      <c r="D12" s="52" t="s">
        <v>566</v>
      </c>
      <c r="E12" s="151" t="s">
        <v>1006</v>
      </c>
      <c r="F12" s="72" t="s">
        <v>1007</v>
      </c>
      <c r="G12" s="77">
        <v>11217</v>
      </c>
    </row>
    <row r="13" spans="2:12" x14ac:dyDescent="0.2">
      <c r="B13" s="74">
        <v>10772</v>
      </c>
      <c r="C13" s="75" t="s">
        <v>977</v>
      </c>
      <c r="D13" s="75" t="s">
        <v>524</v>
      </c>
      <c r="E13" s="151" t="s">
        <v>1008</v>
      </c>
      <c r="F13" s="72" t="s">
        <v>1009</v>
      </c>
      <c r="G13" s="77">
        <v>0</v>
      </c>
    </row>
    <row r="14" spans="2:12" x14ac:dyDescent="0.2">
      <c r="B14" s="74">
        <f>B12-B13</f>
        <v>-6508</v>
      </c>
      <c r="C14" s="75" t="s">
        <v>978</v>
      </c>
      <c r="D14" s="52" t="s">
        <v>570</v>
      </c>
      <c r="E14" s="151"/>
      <c r="G14" s="77"/>
    </row>
    <row r="15" spans="2:12" ht="7.15" customHeight="1" x14ac:dyDescent="0.2">
      <c r="B15" s="74"/>
      <c r="E15" s="73"/>
      <c r="G15" s="77"/>
    </row>
    <row r="16" spans="2:12" x14ac:dyDescent="0.2">
      <c r="B16" s="78">
        <f>B11+B12</f>
        <v>11217</v>
      </c>
      <c r="C16" s="79" t="s">
        <v>518</v>
      </c>
      <c r="D16" s="69"/>
      <c r="E16" s="152" t="s">
        <v>985</v>
      </c>
      <c r="F16" s="69"/>
      <c r="G16" s="80">
        <f>G11</f>
        <v>11217</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2015</v>
      </c>
      <c r="C26" s="75" t="s">
        <v>979</v>
      </c>
      <c r="D26" s="75" t="s">
        <v>567</v>
      </c>
      <c r="E26" s="151" t="s">
        <v>976</v>
      </c>
      <c r="F26" s="59" t="s">
        <v>566</v>
      </c>
      <c r="G26" s="77">
        <f>+B12</f>
        <v>4264</v>
      </c>
    </row>
    <row r="27" spans="2:7" x14ac:dyDescent="0.2">
      <c r="B27" s="74">
        <v>1597</v>
      </c>
      <c r="C27" s="75" t="s">
        <v>565</v>
      </c>
      <c r="E27" s="73"/>
      <c r="G27" s="77"/>
    </row>
    <row r="28" spans="2:7" x14ac:dyDescent="0.2">
      <c r="B28" s="74">
        <f>B29+B30</f>
        <v>418</v>
      </c>
      <c r="C28" s="75" t="s">
        <v>564</v>
      </c>
      <c r="E28" s="73"/>
      <c r="G28" s="77"/>
    </row>
    <row r="29" spans="2:7" x14ac:dyDescent="0.2">
      <c r="B29" s="74">
        <v>418</v>
      </c>
      <c r="C29" s="75" t="s">
        <v>1002</v>
      </c>
      <c r="E29" s="73"/>
      <c r="G29" s="77"/>
    </row>
    <row r="30" spans="2:7" x14ac:dyDescent="0.2">
      <c r="B30" s="74">
        <v>0</v>
      </c>
      <c r="C30" s="75" t="s">
        <v>1003</v>
      </c>
      <c r="E30" s="73"/>
      <c r="G30" s="77"/>
    </row>
    <row r="31" spans="2:7" ht="12.75" customHeight="1" x14ac:dyDescent="0.2">
      <c r="B31" s="74">
        <v>13</v>
      </c>
      <c r="C31" s="75" t="s">
        <v>980</v>
      </c>
      <c r="D31" s="72" t="s">
        <v>563</v>
      </c>
      <c r="E31" s="73"/>
      <c r="G31" s="77"/>
    </row>
    <row r="32" spans="2:7" ht="12.75" customHeight="1" x14ac:dyDescent="0.2">
      <c r="B32" s="74">
        <v>0</v>
      </c>
      <c r="C32" s="75" t="s">
        <v>981</v>
      </c>
      <c r="D32" s="72" t="s">
        <v>562</v>
      </c>
      <c r="E32" s="73"/>
      <c r="G32" s="77"/>
    </row>
    <row r="33" spans="2:7" x14ac:dyDescent="0.2">
      <c r="B33" s="74">
        <f>G35-B26-B31-B32</f>
        <v>2236</v>
      </c>
      <c r="C33" s="75" t="s">
        <v>982</v>
      </c>
      <c r="D33" s="52" t="s">
        <v>560</v>
      </c>
      <c r="E33" s="73"/>
      <c r="G33" s="77"/>
    </row>
    <row r="34" spans="2:7" x14ac:dyDescent="0.2">
      <c r="B34" s="74"/>
      <c r="E34" s="73"/>
      <c r="G34" s="77"/>
    </row>
    <row r="35" spans="2:7" x14ac:dyDescent="0.2">
      <c r="B35" s="78">
        <f>B26+B31+B32+B33</f>
        <v>4264</v>
      </c>
      <c r="C35" s="79" t="s">
        <v>985</v>
      </c>
      <c r="D35" s="69"/>
      <c r="E35" s="152" t="s">
        <v>985</v>
      </c>
      <c r="F35" s="69"/>
      <c r="G35" s="80">
        <f>G26</f>
        <v>4264</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17</v>
      </c>
      <c r="C42" s="75" t="s">
        <v>983</v>
      </c>
      <c r="D42" s="75" t="s">
        <v>559</v>
      </c>
      <c r="E42" s="151" t="s">
        <v>982</v>
      </c>
      <c r="F42" s="52" t="s">
        <v>560</v>
      </c>
      <c r="G42" s="77">
        <f>+B33</f>
        <v>2236</v>
      </c>
    </row>
    <row r="43" spans="2:7" x14ac:dyDescent="0.2">
      <c r="B43" s="74">
        <v>17</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2219</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2236</v>
      </c>
      <c r="C52" s="79" t="s">
        <v>985</v>
      </c>
      <c r="D52" s="69"/>
      <c r="E52" s="152" t="s">
        <v>985</v>
      </c>
      <c r="F52" s="69"/>
      <c r="G52" s="80">
        <f>G42+G43+G50</f>
        <v>2236</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2219</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83</v>
      </c>
      <c r="C64" s="75" t="s">
        <v>988</v>
      </c>
      <c r="D64" s="72" t="s">
        <v>545</v>
      </c>
      <c r="E64" s="151" t="s">
        <v>1026</v>
      </c>
      <c r="F64" s="72" t="s">
        <v>1027</v>
      </c>
      <c r="G64" s="77">
        <v>0</v>
      </c>
    </row>
    <row r="65" spans="2:7" x14ac:dyDescent="0.2">
      <c r="B65" s="74">
        <v>83</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2136</v>
      </c>
      <c r="C68" s="75" t="s">
        <v>989</v>
      </c>
      <c r="D68" s="75" t="s">
        <v>537</v>
      </c>
      <c r="E68" s="73"/>
      <c r="G68" s="77"/>
    </row>
    <row r="69" spans="2:7" ht="17.45" customHeight="1" x14ac:dyDescent="0.2">
      <c r="B69" s="74"/>
      <c r="E69" s="73"/>
      <c r="G69" s="77"/>
    </row>
    <row r="70" spans="2:7" ht="17.45" customHeight="1" x14ac:dyDescent="0.2">
      <c r="B70" s="78">
        <f>B59+B62+B64+B68</f>
        <v>2219</v>
      </c>
      <c r="C70" s="79" t="s">
        <v>985</v>
      </c>
      <c r="D70" s="69"/>
      <c r="E70" s="152" t="s">
        <v>985</v>
      </c>
      <c r="F70" s="69"/>
      <c r="G70" s="80">
        <f>G59+G60+G63</f>
        <v>2219</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2136</v>
      </c>
    </row>
    <row r="78" spans="2:7" x14ac:dyDescent="0.2">
      <c r="B78" s="74"/>
      <c r="D78" s="75" t="s">
        <v>536</v>
      </c>
      <c r="E78" s="151"/>
      <c r="F78" s="75"/>
      <c r="G78" s="77"/>
    </row>
    <row r="79" spans="2:7" x14ac:dyDescent="0.2">
      <c r="B79" s="74">
        <f>G82-B77</f>
        <v>2136</v>
      </c>
      <c r="C79" s="75" t="s">
        <v>991</v>
      </c>
      <c r="D79" s="59" t="s">
        <v>535</v>
      </c>
      <c r="E79" s="73"/>
      <c r="G79" s="77"/>
    </row>
    <row r="80" spans="2:7" x14ac:dyDescent="0.2">
      <c r="B80" s="74">
        <f>B79-B13</f>
        <v>-8636</v>
      </c>
      <c r="C80" s="75" t="s">
        <v>992</v>
      </c>
      <c r="D80" s="52" t="s">
        <v>532</v>
      </c>
      <c r="E80" s="73"/>
      <c r="G80" s="77"/>
    </row>
    <row r="81" spans="2:7" x14ac:dyDescent="0.2">
      <c r="B81" s="74"/>
      <c r="E81" s="73"/>
      <c r="G81" s="77"/>
    </row>
    <row r="82" spans="2:7" x14ac:dyDescent="0.2">
      <c r="B82" s="78">
        <f>B77+B79</f>
        <v>2136</v>
      </c>
      <c r="C82" s="79" t="s">
        <v>985</v>
      </c>
      <c r="D82" s="69"/>
      <c r="E82" s="152" t="s">
        <v>985</v>
      </c>
      <c r="F82" s="69"/>
      <c r="G82" s="80">
        <f>G77</f>
        <v>2136</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-8654</v>
      </c>
      <c r="C92" s="75" t="s">
        <v>993</v>
      </c>
      <c r="D92" s="52" t="s">
        <v>525</v>
      </c>
      <c r="E92" s="151" t="s">
        <v>991</v>
      </c>
      <c r="F92" s="52" t="s">
        <v>532</v>
      </c>
      <c r="G92" s="77">
        <f>+B80</f>
        <v>-8636</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-18</v>
      </c>
    </row>
    <row r="97" spans="2:7" x14ac:dyDescent="0.2">
      <c r="B97" s="83"/>
      <c r="C97" s="84"/>
      <c r="D97" s="75"/>
      <c r="E97" s="151" t="s">
        <v>1032</v>
      </c>
      <c r="F97" s="84" t="s">
        <v>1033</v>
      </c>
      <c r="G97" s="77">
        <v>-18</v>
      </c>
    </row>
    <row r="98" spans="2:7" x14ac:dyDescent="0.2">
      <c r="B98" s="74"/>
      <c r="E98" s="73"/>
      <c r="G98" s="77"/>
    </row>
    <row r="99" spans="2:7" x14ac:dyDescent="0.2">
      <c r="B99" s="78">
        <f>B92</f>
        <v>-8654</v>
      </c>
      <c r="C99" s="79" t="s">
        <v>985</v>
      </c>
      <c r="D99" s="69"/>
      <c r="E99" s="152" t="s">
        <v>985</v>
      </c>
      <c r="F99" s="69"/>
      <c r="G99" s="80">
        <f>G92+G93+G96</f>
        <v>-8654</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9961</v>
      </c>
      <c r="C106" s="75" t="s">
        <v>994</v>
      </c>
      <c r="D106" s="86" t="s">
        <v>526</v>
      </c>
      <c r="E106" s="73"/>
      <c r="G106" s="73"/>
    </row>
    <row r="107" spans="2:7" x14ac:dyDescent="0.2">
      <c r="B107" s="74">
        <v>9961</v>
      </c>
      <c r="C107" s="75" t="s">
        <v>995</v>
      </c>
      <c r="D107" s="75"/>
      <c r="E107" s="151" t="s">
        <v>993</v>
      </c>
      <c r="F107" s="59" t="s">
        <v>525</v>
      </c>
      <c r="G107" s="77"/>
    </row>
    <row r="108" spans="2:7" x14ac:dyDescent="0.2">
      <c r="B108" s="74">
        <f>-B13</f>
        <v>-10772</v>
      </c>
      <c r="C108" s="75" t="s">
        <v>1001</v>
      </c>
      <c r="D108" s="75" t="s">
        <v>524</v>
      </c>
      <c r="E108" s="151"/>
      <c r="F108" s="58" t="s">
        <v>523</v>
      </c>
      <c r="G108" s="77">
        <f>B92</f>
        <v>-8654</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-7843</v>
      </c>
      <c r="C113" s="153" t="s">
        <v>997</v>
      </c>
      <c r="D113" s="52" t="s">
        <v>519</v>
      </c>
      <c r="E113" s="155"/>
      <c r="F113" s="84"/>
      <c r="G113" s="77"/>
    </row>
    <row r="114" spans="2:7" x14ac:dyDescent="0.2">
      <c r="B114" s="74"/>
      <c r="D114" s="75"/>
      <c r="E114" s="155"/>
      <c r="G114" s="77"/>
    </row>
    <row r="115" spans="2:7" x14ac:dyDescent="0.2">
      <c r="B115" s="78">
        <f>B106+B108+B111+B113</f>
        <v>-8654</v>
      </c>
      <c r="C115" s="79" t="s">
        <v>985</v>
      </c>
      <c r="D115" s="90"/>
      <c r="E115" s="152" t="s">
        <v>985</v>
      </c>
      <c r="F115" s="69"/>
      <c r="G115" s="80">
        <f>G108</f>
        <v>-8654</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-7843</v>
      </c>
    </row>
    <row r="123" spans="2:7" ht="15" x14ac:dyDescent="0.2">
      <c r="B123" s="74">
        <f>B125+B128+B131+B134+B137+B142+B143+B144</f>
        <v>-8984</v>
      </c>
      <c r="C123" s="50"/>
      <c r="D123" s="75" t="s">
        <v>513</v>
      </c>
      <c r="E123" s="50"/>
      <c r="F123" s="50"/>
      <c r="G123" s="77">
        <f>G125+G128+G131+G134+G137+G142+G143+G144</f>
        <v>-1141</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512</v>
      </c>
      <c r="D128" s="75" t="s">
        <v>509</v>
      </c>
      <c r="G128" s="77">
        <f>G129+G130</f>
        <v>62</v>
      </c>
    </row>
    <row r="129" spans="2:7" x14ac:dyDescent="0.2">
      <c r="B129" s="74">
        <v>5512</v>
      </c>
      <c r="D129" s="75" t="s">
        <v>508</v>
      </c>
      <c r="G129" s="77">
        <v>0</v>
      </c>
    </row>
    <row r="130" spans="2:7" x14ac:dyDescent="0.2">
      <c r="B130" s="74">
        <v>-5000</v>
      </c>
      <c r="D130" s="75" t="s">
        <v>507</v>
      </c>
      <c r="G130" s="77">
        <v>62</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-857</v>
      </c>
    </row>
    <row r="135" spans="2:7" x14ac:dyDescent="0.2">
      <c r="B135" s="74">
        <v>0</v>
      </c>
      <c r="D135" s="75" t="s">
        <v>502</v>
      </c>
      <c r="G135" s="77">
        <v>-857</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-9496</v>
      </c>
      <c r="D144" s="75" t="s">
        <v>493</v>
      </c>
      <c r="G144" s="77">
        <f>G145+G146</f>
        <v>-346</v>
      </c>
    </row>
    <row r="145" spans="2:7" x14ac:dyDescent="0.2">
      <c r="B145" s="74">
        <v>897</v>
      </c>
      <c r="D145" s="75" t="s">
        <v>492</v>
      </c>
      <c r="G145" s="77">
        <v>0</v>
      </c>
    </row>
    <row r="146" spans="2:7" x14ac:dyDescent="0.2">
      <c r="B146" s="78">
        <v>-10393</v>
      </c>
      <c r="C146" s="91"/>
      <c r="D146" s="90" t="s">
        <v>491</v>
      </c>
      <c r="E146" s="91"/>
      <c r="F146" s="91"/>
      <c r="G146" s="80">
        <v>-346</v>
      </c>
    </row>
    <row r="185" s="72" customFormat="1" x14ac:dyDescent="0.2"/>
  </sheetData>
  <mergeCells count="1">
    <mergeCell ref="B85:G85"/>
  </mergeCells>
  <hyperlinks>
    <hyperlink ref="B1" location="Indice!A1" display="INDICE" xr:uid="{00000000-0004-0000-0C00-000000000000}"/>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585</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18704</v>
      </c>
      <c r="C11" s="75" t="s">
        <v>975</v>
      </c>
      <c r="D11" s="75" t="s">
        <v>572</v>
      </c>
      <c r="E11" s="151" t="s">
        <v>998</v>
      </c>
      <c r="F11" s="76" t="s">
        <v>571</v>
      </c>
      <c r="G11" s="77">
        <f>G12+G13</f>
        <v>30097</v>
      </c>
    </row>
    <row r="12" spans="2:12" x14ac:dyDescent="0.2">
      <c r="B12" s="74">
        <f>G11-B11</f>
        <v>11393</v>
      </c>
      <c r="C12" s="75" t="s">
        <v>976</v>
      </c>
      <c r="D12" s="52" t="s">
        <v>566</v>
      </c>
      <c r="E12" s="151" t="s">
        <v>1006</v>
      </c>
      <c r="F12" s="72" t="s">
        <v>1007</v>
      </c>
      <c r="G12" s="77">
        <v>29938</v>
      </c>
    </row>
    <row r="13" spans="2:12" x14ac:dyDescent="0.2">
      <c r="B13" s="74">
        <v>4484</v>
      </c>
      <c r="C13" s="75" t="s">
        <v>977</v>
      </c>
      <c r="D13" s="75" t="s">
        <v>524</v>
      </c>
      <c r="E13" s="151" t="s">
        <v>1008</v>
      </c>
      <c r="F13" s="72" t="s">
        <v>1009</v>
      </c>
      <c r="G13" s="77">
        <v>159</v>
      </c>
    </row>
    <row r="14" spans="2:12" x14ac:dyDescent="0.2">
      <c r="B14" s="74">
        <f>B12-B13</f>
        <v>6909</v>
      </c>
      <c r="C14" s="75" t="s">
        <v>978</v>
      </c>
      <c r="D14" s="52" t="s">
        <v>570</v>
      </c>
      <c r="E14" s="151"/>
      <c r="G14" s="77"/>
    </row>
    <row r="15" spans="2:12" ht="7.15" customHeight="1" x14ac:dyDescent="0.2">
      <c r="B15" s="74"/>
      <c r="E15" s="73"/>
      <c r="G15" s="77"/>
    </row>
    <row r="16" spans="2:12" x14ac:dyDescent="0.2">
      <c r="B16" s="78">
        <f>B11+B12</f>
        <v>30097</v>
      </c>
      <c r="C16" s="79" t="s">
        <v>518</v>
      </c>
      <c r="D16" s="69"/>
      <c r="E16" s="152" t="s">
        <v>985</v>
      </c>
      <c r="F16" s="69"/>
      <c r="G16" s="80">
        <f>G11</f>
        <v>30097</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16794</v>
      </c>
      <c r="C26" s="75" t="s">
        <v>979</v>
      </c>
      <c r="D26" s="75" t="s">
        <v>567</v>
      </c>
      <c r="E26" s="151" t="s">
        <v>976</v>
      </c>
      <c r="F26" s="59" t="s">
        <v>566</v>
      </c>
      <c r="G26" s="77">
        <f>+B12</f>
        <v>11393</v>
      </c>
    </row>
    <row r="27" spans="2:7" x14ac:dyDescent="0.2">
      <c r="B27" s="74">
        <v>12983</v>
      </c>
      <c r="C27" s="75" t="s">
        <v>565</v>
      </c>
      <c r="E27" s="73"/>
      <c r="G27" s="77"/>
    </row>
    <row r="28" spans="2:7" x14ac:dyDescent="0.2">
      <c r="B28" s="74">
        <f>B29+B30</f>
        <v>3811</v>
      </c>
      <c r="C28" s="75" t="s">
        <v>564</v>
      </c>
      <c r="E28" s="73"/>
      <c r="G28" s="77"/>
    </row>
    <row r="29" spans="2:7" x14ac:dyDescent="0.2">
      <c r="B29" s="74">
        <v>3810</v>
      </c>
      <c r="C29" s="75" t="s">
        <v>1002</v>
      </c>
      <c r="E29" s="73"/>
      <c r="G29" s="77"/>
    </row>
    <row r="30" spans="2:7" x14ac:dyDescent="0.2">
      <c r="B30" s="74">
        <v>1</v>
      </c>
      <c r="C30" s="75" t="s">
        <v>1003</v>
      </c>
      <c r="E30" s="73"/>
      <c r="G30" s="77"/>
    </row>
    <row r="31" spans="2:7" ht="12.75" customHeight="1" x14ac:dyDescent="0.2">
      <c r="B31" s="74">
        <v>807</v>
      </c>
      <c r="C31" s="75" t="s">
        <v>980</v>
      </c>
      <c r="D31" s="72" t="s">
        <v>563</v>
      </c>
      <c r="E31" s="73"/>
      <c r="G31" s="77"/>
    </row>
    <row r="32" spans="2:7" ht="12.75" customHeight="1" x14ac:dyDescent="0.2">
      <c r="B32" s="74">
        <v>0</v>
      </c>
      <c r="C32" s="75" t="s">
        <v>981</v>
      </c>
      <c r="D32" s="72" t="s">
        <v>562</v>
      </c>
      <c r="E32" s="73"/>
      <c r="G32" s="77"/>
    </row>
    <row r="33" spans="2:7" x14ac:dyDescent="0.2">
      <c r="B33" s="74">
        <f>G35-B26-B31-B32</f>
        <v>-6208</v>
      </c>
      <c r="C33" s="75" t="s">
        <v>982</v>
      </c>
      <c r="D33" s="52" t="s">
        <v>560</v>
      </c>
      <c r="E33" s="73"/>
      <c r="G33" s="77"/>
    </row>
    <row r="34" spans="2:7" x14ac:dyDescent="0.2">
      <c r="B34" s="74"/>
      <c r="E34" s="73"/>
      <c r="G34" s="77"/>
    </row>
    <row r="35" spans="2:7" x14ac:dyDescent="0.2">
      <c r="B35" s="78">
        <f>B26+B31+B32+B33</f>
        <v>11393</v>
      </c>
      <c r="C35" s="79" t="s">
        <v>985</v>
      </c>
      <c r="D35" s="69"/>
      <c r="E35" s="152" t="s">
        <v>985</v>
      </c>
      <c r="F35" s="69"/>
      <c r="G35" s="80">
        <f>G26</f>
        <v>11393</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97</v>
      </c>
      <c r="C42" s="75" t="s">
        <v>983</v>
      </c>
      <c r="D42" s="75" t="s">
        <v>559</v>
      </c>
      <c r="E42" s="151" t="s">
        <v>982</v>
      </c>
      <c r="F42" s="52" t="s">
        <v>560</v>
      </c>
      <c r="G42" s="77">
        <f>+B33</f>
        <v>-6208</v>
      </c>
    </row>
    <row r="43" spans="2:7" x14ac:dyDescent="0.2">
      <c r="B43" s="74">
        <v>97</v>
      </c>
      <c r="C43" s="82" t="s">
        <v>558</v>
      </c>
      <c r="E43" s="154" t="s">
        <v>983</v>
      </c>
      <c r="F43" s="76" t="s">
        <v>559</v>
      </c>
      <c r="G43" s="77">
        <f>G44+G45+G47+G48+G49</f>
        <v>59</v>
      </c>
    </row>
    <row r="44" spans="2:7" x14ac:dyDescent="0.2">
      <c r="B44" s="74">
        <v>0</v>
      </c>
      <c r="C44" s="75" t="s">
        <v>557</v>
      </c>
      <c r="E44" s="154" t="s">
        <v>1010</v>
      </c>
      <c r="F44" s="72" t="s">
        <v>1011</v>
      </c>
      <c r="G44" s="77">
        <v>59</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-6246</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-6149</v>
      </c>
      <c r="C52" s="79" t="s">
        <v>985</v>
      </c>
      <c r="D52" s="69"/>
      <c r="E52" s="152" t="s">
        <v>985</v>
      </c>
      <c r="F52" s="69"/>
      <c r="G52" s="80">
        <f>G42+G43+G50</f>
        <v>-6149</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-6246</v>
      </c>
    </row>
    <row r="60" spans="2:7" x14ac:dyDescent="0.2">
      <c r="B60" s="74">
        <v>0</v>
      </c>
      <c r="C60" s="75" t="s">
        <v>549</v>
      </c>
      <c r="E60" s="151" t="s">
        <v>1004</v>
      </c>
      <c r="F60" s="75" t="s">
        <v>1005</v>
      </c>
      <c r="G60" s="77">
        <f>G61+G62</f>
        <v>1</v>
      </c>
    </row>
    <row r="61" spans="2:7" x14ac:dyDescent="0.2">
      <c r="B61" s="74">
        <v>0</v>
      </c>
      <c r="C61" s="75" t="s">
        <v>548</v>
      </c>
      <c r="E61" s="151" t="s">
        <v>1022</v>
      </c>
      <c r="F61" s="72" t="s">
        <v>1023</v>
      </c>
      <c r="G61" s="77">
        <v>0</v>
      </c>
    </row>
    <row r="62" spans="2:7" x14ac:dyDescent="0.2">
      <c r="B62" s="74">
        <v>1</v>
      </c>
      <c r="C62" s="75" t="s">
        <v>987</v>
      </c>
      <c r="D62" s="75" t="s">
        <v>547</v>
      </c>
      <c r="E62" s="151" t="s">
        <v>1024</v>
      </c>
      <c r="F62" s="72" t="s">
        <v>1025</v>
      </c>
      <c r="G62" s="77">
        <v>1</v>
      </c>
    </row>
    <row r="63" spans="2:7" x14ac:dyDescent="0.2">
      <c r="B63" s="74"/>
      <c r="D63" s="75" t="s">
        <v>546</v>
      </c>
      <c r="E63" s="151" t="s">
        <v>988</v>
      </c>
      <c r="F63" s="72" t="s">
        <v>545</v>
      </c>
      <c r="G63" s="77">
        <f>G64+G65+G66</f>
        <v>0</v>
      </c>
    </row>
    <row r="64" spans="2:7" x14ac:dyDescent="0.2">
      <c r="B64" s="74">
        <f>B65+B66+B67</f>
        <v>114</v>
      </c>
      <c r="C64" s="75" t="s">
        <v>988</v>
      </c>
      <c r="D64" s="72" t="s">
        <v>545</v>
      </c>
      <c r="E64" s="151" t="s">
        <v>1026</v>
      </c>
      <c r="F64" s="72" t="s">
        <v>1027</v>
      </c>
      <c r="G64" s="77">
        <v>0</v>
      </c>
    </row>
    <row r="65" spans="2:7" x14ac:dyDescent="0.2">
      <c r="B65" s="74">
        <v>114</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-6360</v>
      </c>
      <c r="C68" s="75" t="s">
        <v>989</v>
      </c>
      <c r="D68" s="75" t="s">
        <v>537</v>
      </c>
      <c r="E68" s="73"/>
      <c r="G68" s="77"/>
    </row>
    <row r="69" spans="2:7" ht="17.45" customHeight="1" x14ac:dyDescent="0.2">
      <c r="B69" s="74"/>
      <c r="E69" s="73"/>
      <c r="G69" s="77"/>
    </row>
    <row r="70" spans="2:7" ht="17.45" customHeight="1" x14ac:dyDescent="0.2">
      <c r="B70" s="78">
        <f>B59+B62+B64+B68</f>
        <v>-6245</v>
      </c>
      <c r="C70" s="79" t="s">
        <v>985</v>
      </c>
      <c r="D70" s="69"/>
      <c r="E70" s="152" t="s">
        <v>985</v>
      </c>
      <c r="F70" s="69"/>
      <c r="G70" s="80">
        <f>G59+G60+G63</f>
        <v>-6245</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-6360</v>
      </c>
    </row>
    <row r="78" spans="2:7" x14ac:dyDescent="0.2">
      <c r="B78" s="74"/>
      <c r="D78" s="75" t="s">
        <v>536</v>
      </c>
      <c r="E78" s="151"/>
      <c r="F78" s="75"/>
      <c r="G78" s="77"/>
    </row>
    <row r="79" spans="2:7" x14ac:dyDescent="0.2">
      <c r="B79" s="74">
        <f>G82-B77</f>
        <v>-6360</v>
      </c>
      <c r="C79" s="75" t="s">
        <v>991</v>
      </c>
      <c r="D79" s="59" t="s">
        <v>535</v>
      </c>
      <c r="E79" s="73"/>
      <c r="G79" s="77"/>
    </row>
    <row r="80" spans="2:7" x14ac:dyDescent="0.2">
      <c r="B80" s="74">
        <f>B79-B13</f>
        <v>-10844</v>
      </c>
      <c r="C80" s="75" t="s">
        <v>992</v>
      </c>
      <c r="D80" s="52" t="s">
        <v>532</v>
      </c>
      <c r="E80" s="73"/>
      <c r="G80" s="77"/>
    </row>
    <row r="81" spans="2:7" x14ac:dyDescent="0.2">
      <c r="B81" s="74"/>
      <c r="E81" s="73"/>
      <c r="G81" s="77"/>
    </row>
    <row r="82" spans="2:7" x14ac:dyDescent="0.2">
      <c r="B82" s="78">
        <f>B77+B79</f>
        <v>-6360</v>
      </c>
      <c r="C82" s="79" t="s">
        <v>985</v>
      </c>
      <c r="D82" s="69"/>
      <c r="E82" s="152" t="s">
        <v>985</v>
      </c>
      <c r="F82" s="69"/>
      <c r="G82" s="80">
        <f>G77</f>
        <v>-6360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-3324</v>
      </c>
      <c r="C92" s="75" t="s">
        <v>993</v>
      </c>
      <c r="D92" s="52" t="s">
        <v>525</v>
      </c>
      <c r="E92" s="151" t="s">
        <v>991</v>
      </c>
      <c r="F92" s="52" t="s">
        <v>532</v>
      </c>
      <c r="G92" s="77">
        <f>+B80</f>
        <v>-10844</v>
      </c>
    </row>
    <row r="93" spans="2:7" x14ac:dyDescent="0.2">
      <c r="B93" s="74"/>
      <c r="D93" s="59" t="s">
        <v>523</v>
      </c>
      <c r="E93" s="151" t="s">
        <v>999</v>
      </c>
      <c r="F93" s="72" t="s">
        <v>531</v>
      </c>
      <c r="G93" s="77">
        <f>G94+G95</f>
        <v>7520</v>
      </c>
    </row>
    <row r="94" spans="2:7" x14ac:dyDescent="0.2">
      <c r="B94" s="74"/>
      <c r="D94" s="75"/>
      <c r="E94" s="151" t="s">
        <v>530</v>
      </c>
      <c r="G94" s="77">
        <v>7520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-3324</v>
      </c>
      <c r="C99" s="79" t="s">
        <v>985</v>
      </c>
      <c r="D99" s="69"/>
      <c r="E99" s="152" t="s">
        <v>985</v>
      </c>
      <c r="F99" s="69"/>
      <c r="G99" s="80">
        <f>G92+G93+G96</f>
        <v>-3324</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2434</v>
      </c>
      <c r="C106" s="75" t="s">
        <v>994</v>
      </c>
      <c r="D106" s="86" t="s">
        <v>526</v>
      </c>
      <c r="E106" s="73"/>
      <c r="G106" s="73"/>
    </row>
    <row r="107" spans="2:7" x14ac:dyDescent="0.2">
      <c r="B107" s="74">
        <v>2519</v>
      </c>
      <c r="C107" s="75" t="s">
        <v>995</v>
      </c>
      <c r="D107" s="75"/>
      <c r="E107" s="151" t="s">
        <v>993</v>
      </c>
      <c r="F107" s="59" t="s">
        <v>525</v>
      </c>
      <c r="G107" s="77"/>
    </row>
    <row r="108" spans="2:7" x14ac:dyDescent="0.2">
      <c r="B108" s="74">
        <f>-B13</f>
        <v>-4484</v>
      </c>
      <c r="C108" s="75" t="s">
        <v>1001</v>
      </c>
      <c r="D108" s="75" t="s">
        <v>524</v>
      </c>
      <c r="E108" s="151"/>
      <c r="F108" s="58" t="s">
        <v>523</v>
      </c>
      <c r="G108" s="77">
        <f>B92</f>
        <v>-3324</v>
      </c>
    </row>
    <row r="109" spans="2:7" x14ac:dyDescent="0.2">
      <c r="B109" s="74">
        <v>-85</v>
      </c>
      <c r="C109" s="82" t="s">
        <v>522</v>
      </c>
      <c r="D109" s="75" t="s">
        <v>1034</v>
      </c>
      <c r="E109" s="73"/>
      <c r="F109" s="87"/>
      <c r="G109" s="88"/>
    </row>
    <row r="110" spans="2:7" x14ac:dyDescent="0.2">
      <c r="B110" s="74">
        <v>0</v>
      </c>
      <c r="C110" s="82" t="s">
        <v>521</v>
      </c>
      <c r="D110" s="75" t="s">
        <v>520</v>
      </c>
      <c r="E110" s="155"/>
      <c r="G110" s="77"/>
    </row>
    <row r="111" spans="2:7" x14ac:dyDescent="0.2">
      <c r="B111" s="74">
        <v>28</v>
      </c>
      <c r="C111" s="82" t="s">
        <v>996</v>
      </c>
      <c r="D111" s="75" t="s">
        <v>1035</v>
      </c>
      <c r="E111" s="73"/>
      <c r="F111" s="87"/>
      <c r="G111" s="88"/>
    </row>
    <row r="112" spans="2:7" x14ac:dyDescent="0.2">
      <c r="B112" s="74"/>
      <c r="C112" s="75"/>
      <c r="D112" s="75" t="s">
        <v>1036</v>
      </c>
      <c r="E112" s="155"/>
      <c r="G112" s="77"/>
    </row>
    <row r="113" spans="2:7" x14ac:dyDescent="0.2">
      <c r="B113" s="74">
        <f>G115-B106-B108-B111</f>
        <v>-1302</v>
      </c>
      <c r="C113" s="153" t="s">
        <v>997</v>
      </c>
      <c r="D113" s="52" t="s">
        <v>519</v>
      </c>
      <c r="E113" s="155"/>
      <c r="F113" s="84"/>
      <c r="G113" s="77"/>
    </row>
    <row r="114" spans="2:7" x14ac:dyDescent="0.2">
      <c r="B114" s="74"/>
      <c r="D114" s="75"/>
      <c r="E114" s="155"/>
      <c r="G114" s="77"/>
    </row>
    <row r="115" spans="2:7" x14ac:dyDescent="0.2">
      <c r="B115" s="78">
        <f>B106+B108+B111+B113</f>
        <v>-3324</v>
      </c>
      <c r="C115" s="79" t="s">
        <v>985</v>
      </c>
      <c r="D115" s="90"/>
      <c r="E115" s="152" t="s">
        <v>985</v>
      </c>
      <c r="F115" s="69"/>
      <c r="G115" s="80">
        <f>G108</f>
        <v>-3324</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-1302</v>
      </c>
    </row>
    <row r="123" spans="2:7" ht="15" x14ac:dyDescent="0.2">
      <c r="B123" s="74">
        <f>B125+B128+B131+B134+B137+B142+B143+B144</f>
        <v>397</v>
      </c>
      <c r="C123" s="50"/>
      <c r="D123" s="75" t="s">
        <v>513</v>
      </c>
      <c r="E123" s="50"/>
      <c r="F123" s="50"/>
      <c r="G123" s="77">
        <f>G125+G128+G131+G134+G137+G142+G143+G144</f>
        <v>1699</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-2816</v>
      </c>
      <c r="D128" s="75" t="s">
        <v>509</v>
      </c>
      <c r="G128" s="77">
        <f>G129+G130</f>
        <v>-77</v>
      </c>
    </row>
    <row r="129" spans="2:7" x14ac:dyDescent="0.2">
      <c r="B129" s="74">
        <v>-2816</v>
      </c>
      <c r="D129" s="75" t="s">
        <v>508</v>
      </c>
      <c r="G129" s="77">
        <v>0</v>
      </c>
    </row>
    <row r="130" spans="2:7" x14ac:dyDescent="0.2">
      <c r="B130" s="74">
        <v>0</v>
      </c>
      <c r="D130" s="75" t="s">
        <v>507</v>
      </c>
      <c r="G130" s="77">
        <v>-77</v>
      </c>
    </row>
    <row r="131" spans="2:7" x14ac:dyDescent="0.2">
      <c r="B131" s="74">
        <f>B132+B133</f>
        <v>-31</v>
      </c>
      <c r="D131" s="75" t="s">
        <v>506</v>
      </c>
      <c r="G131" s="77">
        <f>G132+G133</f>
        <v>0</v>
      </c>
    </row>
    <row r="132" spans="2:7" x14ac:dyDescent="0.2">
      <c r="B132" s="74">
        <v>-22</v>
      </c>
      <c r="D132" s="75" t="s">
        <v>505</v>
      </c>
      <c r="G132" s="77">
        <v>0</v>
      </c>
    </row>
    <row r="133" spans="2:7" x14ac:dyDescent="0.2">
      <c r="B133" s="74">
        <v>-9</v>
      </c>
      <c r="D133" s="75" t="s">
        <v>504</v>
      </c>
      <c r="G133" s="77">
        <v>0</v>
      </c>
    </row>
    <row r="134" spans="2:7" x14ac:dyDescent="0.2">
      <c r="B134" s="74">
        <f>B135+B136</f>
        <v>-3</v>
      </c>
      <c r="D134" s="75" t="s">
        <v>503</v>
      </c>
      <c r="G134" s="77">
        <f>G135+G136</f>
        <v>-1008</v>
      </c>
    </row>
    <row r="135" spans="2:7" x14ac:dyDescent="0.2">
      <c r="B135" s="74">
        <v>-1</v>
      </c>
      <c r="D135" s="75" t="s">
        <v>502</v>
      </c>
      <c r="G135" s="77">
        <v>799</v>
      </c>
    </row>
    <row r="136" spans="2:7" x14ac:dyDescent="0.2">
      <c r="B136" s="74">
        <v>-2</v>
      </c>
      <c r="D136" s="75" t="s">
        <v>501</v>
      </c>
      <c r="G136" s="77">
        <v>-1807</v>
      </c>
    </row>
    <row r="137" spans="2:7" x14ac:dyDescent="0.2">
      <c r="B137" s="74">
        <f>B138+B141</f>
        <v>-936</v>
      </c>
      <c r="D137" s="89" t="s">
        <v>500</v>
      </c>
      <c r="G137" s="77">
        <f>G138+G141</f>
        <v>7000</v>
      </c>
    </row>
    <row r="138" spans="2:7" x14ac:dyDescent="0.2">
      <c r="B138" s="74">
        <f>B139+B140</f>
        <v>0</v>
      </c>
      <c r="D138" s="89" t="s">
        <v>499</v>
      </c>
      <c r="G138" s="77">
        <f>G139+G140</f>
        <v>7000</v>
      </c>
    </row>
    <row r="139" spans="2:7" x14ac:dyDescent="0.2">
      <c r="B139" s="74">
        <v>0</v>
      </c>
      <c r="D139" s="89" t="s">
        <v>498</v>
      </c>
      <c r="G139" s="77">
        <v>7000</v>
      </c>
    </row>
    <row r="140" spans="2:7" x14ac:dyDescent="0.2">
      <c r="B140" s="74">
        <v>0</v>
      </c>
      <c r="D140" s="89" t="s">
        <v>497</v>
      </c>
      <c r="G140" s="77">
        <v>0</v>
      </c>
    </row>
    <row r="141" spans="2:7" x14ac:dyDescent="0.2">
      <c r="B141" s="74">
        <v>-936</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4183</v>
      </c>
      <c r="D144" s="75" t="s">
        <v>493</v>
      </c>
      <c r="G144" s="77">
        <f>G145+G146</f>
        <v>-4216</v>
      </c>
    </row>
    <row r="145" spans="2:7" x14ac:dyDescent="0.2">
      <c r="B145" s="74">
        <v>370</v>
      </c>
      <c r="D145" s="75" t="s">
        <v>492</v>
      </c>
      <c r="G145" s="77">
        <v>-1296</v>
      </c>
    </row>
    <row r="146" spans="2:7" x14ac:dyDescent="0.2">
      <c r="B146" s="78">
        <v>3813</v>
      </c>
      <c r="C146" s="91"/>
      <c r="D146" s="90" t="s">
        <v>491</v>
      </c>
      <c r="E146" s="91"/>
      <c r="F146" s="91"/>
      <c r="G146" s="80">
        <v>-2920</v>
      </c>
    </row>
    <row r="185" s="72" customFormat="1" x14ac:dyDescent="0.2"/>
  </sheetData>
  <mergeCells count="1">
    <mergeCell ref="B85:G85"/>
  </mergeCells>
  <hyperlinks>
    <hyperlink ref="B1" location="Indice!A1" display="INDICE" xr:uid="{00000000-0004-0000-0D00-000000000000}"/>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587</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907</v>
      </c>
      <c r="C11" s="75" t="s">
        <v>975</v>
      </c>
      <c r="D11" s="75" t="s">
        <v>572</v>
      </c>
      <c r="E11" s="151" t="s">
        <v>998</v>
      </c>
      <c r="F11" s="76" t="s">
        <v>571</v>
      </c>
      <c r="G11" s="77">
        <f>G12+G13</f>
        <v>2557</v>
      </c>
    </row>
    <row r="12" spans="2:12" x14ac:dyDescent="0.2">
      <c r="B12" s="74">
        <f>G11-B11</f>
        <v>1650</v>
      </c>
      <c r="C12" s="75" t="s">
        <v>976</v>
      </c>
      <c r="D12" s="52" t="s">
        <v>566</v>
      </c>
      <c r="E12" s="151" t="s">
        <v>1006</v>
      </c>
      <c r="F12" s="72" t="s">
        <v>1007</v>
      </c>
      <c r="G12" s="77">
        <v>2557</v>
      </c>
    </row>
    <row r="13" spans="2:12" x14ac:dyDescent="0.2">
      <c r="B13" s="74">
        <v>17</v>
      </c>
      <c r="C13" s="75" t="s">
        <v>977</v>
      </c>
      <c r="D13" s="75" t="s">
        <v>524</v>
      </c>
      <c r="E13" s="151" t="s">
        <v>1008</v>
      </c>
      <c r="F13" s="72" t="s">
        <v>1009</v>
      </c>
      <c r="G13" s="77">
        <v>0</v>
      </c>
    </row>
    <row r="14" spans="2:12" x14ac:dyDescent="0.2">
      <c r="B14" s="74">
        <f>B12-B13</f>
        <v>1633</v>
      </c>
      <c r="C14" s="75" t="s">
        <v>978</v>
      </c>
      <c r="D14" s="52" t="s">
        <v>570</v>
      </c>
      <c r="E14" s="151"/>
      <c r="G14" s="77"/>
    </row>
    <row r="15" spans="2:12" ht="7.15" customHeight="1" x14ac:dyDescent="0.2">
      <c r="B15" s="74"/>
      <c r="E15" s="73"/>
      <c r="G15" s="77"/>
    </row>
    <row r="16" spans="2:12" x14ac:dyDescent="0.2">
      <c r="B16" s="78">
        <f>B11+B12</f>
        <v>2557</v>
      </c>
      <c r="C16" s="79" t="s">
        <v>518</v>
      </c>
      <c r="D16" s="69"/>
      <c r="E16" s="152" t="s">
        <v>985</v>
      </c>
      <c r="F16" s="69"/>
      <c r="G16" s="80">
        <f>G11</f>
        <v>2557</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2535</v>
      </c>
      <c r="C26" s="75" t="s">
        <v>979</v>
      </c>
      <c r="D26" s="75" t="s">
        <v>567</v>
      </c>
      <c r="E26" s="151" t="s">
        <v>976</v>
      </c>
      <c r="F26" s="59" t="s">
        <v>566</v>
      </c>
      <c r="G26" s="77">
        <f>+B12</f>
        <v>1650</v>
      </c>
    </row>
    <row r="27" spans="2:7" x14ac:dyDescent="0.2">
      <c r="B27" s="74">
        <v>1897</v>
      </c>
      <c r="C27" s="75" t="s">
        <v>565</v>
      </c>
      <c r="E27" s="73"/>
      <c r="G27" s="77"/>
    </row>
    <row r="28" spans="2:7" x14ac:dyDescent="0.2">
      <c r="B28" s="74">
        <f>B29+B30</f>
        <v>638</v>
      </c>
      <c r="C28" s="75" t="s">
        <v>564</v>
      </c>
      <c r="E28" s="73"/>
      <c r="G28" s="77"/>
    </row>
    <row r="29" spans="2:7" x14ac:dyDescent="0.2">
      <c r="B29" s="74">
        <v>638</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-885</v>
      </c>
      <c r="C33" s="75" t="s">
        <v>982</v>
      </c>
      <c r="D33" s="52" t="s">
        <v>560</v>
      </c>
      <c r="E33" s="73"/>
      <c r="G33" s="77"/>
    </row>
    <row r="34" spans="2:7" x14ac:dyDescent="0.2">
      <c r="B34" s="74"/>
      <c r="E34" s="73"/>
      <c r="G34" s="77"/>
    </row>
    <row r="35" spans="2:7" x14ac:dyDescent="0.2">
      <c r="B35" s="78">
        <f>B26+B31+B32+B33</f>
        <v>1650</v>
      </c>
      <c r="C35" s="79" t="s">
        <v>985</v>
      </c>
      <c r="D35" s="69"/>
      <c r="E35" s="152" t="s">
        <v>985</v>
      </c>
      <c r="F35" s="69"/>
      <c r="G35" s="80">
        <f>G26</f>
        <v>1650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-885</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-885</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-885</v>
      </c>
      <c r="C52" s="79" t="s">
        <v>985</v>
      </c>
      <c r="D52" s="69"/>
      <c r="E52" s="152" t="s">
        <v>985</v>
      </c>
      <c r="F52" s="69"/>
      <c r="G52" s="80">
        <f>G42+G43+G50</f>
        <v>-885</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-885</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664</v>
      </c>
    </row>
    <row r="64" spans="2:7" x14ac:dyDescent="0.2">
      <c r="B64" s="74">
        <f>B65+B66+B67</f>
        <v>19</v>
      </c>
      <c r="C64" s="75" t="s">
        <v>988</v>
      </c>
      <c r="D64" s="72" t="s">
        <v>545</v>
      </c>
      <c r="E64" s="151" t="s">
        <v>1026</v>
      </c>
      <c r="F64" s="72" t="s">
        <v>1027</v>
      </c>
      <c r="G64" s="77">
        <v>0</v>
      </c>
    </row>
    <row r="65" spans="2:7" x14ac:dyDescent="0.2">
      <c r="B65" s="74">
        <v>14</v>
      </c>
      <c r="C65" s="75" t="s">
        <v>544</v>
      </c>
      <c r="E65" s="151" t="s">
        <v>1028</v>
      </c>
      <c r="F65" s="72" t="s">
        <v>1029</v>
      </c>
      <c r="G65" s="77">
        <v>0</v>
      </c>
    </row>
    <row r="66" spans="2:7" x14ac:dyDescent="0.2">
      <c r="B66" s="74">
        <v>0</v>
      </c>
      <c r="C66" s="75" t="s">
        <v>543</v>
      </c>
      <c r="E66" s="151" t="s">
        <v>1030</v>
      </c>
      <c r="F66" s="72" t="s">
        <v>1031</v>
      </c>
      <c r="G66" s="77">
        <v>664</v>
      </c>
    </row>
    <row r="67" spans="2:7" x14ac:dyDescent="0.2">
      <c r="B67" s="74">
        <v>5</v>
      </c>
      <c r="C67" s="75" t="s">
        <v>542</v>
      </c>
      <c r="E67" s="73"/>
      <c r="G67" s="77"/>
    </row>
    <row r="68" spans="2:7" x14ac:dyDescent="0.2">
      <c r="B68" s="74">
        <f>G70-B59-B62-B64</f>
        <v>-240</v>
      </c>
      <c r="C68" s="75" t="s">
        <v>989</v>
      </c>
      <c r="D68" s="75" t="s">
        <v>537</v>
      </c>
      <c r="E68" s="73"/>
      <c r="G68" s="77"/>
    </row>
    <row r="69" spans="2:7" ht="17.45" customHeight="1" x14ac:dyDescent="0.2">
      <c r="B69" s="74"/>
      <c r="E69" s="73"/>
      <c r="G69" s="77"/>
    </row>
    <row r="70" spans="2:7" ht="17.45" customHeight="1" x14ac:dyDescent="0.2">
      <c r="B70" s="78">
        <f>B59+B62+B64+B68</f>
        <v>-221</v>
      </c>
      <c r="C70" s="79" t="s">
        <v>985</v>
      </c>
      <c r="D70" s="69"/>
      <c r="E70" s="152" t="s">
        <v>985</v>
      </c>
      <c r="F70" s="69"/>
      <c r="G70" s="80">
        <f>G59+G60+G63</f>
        <v>-221</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-240</v>
      </c>
    </row>
    <row r="78" spans="2:7" x14ac:dyDescent="0.2">
      <c r="B78" s="74"/>
      <c r="D78" s="75" t="s">
        <v>536</v>
      </c>
      <c r="E78" s="151"/>
      <c r="F78" s="75"/>
      <c r="G78" s="77"/>
    </row>
    <row r="79" spans="2:7" x14ac:dyDescent="0.2">
      <c r="B79" s="74">
        <f>G82-B77</f>
        <v>-240</v>
      </c>
      <c r="C79" s="75" t="s">
        <v>991</v>
      </c>
      <c r="D79" s="59" t="s">
        <v>535</v>
      </c>
      <c r="E79" s="73"/>
      <c r="G79" s="77"/>
    </row>
    <row r="80" spans="2:7" x14ac:dyDescent="0.2">
      <c r="B80" s="74">
        <f>B79-B13</f>
        <v>-257</v>
      </c>
      <c r="C80" s="75" t="s">
        <v>992</v>
      </c>
      <c r="D80" s="52" t="s">
        <v>532</v>
      </c>
      <c r="E80" s="73"/>
      <c r="G80" s="77"/>
    </row>
    <row r="81" spans="2:7" x14ac:dyDescent="0.2">
      <c r="B81" s="74"/>
      <c r="E81" s="73"/>
      <c r="G81" s="77"/>
    </row>
    <row r="82" spans="2:7" x14ac:dyDescent="0.2">
      <c r="B82" s="78">
        <f>B77+B79</f>
        <v>-240</v>
      </c>
      <c r="C82" s="79" t="s">
        <v>985</v>
      </c>
      <c r="D82" s="69"/>
      <c r="E82" s="152" t="s">
        <v>985</v>
      </c>
      <c r="F82" s="69"/>
      <c r="G82" s="80">
        <f>G77</f>
        <v>-240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-257</v>
      </c>
      <c r="C92" s="75" t="s">
        <v>993</v>
      </c>
      <c r="D92" s="52" t="s">
        <v>525</v>
      </c>
      <c r="E92" s="151" t="s">
        <v>991</v>
      </c>
      <c r="F92" s="52" t="s">
        <v>532</v>
      </c>
      <c r="G92" s="77">
        <f>+B80</f>
        <v>-257</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-257</v>
      </c>
      <c r="C99" s="79" t="s">
        <v>985</v>
      </c>
      <c r="D99" s="69"/>
      <c r="E99" s="152" t="s">
        <v>985</v>
      </c>
      <c r="F99" s="69"/>
      <c r="G99" s="80">
        <f>G92+G93+G96</f>
        <v>-257</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23</v>
      </c>
      <c r="C106" s="75" t="s">
        <v>994</v>
      </c>
      <c r="D106" s="86" t="s">
        <v>526</v>
      </c>
      <c r="E106" s="73"/>
      <c r="G106" s="73"/>
    </row>
    <row r="107" spans="2:7" x14ac:dyDescent="0.2">
      <c r="B107" s="74">
        <v>23</v>
      </c>
      <c r="C107" s="75" t="s">
        <v>995</v>
      </c>
      <c r="D107" s="75"/>
      <c r="E107" s="151" t="s">
        <v>993</v>
      </c>
      <c r="F107" s="59" t="s">
        <v>525</v>
      </c>
      <c r="G107" s="77"/>
    </row>
    <row r="108" spans="2:7" x14ac:dyDescent="0.2">
      <c r="B108" s="74">
        <f>-B13</f>
        <v>-17</v>
      </c>
      <c r="C108" s="75" t="s">
        <v>1001</v>
      </c>
      <c r="D108" s="75" t="s">
        <v>524</v>
      </c>
      <c r="E108" s="151"/>
      <c r="F108" s="58" t="s">
        <v>523</v>
      </c>
      <c r="G108" s="77">
        <f>B92</f>
        <v>-257</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-263</v>
      </c>
      <c r="C113" s="153" t="s">
        <v>997</v>
      </c>
      <c r="D113" s="52" t="s">
        <v>519</v>
      </c>
      <c r="E113" s="155"/>
      <c r="F113" s="84"/>
      <c r="G113" s="77"/>
    </row>
    <row r="114" spans="2:7" x14ac:dyDescent="0.2">
      <c r="B114" s="74"/>
      <c r="D114" s="75"/>
      <c r="E114" s="155"/>
      <c r="G114" s="77"/>
    </row>
    <row r="115" spans="2:7" x14ac:dyDescent="0.2">
      <c r="B115" s="78">
        <f>B106+B108+B111+B113</f>
        <v>-257</v>
      </c>
      <c r="C115" s="79" t="s">
        <v>985</v>
      </c>
      <c r="D115" s="90"/>
      <c r="E115" s="152" t="s">
        <v>985</v>
      </c>
      <c r="F115" s="69"/>
      <c r="G115" s="80">
        <f>G108</f>
        <v>-257</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-263</v>
      </c>
    </row>
    <row r="123" spans="2:7" ht="15" x14ac:dyDescent="0.2">
      <c r="B123" s="74">
        <f>B125+B128+B131+B134+B137+B142+B143+B144</f>
        <v>-648</v>
      </c>
      <c r="C123" s="50"/>
      <c r="D123" s="75" t="s">
        <v>513</v>
      </c>
      <c r="E123" s="50"/>
      <c r="F123" s="50"/>
      <c r="G123" s="77">
        <f>G125+G128+G131+G134+G137+G142+G143+G144</f>
        <v>-385</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-841</v>
      </c>
      <c r="D128" s="75" t="s">
        <v>509</v>
      </c>
      <c r="G128" s="77">
        <f>G129+G130</f>
        <v>78</v>
      </c>
    </row>
    <row r="129" spans="2:7" x14ac:dyDescent="0.2">
      <c r="B129" s="74">
        <v>-799</v>
      </c>
      <c r="D129" s="75" t="s">
        <v>508</v>
      </c>
      <c r="G129" s="77">
        <v>-50</v>
      </c>
    </row>
    <row r="130" spans="2:7" x14ac:dyDescent="0.2">
      <c r="B130" s="74">
        <v>-42</v>
      </c>
      <c r="D130" s="75" t="s">
        <v>507</v>
      </c>
      <c r="G130" s="77">
        <v>128</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75</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75</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118</v>
      </c>
      <c r="D144" s="75" t="s">
        <v>493</v>
      </c>
      <c r="G144" s="77">
        <f>G145+G146</f>
        <v>-463</v>
      </c>
    </row>
    <row r="145" spans="2:7" x14ac:dyDescent="0.2">
      <c r="B145" s="74">
        <v>368</v>
      </c>
      <c r="D145" s="75" t="s">
        <v>492</v>
      </c>
      <c r="G145" s="77">
        <v>0</v>
      </c>
    </row>
    <row r="146" spans="2:7" x14ac:dyDescent="0.2">
      <c r="B146" s="78">
        <v>-250</v>
      </c>
      <c r="C146" s="91"/>
      <c r="D146" s="90" t="s">
        <v>491</v>
      </c>
      <c r="E146" s="91"/>
      <c r="F146" s="91"/>
      <c r="G146" s="80">
        <v>-463</v>
      </c>
    </row>
    <row r="185" s="72" customFormat="1" x14ac:dyDescent="0.2"/>
  </sheetData>
  <mergeCells count="1">
    <mergeCell ref="B85:G85"/>
  </mergeCells>
  <hyperlinks>
    <hyperlink ref="B1" location="Indice!A1" display="INDICE" xr:uid="{00000000-0004-0000-0E00-000000000000}"/>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586</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1626</v>
      </c>
      <c r="C11" s="75" t="s">
        <v>975</v>
      </c>
      <c r="D11" s="75" t="s">
        <v>572</v>
      </c>
      <c r="E11" s="151" t="s">
        <v>998</v>
      </c>
      <c r="F11" s="76" t="s">
        <v>571</v>
      </c>
      <c r="G11" s="77">
        <f>G12+G13</f>
        <v>3079</v>
      </c>
    </row>
    <row r="12" spans="2:12" x14ac:dyDescent="0.2">
      <c r="B12" s="74">
        <f>G11-B11</f>
        <v>1453</v>
      </c>
      <c r="C12" s="75" t="s">
        <v>976</v>
      </c>
      <c r="D12" s="52" t="s">
        <v>566</v>
      </c>
      <c r="E12" s="151" t="s">
        <v>1006</v>
      </c>
      <c r="F12" s="72" t="s">
        <v>1007</v>
      </c>
      <c r="G12" s="77">
        <v>3079</v>
      </c>
    </row>
    <row r="13" spans="2:12" x14ac:dyDescent="0.2">
      <c r="B13" s="74">
        <v>149</v>
      </c>
      <c r="C13" s="75" t="s">
        <v>977</v>
      </c>
      <c r="D13" s="75" t="s">
        <v>524</v>
      </c>
      <c r="E13" s="151" t="s">
        <v>1008</v>
      </c>
      <c r="F13" s="72" t="s">
        <v>1009</v>
      </c>
      <c r="G13" s="77">
        <v>0</v>
      </c>
    </row>
    <row r="14" spans="2:12" x14ac:dyDescent="0.2">
      <c r="B14" s="74">
        <f>B12-B13</f>
        <v>1304</v>
      </c>
      <c r="C14" s="75" t="s">
        <v>978</v>
      </c>
      <c r="D14" s="52" t="s">
        <v>570</v>
      </c>
      <c r="E14" s="151"/>
      <c r="G14" s="77"/>
    </row>
    <row r="15" spans="2:12" ht="7.15" customHeight="1" x14ac:dyDescent="0.2">
      <c r="B15" s="74"/>
      <c r="E15" s="73"/>
      <c r="G15" s="77"/>
    </row>
    <row r="16" spans="2:12" x14ac:dyDescent="0.2">
      <c r="B16" s="78">
        <f>B11+B12</f>
        <v>3079</v>
      </c>
      <c r="C16" s="79" t="s">
        <v>518</v>
      </c>
      <c r="D16" s="69"/>
      <c r="E16" s="152" t="s">
        <v>985</v>
      </c>
      <c r="F16" s="69"/>
      <c r="G16" s="80">
        <f>G11</f>
        <v>3079</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2868</v>
      </c>
      <c r="C26" s="75" t="s">
        <v>979</v>
      </c>
      <c r="D26" s="75" t="s">
        <v>567</v>
      </c>
      <c r="E26" s="151" t="s">
        <v>976</v>
      </c>
      <c r="F26" s="59" t="s">
        <v>566</v>
      </c>
      <c r="G26" s="77">
        <f>+B12</f>
        <v>1453</v>
      </c>
    </row>
    <row r="27" spans="2:7" x14ac:dyDescent="0.2">
      <c r="B27" s="74">
        <v>2143</v>
      </c>
      <c r="C27" s="75" t="s">
        <v>565</v>
      </c>
      <c r="E27" s="73"/>
      <c r="G27" s="77"/>
    </row>
    <row r="28" spans="2:7" x14ac:dyDescent="0.2">
      <c r="B28" s="74">
        <f>B29+B30</f>
        <v>725</v>
      </c>
      <c r="C28" s="75" t="s">
        <v>564</v>
      </c>
      <c r="E28" s="73"/>
      <c r="G28" s="77"/>
    </row>
    <row r="29" spans="2:7" x14ac:dyDescent="0.2">
      <c r="B29" s="74">
        <v>725</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-1415</v>
      </c>
      <c r="C33" s="75" t="s">
        <v>982</v>
      </c>
      <c r="D33" s="52" t="s">
        <v>560</v>
      </c>
      <c r="E33" s="73"/>
      <c r="G33" s="77"/>
    </row>
    <row r="34" spans="2:7" x14ac:dyDescent="0.2">
      <c r="B34" s="74"/>
      <c r="E34" s="73"/>
      <c r="G34" s="77"/>
    </row>
    <row r="35" spans="2:7" x14ac:dyDescent="0.2">
      <c r="B35" s="78">
        <f>B26+B31+B32+B33</f>
        <v>1453</v>
      </c>
      <c r="C35" s="79" t="s">
        <v>985</v>
      </c>
      <c r="D35" s="69"/>
      <c r="E35" s="152" t="s">
        <v>985</v>
      </c>
      <c r="F35" s="69"/>
      <c r="G35" s="80">
        <f>G26</f>
        <v>1453</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-1415</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-1415</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-1415</v>
      </c>
      <c r="C52" s="79" t="s">
        <v>985</v>
      </c>
      <c r="D52" s="69"/>
      <c r="E52" s="152" t="s">
        <v>985</v>
      </c>
      <c r="F52" s="69"/>
      <c r="G52" s="80">
        <f>G42+G43+G50</f>
        <v>-1415</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-1415</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-1415</v>
      </c>
      <c r="C68" s="75" t="s">
        <v>989</v>
      </c>
      <c r="D68" s="75" t="s">
        <v>537</v>
      </c>
      <c r="E68" s="73"/>
      <c r="G68" s="77"/>
    </row>
    <row r="69" spans="2:7" ht="17.45" customHeight="1" x14ac:dyDescent="0.2">
      <c r="B69" s="74"/>
      <c r="E69" s="73"/>
      <c r="G69" s="77"/>
    </row>
    <row r="70" spans="2:7" ht="17.45" customHeight="1" x14ac:dyDescent="0.2">
      <c r="B70" s="78">
        <f>B59+B62+B64+B68</f>
        <v>-1415</v>
      </c>
      <c r="C70" s="79" t="s">
        <v>985</v>
      </c>
      <c r="D70" s="69"/>
      <c r="E70" s="152" t="s">
        <v>985</v>
      </c>
      <c r="F70" s="69"/>
      <c r="G70" s="80">
        <f>G59+G60+G63</f>
        <v>-1415</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-1415</v>
      </c>
    </row>
    <row r="78" spans="2:7" x14ac:dyDescent="0.2">
      <c r="B78" s="74"/>
      <c r="D78" s="75" t="s">
        <v>536</v>
      </c>
      <c r="E78" s="151"/>
      <c r="F78" s="75"/>
      <c r="G78" s="77"/>
    </row>
    <row r="79" spans="2:7" x14ac:dyDescent="0.2">
      <c r="B79" s="74">
        <f>G82-B77</f>
        <v>-1415</v>
      </c>
      <c r="C79" s="75" t="s">
        <v>991</v>
      </c>
      <c r="D79" s="59" t="s">
        <v>535</v>
      </c>
      <c r="E79" s="73"/>
      <c r="G79" s="77"/>
    </row>
    <row r="80" spans="2:7" x14ac:dyDescent="0.2">
      <c r="B80" s="74">
        <f>B79-B13</f>
        <v>-1564</v>
      </c>
      <c r="C80" s="75" t="s">
        <v>992</v>
      </c>
      <c r="D80" s="52" t="s">
        <v>532</v>
      </c>
      <c r="E80" s="73"/>
      <c r="G80" s="77"/>
    </row>
    <row r="81" spans="2:7" x14ac:dyDescent="0.2">
      <c r="B81" s="74"/>
      <c r="E81" s="73"/>
      <c r="G81" s="77"/>
    </row>
    <row r="82" spans="2:7" x14ac:dyDescent="0.2">
      <c r="B82" s="78">
        <f>B77+B79</f>
        <v>-1415</v>
      </c>
      <c r="C82" s="79" t="s">
        <v>985</v>
      </c>
      <c r="D82" s="69"/>
      <c r="E82" s="152" t="s">
        <v>985</v>
      </c>
      <c r="F82" s="69"/>
      <c r="G82" s="80">
        <f>G77</f>
        <v>-1415</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-1564</v>
      </c>
      <c r="C92" s="75" t="s">
        <v>993</v>
      </c>
      <c r="D92" s="52" t="s">
        <v>525</v>
      </c>
      <c r="E92" s="151" t="s">
        <v>991</v>
      </c>
      <c r="F92" s="52" t="s">
        <v>532</v>
      </c>
      <c r="G92" s="77">
        <f>+B80</f>
        <v>-1564</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-1564</v>
      </c>
      <c r="C99" s="79" t="s">
        <v>985</v>
      </c>
      <c r="D99" s="69"/>
      <c r="E99" s="152" t="s">
        <v>985</v>
      </c>
      <c r="F99" s="69"/>
      <c r="G99" s="80">
        <f>G92+G93+G96</f>
        <v>-1564</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156</v>
      </c>
      <c r="C106" s="75" t="s">
        <v>994</v>
      </c>
      <c r="D106" s="86" t="s">
        <v>526</v>
      </c>
      <c r="E106" s="73"/>
      <c r="G106" s="73"/>
    </row>
    <row r="107" spans="2:7" x14ac:dyDescent="0.2">
      <c r="B107" s="74">
        <v>175</v>
      </c>
      <c r="C107" s="75" t="s">
        <v>995</v>
      </c>
      <c r="D107" s="75"/>
      <c r="E107" s="151" t="s">
        <v>993</v>
      </c>
      <c r="F107" s="59" t="s">
        <v>525</v>
      </c>
      <c r="G107" s="77"/>
    </row>
    <row r="108" spans="2:7" x14ac:dyDescent="0.2">
      <c r="B108" s="74">
        <f>-B13</f>
        <v>-149</v>
      </c>
      <c r="C108" s="75" t="s">
        <v>1001</v>
      </c>
      <c r="D108" s="75" t="s">
        <v>524</v>
      </c>
      <c r="E108" s="151"/>
      <c r="F108" s="58" t="s">
        <v>523</v>
      </c>
      <c r="G108" s="77">
        <f>B92</f>
        <v>-1564</v>
      </c>
    </row>
    <row r="109" spans="2:7" x14ac:dyDescent="0.2">
      <c r="B109" s="74">
        <v>-19</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-1571</v>
      </c>
      <c r="C113" s="153" t="s">
        <v>997</v>
      </c>
      <c r="D113" s="52" t="s">
        <v>519</v>
      </c>
      <c r="E113" s="155"/>
      <c r="F113" s="84"/>
      <c r="G113" s="77"/>
    </row>
    <row r="114" spans="2:7" x14ac:dyDescent="0.2">
      <c r="B114" s="74"/>
      <c r="D114" s="75"/>
      <c r="E114" s="155"/>
      <c r="G114" s="77"/>
    </row>
    <row r="115" spans="2:7" x14ac:dyDescent="0.2">
      <c r="B115" s="78">
        <f>B106+B108+B111+B113</f>
        <v>-1564</v>
      </c>
      <c r="C115" s="79" t="s">
        <v>985</v>
      </c>
      <c r="D115" s="90"/>
      <c r="E115" s="152" t="s">
        <v>985</v>
      </c>
      <c r="F115" s="69"/>
      <c r="G115" s="80">
        <f>G108</f>
        <v>-1564</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-1571</v>
      </c>
    </row>
    <row r="123" spans="2:7" ht="15" x14ac:dyDescent="0.2">
      <c r="B123" s="74">
        <f>B125+B128+B131+B134+B137+B142+B143+B144</f>
        <v>-1719</v>
      </c>
      <c r="C123" s="50"/>
      <c r="D123" s="75" t="s">
        <v>513</v>
      </c>
      <c r="E123" s="50"/>
      <c r="F123" s="50"/>
      <c r="G123" s="77">
        <f>G125+G128+G131+G134+G137+G142+G143+G144</f>
        <v>-148</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-1363</v>
      </c>
      <c r="D128" s="75" t="s">
        <v>509</v>
      </c>
      <c r="G128" s="77">
        <f>G129+G130</f>
        <v>-1</v>
      </c>
    </row>
    <row r="129" spans="2:7" x14ac:dyDescent="0.2">
      <c r="B129" s="74">
        <v>-1363</v>
      </c>
      <c r="D129" s="75" t="s">
        <v>508</v>
      </c>
      <c r="G129" s="77">
        <v>0</v>
      </c>
    </row>
    <row r="130" spans="2:7" x14ac:dyDescent="0.2">
      <c r="B130" s="74">
        <v>0</v>
      </c>
      <c r="D130" s="75" t="s">
        <v>507</v>
      </c>
      <c r="G130" s="77">
        <v>-1</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828</v>
      </c>
    </row>
    <row r="135" spans="2:7" x14ac:dyDescent="0.2">
      <c r="B135" s="74">
        <v>0</v>
      </c>
      <c r="D135" s="75" t="s">
        <v>502</v>
      </c>
      <c r="G135" s="77">
        <v>0</v>
      </c>
    </row>
    <row r="136" spans="2:7" x14ac:dyDescent="0.2">
      <c r="B136" s="74">
        <v>0</v>
      </c>
      <c r="D136" s="75" t="s">
        <v>501</v>
      </c>
      <c r="G136" s="77">
        <v>828</v>
      </c>
    </row>
    <row r="137" spans="2:7" x14ac:dyDescent="0.2">
      <c r="B137" s="74">
        <f>B138+B141</f>
        <v>11</v>
      </c>
      <c r="D137" s="89" t="s">
        <v>500</v>
      </c>
      <c r="G137" s="77">
        <f>G138+G141</f>
        <v>0</v>
      </c>
    </row>
    <row r="138" spans="2:7" x14ac:dyDescent="0.2">
      <c r="B138" s="74">
        <f>B139+B140</f>
        <v>11</v>
      </c>
      <c r="D138" s="89" t="s">
        <v>499</v>
      </c>
      <c r="G138" s="77">
        <f>G139+G140</f>
        <v>0</v>
      </c>
    </row>
    <row r="139" spans="2:7" x14ac:dyDescent="0.2">
      <c r="B139" s="74">
        <v>11</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-367</v>
      </c>
      <c r="D144" s="75" t="s">
        <v>493</v>
      </c>
      <c r="G144" s="77">
        <f>G145+G146</f>
        <v>-975</v>
      </c>
    </row>
    <row r="145" spans="2:7" x14ac:dyDescent="0.2">
      <c r="B145" s="74">
        <v>-381</v>
      </c>
      <c r="D145" s="75" t="s">
        <v>492</v>
      </c>
      <c r="G145" s="77">
        <v>1</v>
      </c>
    </row>
    <row r="146" spans="2:7" x14ac:dyDescent="0.2">
      <c r="B146" s="78">
        <v>14</v>
      </c>
      <c r="C146" s="91"/>
      <c r="D146" s="90" t="s">
        <v>491</v>
      </c>
      <c r="E146" s="91"/>
      <c r="F146" s="91"/>
      <c r="G146" s="80">
        <v>-976</v>
      </c>
    </row>
    <row r="185" s="72" customFormat="1" x14ac:dyDescent="0.2"/>
  </sheetData>
  <mergeCells count="1">
    <mergeCell ref="B85:G85"/>
  </mergeCells>
  <hyperlinks>
    <hyperlink ref="B1" location="Indice!A1" display="INDICE" xr:uid="{00000000-0004-0000-0F00-000000000000}"/>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588</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306575</v>
      </c>
      <c r="C11" s="75" t="s">
        <v>975</v>
      </c>
      <c r="D11" s="75" t="s">
        <v>572</v>
      </c>
      <c r="E11" s="151" t="s">
        <v>998</v>
      </c>
      <c r="F11" s="76" t="s">
        <v>571</v>
      </c>
      <c r="G11" s="77">
        <f>G12+G13</f>
        <v>668309</v>
      </c>
    </row>
    <row r="12" spans="2:12" x14ac:dyDescent="0.2">
      <c r="B12" s="74">
        <f>G11-B11</f>
        <v>361734</v>
      </c>
      <c r="C12" s="75" t="s">
        <v>976</v>
      </c>
      <c r="D12" s="52" t="s">
        <v>566</v>
      </c>
      <c r="E12" s="151" t="s">
        <v>1006</v>
      </c>
      <c r="F12" s="72" t="s">
        <v>1007</v>
      </c>
      <c r="G12" s="77">
        <v>667325</v>
      </c>
    </row>
    <row r="13" spans="2:12" x14ac:dyDescent="0.2">
      <c r="B13" s="74">
        <v>61479</v>
      </c>
      <c r="C13" s="75" t="s">
        <v>977</v>
      </c>
      <c r="D13" s="75" t="s">
        <v>524</v>
      </c>
      <c r="E13" s="151" t="s">
        <v>1008</v>
      </c>
      <c r="F13" s="72" t="s">
        <v>1009</v>
      </c>
      <c r="G13" s="77">
        <v>984</v>
      </c>
    </row>
    <row r="14" spans="2:12" x14ac:dyDescent="0.2">
      <c r="B14" s="74">
        <f>B12-B13</f>
        <v>300255</v>
      </c>
      <c r="C14" s="75" t="s">
        <v>978</v>
      </c>
      <c r="D14" s="52" t="s">
        <v>570</v>
      </c>
      <c r="E14" s="151"/>
      <c r="G14" s="77"/>
    </row>
    <row r="15" spans="2:12" ht="7.15" customHeight="1" x14ac:dyDescent="0.2">
      <c r="B15" s="74"/>
      <c r="E15" s="73"/>
      <c r="G15" s="77"/>
    </row>
    <row r="16" spans="2:12" x14ac:dyDescent="0.2">
      <c r="B16" s="78">
        <f>B11+B12</f>
        <v>668309</v>
      </c>
      <c r="C16" s="79" t="s">
        <v>518</v>
      </c>
      <c r="D16" s="69"/>
      <c r="E16" s="152" t="s">
        <v>985</v>
      </c>
      <c r="F16" s="69"/>
      <c r="G16" s="80">
        <f>G11</f>
        <v>668309</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293589</v>
      </c>
      <c r="C26" s="75" t="s">
        <v>979</v>
      </c>
      <c r="D26" s="75" t="s">
        <v>567</v>
      </c>
      <c r="E26" s="151" t="s">
        <v>976</v>
      </c>
      <c r="F26" s="59" t="s">
        <v>566</v>
      </c>
      <c r="G26" s="77">
        <f>+B12</f>
        <v>361734</v>
      </c>
    </row>
    <row r="27" spans="2:7" x14ac:dyDescent="0.2">
      <c r="B27" s="74">
        <v>231352</v>
      </c>
      <c r="C27" s="75" t="s">
        <v>565</v>
      </c>
      <c r="E27" s="73"/>
      <c r="G27" s="77"/>
    </row>
    <row r="28" spans="2:7" x14ac:dyDescent="0.2">
      <c r="B28" s="74">
        <f>B29+B30</f>
        <v>62237</v>
      </c>
      <c r="C28" s="75" t="s">
        <v>564</v>
      </c>
      <c r="E28" s="73"/>
      <c r="G28" s="77"/>
    </row>
    <row r="29" spans="2:7" x14ac:dyDescent="0.2">
      <c r="B29" s="74">
        <v>61844</v>
      </c>
      <c r="C29" s="75" t="s">
        <v>1002</v>
      </c>
      <c r="E29" s="73"/>
      <c r="G29" s="77"/>
    </row>
    <row r="30" spans="2:7" x14ac:dyDescent="0.2">
      <c r="B30" s="74">
        <v>393</v>
      </c>
      <c r="C30" s="75" t="s">
        <v>1003</v>
      </c>
      <c r="E30" s="73"/>
      <c r="G30" s="77"/>
    </row>
    <row r="31" spans="2:7" ht="12.75" customHeight="1" x14ac:dyDescent="0.2">
      <c r="B31" s="74">
        <v>7090</v>
      </c>
      <c r="C31" s="75" t="s">
        <v>980</v>
      </c>
      <c r="D31" s="72" t="s">
        <v>563</v>
      </c>
      <c r="E31" s="73"/>
      <c r="G31" s="77"/>
    </row>
    <row r="32" spans="2:7" ht="12.75" customHeight="1" x14ac:dyDescent="0.2">
      <c r="B32" s="74">
        <v>0</v>
      </c>
      <c r="C32" s="75" t="s">
        <v>981</v>
      </c>
      <c r="D32" s="72" t="s">
        <v>562</v>
      </c>
      <c r="E32" s="73"/>
      <c r="G32" s="77"/>
    </row>
    <row r="33" spans="2:7" x14ac:dyDescent="0.2">
      <c r="B33" s="74">
        <f>G35-B26-B31-B32</f>
        <v>61055</v>
      </c>
      <c r="C33" s="75" t="s">
        <v>982</v>
      </c>
      <c r="D33" s="52" t="s">
        <v>560</v>
      </c>
      <c r="E33" s="73"/>
      <c r="G33" s="77"/>
    </row>
    <row r="34" spans="2:7" x14ac:dyDescent="0.2">
      <c r="B34" s="74"/>
      <c r="E34" s="73"/>
      <c r="G34" s="77"/>
    </row>
    <row r="35" spans="2:7" x14ac:dyDescent="0.2">
      <c r="B35" s="78">
        <f>B26+B31+B32+B33</f>
        <v>361734</v>
      </c>
      <c r="C35" s="79" t="s">
        <v>985</v>
      </c>
      <c r="D35" s="69"/>
      <c r="E35" s="152" t="s">
        <v>985</v>
      </c>
      <c r="F35" s="69"/>
      <c r="G35" s="80">
        <f>G26</f>
        <v>361734</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26188</v>
      </c>
      <c r="C42" s="75" t="s">
        <v>983</v>
      </c>
      <c r="D42" s="75" t="s">
        <v>559</v>
      </c>
      <c r="E42" s="151" t="s">
        <v>982</v>
      </c>
      <c r="F42" s="52" t="s">
        <v>560</v>
      </c>
      <c r="G42" s="77">
        <f>+B33</f>
        <v>61055</v>
      </c>
    </row>
    <row r="43" spans="2:7" x14ac:dyDescent="0.2">
      <c r="B43" s="74">
        <v>26188</v>
      </c>
      <c r="C43" s="82" t="s">
        <v>558</v>
      </c>
      <c r="E43" s="154" t="s">
        <v>983</v>
      </c>
      <c r="F43" s="76" t="s">
        <v>559</v>
      </c>
      <c r="G43" s="77">
        <f>G44+G45+G47+G48+G49</f>
        <v>51947</v>
      </c>
    </row>
    <row r="44" spans="2:7" x14ac:dyDescent="0.2">
      <c r="B44" s="74">
        <v>0</v>
      </c>
      <c r="C44" s="75" t="s">
        <v>557</v>
      </c>
      <c r="E44" s="154" t="s">
        <v>1010</v>
      </c>
      <c r="F44" s="72" t="s">
        <v>1011</v>
      </c>
      <c r="G44" s="77">
        <v>49115</v>
      </c>
    </row>
    <row r="45" spans="2:7" x14ac:dyDescent="0.2">
      <c r="B45" s="74">
        <v>0</v>
      </c>
      <c r="C45" s="75" t="s">
        <v>556</v>
      </c>
      <c r="E45" s="151" t="s">
        <v>1012</v>
      </c>
      <c r="F45" s="72" t="s">
        <v>1013</v>
      </c>
      <c r="G45" s="77">
        <v>2832</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58005</v>
      </c>
      <c r="C49" s="75" t="s">
        <v>984</v>
      </c>
      <c r="D49" s="52" t="s">
        <v>550</v>
      </c>
      <c r="E49" s="151" t="s">
        <v>1018</v>
      </c>
      <c r="F49" s="75" t="s">
        <v>1019</v>
      </c>
      <c r="G49" s="77">
        <v>0</v>
      </c>
    </row>
    <row r="50" spans="2:7" x14ac:dyDescent="0.2">
      <c r="B50" s="74"/>
      <c r="C50" s="75"/>
      <c r="D50" s="75"/>
      <c r="E50" s="151" t="s">
        <v>1020</v>
      </c>
      <c r="F50" s="75" t="s">
        <v>1021</v>
      </c>
      <c r="G50" s="77">
        <v>-28809</v>
      </c>
    </row>
    <row r="51" spans="2:7" x14ac:dyDescent="0.2">
      <c r="B51" s="74"/>
      <c r="E51" s="151"/>
      <c r="G51" s="77"/>
    </row>
    <row r="52" spans="2:7" x14ac:dyDescent="0.2">
      <c r="B52" s="78">
        <f>B42+B49</f>
        <v>84193</v>
      </c>
      <c r="C52" s="79" t="s">
        <v>985</v>
      </c>
      <c r="D52" s="69"/>
      <c r="E52" s="152" t="s">
        <v>985</v>
      </c>
      <c r="F52" s="69"/>
      <c r="G52" s="80">
        <f>G42+G43+G50</f>
        <v>84193</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3433</v>
      </c>
      <c r="C59" s="75" t="s">
        <v>986</v>
      </c>
      <c r="D59" s="76" t="s">
        <v>551</v>
      </c>
      <c r="E59" s="151" t="s">
        <v>984</v>
      </c>
      <c r="F59" s="52" t="s">
        <v>550</v>
      </c>
      <c r="G59" s="77">
        <f>+B49</f>
        <v>58005</v>
      </c>
    </row>
    <row r="60" spans="2:7" x14ac:dyDescent="0.2">
      <c r="B60" s="74">
        <v>3433</v>
      </c>
      <c r="C60" s="75" t="s">
        <v>549</v>
      </c>
      <c r="E60" s="151" t="s">
        <v>1004</v>
      </c>
      <c r="F60" s="75" t="s">
        <v>1005</v>
      </c>
      <c r="G60" s="77">
        <f>G61+G62</f>
        <v>393</v>
      </c>
    </row>
    <row r="61" spans="2:7" x14ac:dyDescent="0.2">
      <c r="B61" s="74">
        <v>0</v>
      </c>
      <c r="C61" s="75" t="s">
        <v>548</v>
      </c>
      <c r="E61" s="151" t="s">
        <v>1022</v>
      </c>
      <c r="F61" s="72" t="s">
        <v>1023</v>
      </c>
      <c r="G61" s="77">
        <v>0</v>
      </c>
    </row>
    <row r="62" spans="2:7" x14ac:dyDescent="0.2">
      <c r="B62" s="74">
        <v>393</v>
      </c>
      <c r="C62" s="75" t="s">
        <v>987</v>
      </c>
      <c r="D62" s="75" t="s">
        <v>547</v>
      </c>
      <c r="E62" s="151" t="s">
        <v>1024</v>
      </c>
      <c r="F62" s="72" t="s">
        <v>1025</v>
      </c>
      <c r="G62" s="77">
        <v>393</v>
      </c>
    </row>
    <row r="63" spans="2:7" x14ac:dyDescent="0.2">
      <c r="B63" s="74"/>
      <c r="D63" s="75" t="s">
        <v>546</v>
      </c>
      <c r="E63" s="151" t="s">
        <v>988</v>
      </c>
      <c r="F63" s="72" t="s">
        <v>545</v>
      </c>
      <c r="G63" s="77">
        <f>G64+G65+G66</f>
        <v>15628</v>
      </c>
    </row>
    <row r="64" spans="2:7" x14ac:dyDescent="0.2">
      <c r="B64" s="74">
        <f>B65+B66+B67</f>
        <v>15650</v>
      </c>
      <c r="C64" s="75" t="s">
        <v>988</v>
      </c>
      <c r="D64" s="72" t="s">
        <v>545</v>
      </c>
      <c r="E64" s="151" t="s">
        <v>1026</v>
      </c>
      <c r="F64" s="72" t="s">
        <v>1027</v>
      </c>
      <c r="G64" s="77">
        <v>0</v>
      </c>
    </row>
    <row r="65" spans="2:7" x14ac:dyDescent="0.2">
      <c r="B65" s="74">
        <v>821</v>
      </c>
      <c r="C65" s="75" t="s">
        <v>544</v>
      </c>
      <c r="E65" s="151" t="s">
        <v>1028</v>
      </c>
      <c r="F65" s="72" t="s">
        <v>1029</v>
      </c>
      <c r="G65" s="77">
        <v>0</v>
      </c>
    </row>
    <row r="66" spans="2:7" x14ac:dyDescent="0.2">
      <c r="B66" s="74">
        <v>0</v>
      </c>
      <c r="C66" s="75" t="s">
        <v>543</v>
      </c>
      <c r="E66" s="151" t="s">
        <v>1030</v>
      </c>
      <c r="F66" s="72" t="s">
        <v>1031</v>
      </c>
      <c r="G66" s="77">
        <v>15628</v>
      </c>
    </row>
    <row r="67" spans="2:7" x14ac:dyDescent="0.2">
      <c r="B67" s="74">
        <v>14829</v>
      </c>
      <c r="C67" s="75" t="s">
        <v>542</v>
      </c>
      <c r="E67" s="73"/>
      <c r="G67" s="77"/>
    </row>
    <row r="68" spans="2:7" x14ac:dyDescent="0.2">
      <c r="B68" s="74">
        <f>G70-B59-B62-B64</f>
        <v>54550</v>
      </c>
      <c r="C68" s="75" t="s">
        <v>989</v>
      </c>
      <c r="D68" s="75" t="s">
        <v>537</v>
      </c>
      <c r="E68" s="73"/>
      <c r="G68" s="77"/>
    </row>
    <row r="69" spans="2:7" ht="17.45" customHeight="1" x14ac:dyDescent="0.2">
      <c r="B69" s="74"/>
      <c r="E69" s="73"/>
      <c r="G69" s="77"/>
    </row>
    <row r="70" spans="2:7" ht="17.45" customHeight="1" x14ac:dyDescent="0.2">
      <c r="B70" s="78">
        <f>B59+B62+B64+B68</f>
        <v>74026</v>
      </c>
      <c r="C70" s="79" t="s">
        <v>985</v>
      </c>
      <c r="D70" s="69"/>
      <c r="E70" s="152" t="s">
        <v>985</v>
      </c>
      <c r="F70" s="69"/>
      <c r="G70" s="80">
        <f>G59+G60+G63</f>
        <v>74026</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54550</v>
      </c>
    </row>
    <row r="78" spans="2:7" x14ac:dyDescent="0.2">
      <c r="B78" s="74"/>
      <c r="D78" s="75" t="s">
        <v>536</v>
      </c>
      <c r="E78" s="151"/>
      <c r="F78" s="75"/>
      <c r="G78" s="77"/>
    </row>
    <row r="79" spans="2:7" x14ac:dyDescent="0.2">
      <c r="B79" s="74">
        <f>G82-B77</f>
        <v>54550</v>
      </c>
      <c r="C79" s="75" t="s">
        <v>991</v>
      </c>
      <c r="D79" s="59" t="s">
        <v>535</v>
      </c>
      <c r="E79" s="73"/>
      <c r="G79" s="77"/>
    </row>
    <row r="80" spans="2:7" x14ac:dyDescent="0.2">
      <c r="B80" s="74">
        <f>B79-B13</f>
        <v>-6929</v>
      </c>
      <c r="C80" s="75" t="s">
        <v>992</v>
      </c>
      <c r="D80" s="52" t="s">
        <v>532</v>
      </c>
      <c r="E80" s="73"/>
      <c r="G80" s="77"/>
    </row>
    <row r="81" spans="2:7" x14ac:dyDescent="0.2">
      <c r="B81" s="74"/>
      <c r="E81" s="73"/>
      <c r="G81" s="77"/>
    </row>
    <row r="82" spans="2:7" x14ac:dyDescent="0.2">
      <c r="B82" s="78">
        <f>B77+B79</f>
        <v>54550</v>
      </c>
      <c r="C82" s="79" t="s">
        <v>985</v>
      </c>
      <c r="D82" s="69"/>
      <c r="E82" s="152" t="s">
        <v>985</v>
      </c>
      <c r="F82" s="69"/>
      <c r="G82" s="80">
        <f>G77</f>
        <v>54550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53224</v>
      </c>
      <c r="C92" s="75" t="s">
        <v>993</v>
      </c>
      <c r="D92" s="52" t="s">
        <v>525</v>
      </c>
      <c r="E92" s="151" t="s">
        <v>991</v>
      </c>
      <c r="F92" s="52" t="s">
        <v>532</v>
      </c>
      <c r="G92" s="77">
        <f>+B80</f>
        <v>-6929</v>
      </c>
    </row>
    <row r="93" spans="2:7" x14ac:dyDescent="0.2">
      <c r="B93" s="74"/>
      <c r="D93" s="59" t="s">
        <v>523</v>
      </c>
      <c r="E93" s="151" t="s">
        <v>999</v>
      </c>
      <c r="F93" s="72" t="s">
        <v>531</v>
      </c>
      <c r="G93" s="77">
        <f>G94+G95</f>
        <v>60153</v>
      </c>
    </row>
    <row r="94" spans="2:7" x14ac:dyDescent="0.2">
      <c r="B94" s="74"/>
      <c r="D94" s="75"/>
      <c r="E94" s="151" t="s">
        <v>530</v>
      </c>
      <c r="G94" s="77">
        <v>51038</v>
      </c>
    </row>
    <row r="95" spans="2:7" x14ac:dyDescent="0.2">
      <c r="B95" s="74"/>
      <c r="D95" s="75"/>
      <c r="E95" s="151" t="s">
        <v>529</v>
      </c>
      <c r="G95" s="77">
        <v>9115</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53224</v>
      </c>
      <c r="C99" s="79" t="s">
        <v>985</v>
      </c>
      <c r="D99" s="69"/>
      <c r="E99" s="152" t="s">
        <v>985</v>
      </c>
      <c r="F99" s="69"/>
      <c r="G99" s="80">
        <f>G92+G93+G96</f>
        <v>53224</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48283</v>
      </c>
      <c r="C106" s="75" t="s">
        <v>994</v>
      </c>
      <c r="D106" s="86" t="s">
        <v>526</v>
      </c>
      <c r="E106" s="73"/>
      <c r="G106" s="73"/>
    </row>
    <row r="107" spans="2:7" x14ac:dyDescent="0.2">
      <c r="B107" s="74">
        <v>46273</v>
      </c>
      <c r="C107" s="75" t="s">
        <v>995</v>
      </c>
      <c r="D107" s="75"/>
      <c r="E107" s="151" t="s">
        <v>993</v>
      </c>
      <c r="F107" s="59" t="s">
        <v>525</v>
      </c>
      <c r="G107" s="77"/>
    </row>
    <row r="108" spans="2:7" x14ac:dyDescent="0.2">
      <c r="B108" s="74">
        <f>-B13</f>
        <v>-61479</v>
      </c>
      <c r="C108" s="75" t="s">
        <v>1001</v>
      </c>
      <c r="D108" s="75" t="s">
        <v>524</v>
      </c>
      <c r="E108" s="151"/>
      <c r="F108" s="58" t="s">
        <v>523</v>
      </c>
      <c r="G108" s="77">
        <f>B92</f>
        <v>53224</v>
      </c>
    </row>
    <row r="109" spans="2:7" x14ac:dyDescent="0.2">
      <c r="B109" s="74">
        <v>2010</v>
      </c>
      <c r="C109" s="82" t="s">
        <v>522</v>
      </c>
      <c r="D109" s="75" t="s">
        <v>1034</v>
      </c>
      <c r="E109" s="73"/>
      <c r="F109" s="87"/>
      <c r="G109" s="88"/>
    </row>
    <row r="110" spans="2:7" x14ac:dyDescent="0.2">
      <c r="B110" s="74">
        <v>0</v>
      </c>
      <c r="C110" s="82" t="s">
        <v>521</v>
      </c>
      <c r="D110" s="75" t="s">
        <v>520</v>
      </c>
      <c r="E110" s="155"/>
      <c r="G110" s="77"/>
    </row>
    <row r="111" spans="2:7" x14ac:dyDescent="0.2">
      <c r="B111" s="74">
        <v>1622</v>
      </c>
      <c r="C111" s="82" t="s">
        <v>996</v>
      </c>
      <c r="D111" s="75" t="s">
        <v>1035</v>
      </c>
      <c r="E111" s="73"/>
      <c r="F111" s="87"/>
      <c r="G111" s="88"/>
    </row>
    <row r="112" spans="2:7" x14ac:dyDescent="0.2">
      <c r="B112" s="74"/>
      <c r="C112" s="75"/>
      <c r="D112" s="75" t="s">
        <v>1036</v>
      </c>
      <c r="E112" s="155"/>
      <c r="G112" s="77"/>
    </row>
    <row r="113" spans="2:7" x14ac:dyDescent="0.2">
      <c r="B113" s="74">
        <f>G115-B106-B108-B111</f>
        <v>64798</v>
      </c>
      <c r="C113" s="153" t="s">
        <v>997</v>
      </c>
      <c r="D113" s="52" t="s">
        <v>519</v>
      </c>
      <c r="E113" s="155"/>
      <c r="F113" s="84"/>
      <c r="G113" s="77"/>
    </row>
    <row r="114" spans="2:7" x14ac:dyDescent="0.2">
      <c r="B114" s="74"/>
      <c r="D114" s="75"/>
      <c r="E114" s="155"/>
      <c r="G114" s="77"/>
    </row>
    <row r="115" spans="2:7" x14ac:dyDescent="0.2">
      <c r="B115" s="78">
        <f>B106+B108+B111+B113</f>
        <v>53224</v>
      </c>
      <c r="C115" s="79" t="s">
        <v>985</v>
      </c>
      <c r="D115" s="90"/>
      <c r="E115" s="152" t="s">
        <v>985</v>
      </c>
      <c r="F115" s="69"/>
      <c r="G115" s="80">
        <f>G108</f>
        <v>53224</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64798</v>
      </c>
    </row>
    <row r="123" spans="2:7" ht="15" x14ac:dyDescent="0.2">
      <c r="B123" s="74">
        <f>B125+B128+B131+B134+B137+B142+B143+B144</f>
        <v>569657</v>
      </c>
      <c r="C123" s="50"/>
      <c r="D123" s="75" t="s">
        <v>513</v>
      </c>
      <c r="E123" s="50"/>
      <c r="F123" s="50"/>
      <c r="G123" s="77">
        <f>G125+G128+G131+G134+G137+G142+G143+G144</f>
        <v>504859</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-40125</v>
      </c>
      <c r="D128" s="75" t="s">
        <v>509</v>
      </c>
      <c r="G128" s="77">
        <f>G129+G130</f>
        <v>10502</v>
      </c>
    </row>
    <row r="129" spans="2:7" x14ac:dyDescent="0.2">
      <c r="B129" s="74">
        <v>-13565</v>
      </c>
      <c r="D129" s="75" t="s">
        <v>508</v>
      </c>
      <c r="G129" s="77">
        <v>0</v>
      </c>
    </row>
    <row r="130" spans="2:7" x14ac:dyDescent="0.2">
      <c r="B130" s="74">
        <v>-26560</v>
      </c>
      <c r="D130" s="75" t="s">
        <v>507</v>
      </c>
      <c r="G130" s="77">
        <v>10502</v>
      </c>
    </row>
    <row r="131" spans="2:7" x14ac:dyDescent="0.2">
      <c r="B131" s="74">
        <f>B132+B133</f>
        <v>-17194</v>
      </c>
      <c r="D131" s="75" t="s">
        <v>506</v>
      </c>
      <c r="G131" s="77">
        <f>G132+G133</f>
        <v>15927</v>
      </c>
    </row>
    <row r="132" spans="2:7" x14ac:dyDescent="0.2">
      <c r="B132" s="74">
        <v>553</v>
      </c>
      <c r="D132" s="75" t="s">
        <v>505</v>
      </c>
      <c r="G132" s="77">
        <v>0</v>
      </c>
    </row>
    <row r="133" spans="2:7" x14ac:dyDescent="0.2">
      <c r="B133" s="74">
        <v>-17747</v>
      </c>
      <c r="D133" s="75" t="s">
        <v>504</v>
      </c>
      <c r="G133" s="77">
        <v>15927</v>
      </c>
    </row>
    <row r="134" spans="2:7" x14ac:dyDescent="0.2">
      <c r="B134" s="74">
        <f>B135+B136</f>
        <v>523127</v>
      </c>
      <c r="D134" s="75" t="s">
        <v>503</v>
      </c>
      <c r="G134" s="77">
        <f>G135+G136</f>
        <v>408566</v>
      </c>
    </row>
    <row r="135" spans="2:7" x14ac:dyDescent="0.2">
      <c r="B135" s="74">
        <v>-198</v>
      </c>
      <c r="D135" s="75" t="s">
        <v>502</v>
      </c>
      <c r="G135" s="77">
        <v>-12560</v>
      </c>
    </row>
    <row r="136" spans="2:7" x14ac:dyDescent="0.2">
      <c r="B136" s="74">
        <v>523325</v>
      </c>
      <c r="D136" s="75" t="s">
        <v>501</v>
      </c>
      <c r="G136" s="77">
        <v>421126</v>
      </c>
    </row>
    <row r="137" spans="2:7" x14ac:dyDescent="0.2">
      <c r="B137" s="74">
        <f>B138+B141</f>
        <v>21818</v>
      </c>
      <c r="D137" s="89" t="s">
        <v>500</v>
      </c>
      <c r="G137" s="77">
        <f>G138+G141</f>
        <v>965</v>
      </c>
    </row>
    <row r="138" spans="2:7" x14ac:dyDescent="0.2">
      <c r="B138" s="74">
        <f>B139+B140</f>
        <v>22033</v>
      </c>
      <c r="D138" s="89" t="s">
        <v>499</v>
      </c>
      <c r="G138" s="77">
        <f>G139+G140</f>
        <v>965</v>
      </c>
    </row>
    <row r="139" spans="2:7" x14ac:dyDescent="0.2">
      <c r="B139" s="74">
        <v>22033</v>
      </c>
      <c r="D139" s="89" t="s">
        <v>498</v>
      </c>
      <c r="G139" s="77">
        <v>965</v>
      </c>
    </row>
    <row r="140" spans="2:7" x14ac:dyDescent="0.2">
      <c r="B140" s="74">
        <v>0</v>
      </c>
      <c r="D140" s="89" t="s">
        <v>497</v>
      </c>
      <c r="G140" s="77">
        <v>0</v>
      </c>
    </row>
    <row r="141" spans="2:7" x14ac:dyDescent="0.2">
      <c r="B141" s="74">
        <v>-215</v>
      </c>
      <c r="D141" s="89" t="s">
        <v>496</v>
      </c>
      <c r="G141" s="77">
        <v>0</v>
      </c>
    </row>
    <row r="142" spans="2:7" x14ac:dyDescent="0.2">
      <c r="B142" s="74">
        <v>0</v>
      </c>
      <c r="D142" s="75" t="s">
        <v>495</v>
      </c>
      <c r="G142" s="77">
        <v>0</v>
      </c>
    </row>
    <row r="143" spans="2:7" x14ac:dyDescent="0.2">
      <c r="B143" s="74">
        <v>2448</v>
      </c>
      <c r="D143" s="75" t="s">
        <v>494</v>
      </c>
      <c r="G143" s="77">
        <v>657</v>
      </c>
    </row>
    <row r="144" spans="2:7" x14ac:dyDescent="0.2">
      <c r="B144" s="74">
        <f>B145+B146</f>
        <v>79583</v>
      </c>
      <c r="D144" s="75" t="s">
        <v>493</v>
      </c>
      <c r="G144" s="77">
        <f>G145+G146</f>
        <v>68242</v>
      </c>
    </row>
    <row r="145" spans="2:7" x14ac:dyDescent="0.2">
      <c r="B145" s="74">
        <v>1822</v>
      </c>
      <c r="D145" s="75" t="s">
        <v>492</v>
      </c>
      <c r="G145" s="77">
        <v>-1418</v>
      </c>
    </row>
    <row r="146" spans="2:7" x14ac:dyDescent="0.2">
      <c r="B146" s="78">
        <v>77761</v>
      </c>
      <c r="C146" s="91"/>
      <c r="D146" s="90" t="s">
        <v>491</v>
      </c>
      <c r="E146" s="91"/>
      <c r="F146" s="91"/>
      <c r="G146" s="80">
        <v>69660</v>
      </c>
    </row>
    <row r="185" s="72" customFormat="1" x14ac:dyDescent="0.2"/>
  </sheetData>
  <mergeCells count="1">
    <mergeCell ref="B85:G85"/>
  </mergeCells>
  <hyperlinks>
    <hyperlink ref="B1" location="Indice!A1" display="INDICE" xr:uid="{00000000-0004-0000-1000-000000000000}"/>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589</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3738</v>
      </c>
      <c r="C11" s="75" t="s">
        <v>975</v>
      </c>
      <c r="D11" s="75" t="s">
        <v>572</v>
      </c>
      <c r="E11" s="151" t="s">
        <v>998</v>
      </c>
      <c r="F11" s="76" t="s">
        <v>571</v>
      </c>
      <c r="G11" s="77">
        <f>G12+G13</f>
        <v>9184</v>
      </c>
    </row>
    <row r="12" spans="2:12" x14ac:dyDescent="0.2">
      <c r="B12" s="74">
        <f>G11-B11</f>
        <v>5446</v>
      </c>
      <c r="C12" s="75" t="s">
        <v>976</v>
      </c>
      <c r="D12" s="52" t="s">
        <v>566</v>
      </c>
      <c r="E12" s="151" t="s">
        <v>1006</v>
      </c>
      <c r="F12" s="72" t="s">
        <v>1007</v>
      </c>
      <c r="G12" s="77">
        <v>9184</v>
      </c>
    </row>
    <row r="13" spans="2:12" x14ac:dyDescent="0.2">
      <c r="B13" s="74">
        <v>164</v>
      </c>
      <c r="C13" s="75" t="s">
        <v>977</v>
      </c>
      <c r="D13" s="75" t="s">
        <v>524</v>
      </c>
      <c r="E13" s="151" t="s">
        <v>1008</v>
      </c>
      <c r="F13" s="72" t="s">
        <v>1009</v>
      </c>
      <c r="G13" s="77">
        <v>0</v>
      </c>
    </row>
    <row r="14" spans="2:12" x14ac:dyDescent="0.2">
      <c r="B14" s="74">
        <f>B12-B13</f>
        <v>5282</v>
      </c>
      <c r="C14" s="75" t="s">
        <v>978</v>
      </c>
      <c r="D14" s="52" t="s">
        <v>570</v>
      </c>
      <c r="E14" s="151"/>
      <c r="G14" s="77"/>
    </row>
    <row r="15" spans="2:12" ht="7.15" customHeight="1" x14ac:dyDescent="0.2">
      <c r="B15" s="74"/>
      <c r="E15" s="73"/>
      <c r="G15" s="77"/>
    </row>
    <row r="16" spans="2:12" x14ac:dyDescent="0.2">
      <c r="B16" s="78">
        <f>B11+B12</f>
        <v>9184</v>
      </c>
      <c r="C16" s="79" t="s">
        <v>518</v>
      </c>
      <c r="D16" s="69"/>
      <c r="E16" s="152" t="s">
        <v>985</v>
      </c>
      <c r="F16" s="69"/>
      <c r="G16" s="80">
        <f>G11</f>
        <v>9184</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7982</v>
      </c>
      <c r="C26" s="75" t="s">
        <v>979</v>
      </c>
      <c r="D26" s="75" t="s">
        <v>567</v>
      </c>
      <c r="E26" s="151" t="s">
        <v>976</v>
      </c>
      <c r="F26" s="59" t="s">
        <v>566</v>
      </c>
      <c r="G26" s="77">
        <f>+B12</f>
        <v>5446</v>
      </c>
    </row>
    <row r="27" spans="2:7" x14ac:dyDescent="0.2">
      <c r="B27" s="74">
        <v>6845</v>
      </c>
      <c r="C27" s="75" t="s">
        <v>565</v>
      </c>
      <c r="E27" s="73"/>
      <c r="G27" s="77"/>
    </row>
    <row r="28" spans="2:7" x14ac:dyDescent="0.2">
      <c r="B28" s="74">
        <f>B29+B30</f>
        <v>1137</v>
      </c>
      <c r="C28" s="75" t="s">
        <v>564</v>
      </c>
      <c r="E28" s="73"/>
      <c r="G28" s="77"/>
    </row>
    <row r="29" spans="2:7" x14ac:dyDescent="0.2">
      <c r="B29" s="74">
        <v>1137</v>
      </c>
      <c r="C29" s="75" t="s">
        <v>1002</v>
      </c>
      <c r="E29" s="73"/>
      <c r="G29" s="77"/>
    </row>
    <row r="30" spans="2:7" x14ac:dyDescent="0.2">
      <c r="B30" s="74">
        <v>0</v>
      </c>
      <c r="C30" s="75" t="s">
        <v>1003</v>
      </c>
      <c r="E30" s="73"/>
      <c r="G30" s="77"/>
    </row>
    <row r="31" spans="2:7" ht="12.75" customHeight="1" x14ac:dyDescent="0.2">
      <c r="B31" s="74">
        <v>183</v>
      </c>
      <c r="C31" s="75" t="s">
        <v>980</v>
      </c>
      <c r="D31" s="72" t="s">
        <v>563</v>
      </c>
      <c r="E31" s="73"/>
      <c r="G31" s="77"/>
    </row>
    <row r="32" spans="2:7" ht="12.75" customHeight="1" x14ac:dyDescent="0.2">
      <c r="B32" s="74">
        <v>0</v>
      </c>
      <c r="C32" s="75" t="s">
        <v>981</v>
      </c>
      <c r="D32" s="72" t="s">
        <v>562</v>
      </c>
      <c r="E32" s="73"/>
      <c r="G32" s="77"/>
    </row>
    <row r="33" spans="2:7" x14ac:dyDescent="0.2">
      <c r="B33" s="74">
        <f>G35-B26-B31-B32</f>
        <v>-2719</v>
      </c>
      <c r="C33" s="75" t="s">
        <v>982</v>
      </c>
      <c r="D33" s="52" t="s">
        <v>560</v>
      </c>
      <c r="E33" s="73"/>
      <c r="G33" s="77"/>
    </row>
    <row r="34" spans="2:7" x14ac:dyDescent="0.2">
      <c r="B34" s="74"/>
      <c r="E34" s="73"/>
      <c r="G34" s="77"/>
    </row>
    <row r="35" spans="2:7" x14ac:dyDescent="0.2">
      <c r="B35" s="78">
        <f>B26+B31+B32+B33</f>
        <v>5446</v>
      </c>
      <c r="C35" s="79" t="s">
        <v>985</v>
      </c>
      <c r="D35" s="69"/>
      <c r="E35" s="152" t="s">
        <v>985</v>
      </c>
      <c r="F35" s="69"/>
      <c r="G35" s="80">
        <f>G26</f>
        <v>5446</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14</v>
      </c>
      <c r="C42" s="75" t="s">
        <v>983</v>
      </c>
      <c r="D42" s="75" t="s">
        <v>559</v>
      </c>
      <c r="E42" s="151" t="s">
        <v>982</v>
      </c>
      <c r="F42" s="52" t="s">
        <v>560</v>
      </c>
      <c r="G42" s="77">
        <f>+B33</f>
        <v>-2719</v>
      </c>
    </row>
    <row r="43" spans="2:7" x14ac:dyDescent="0.2">
      <c r="B43" s="74">
        <v>14</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-2733</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-2719</v>
      </c>
      <c r="C52" s="79" t="s">
        <v>985</v>
      </c>
      <c r="D52" s="69"/>
      <c r="E52" s="152" t="s">
        <v>985</v>
      </c>
      <c r="F52" s="69"/>
      <c r="G52" s="80">
        <f>G42+G43+G50</f>
        <v>-2719</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16</v>
      </c>
      <c r="C59" s="75" t="s">
        <v>986</v>
      </c>
      <c r="D59" s="76" t="s">
        <v>551</v>
      </c>
      <c r="E59" s="151" t="s">
        <v>984</v>
      </c>
      <c r="F59" s="52" t="s">
        <v>550</v>
      </c>
      <c r="G59" s="77">
        <f>+B49</f>
        <v>-2733</v>
      </c>
    </row>
    <row r="60" spans="2:7" x14ac:dyDescent="0.2">
      <c r="B60" s="74">
        <v>16</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1156</v>
      </c>
    </row>
    <row r="64" spans="2:7" x14ac:dyDescent="0.2">
      <c r="B64" s="74">
        <f>B65+B66+B67</f>
        <v>174</v>
      </c>
      <c r="C64" s="75" t="s">
        <v>988</v>
      </c>
      <c r="D64" s="72" t="s">
        <v>545</v>
      </c>
      <c r="E64" s="151" t="s">
        <v>1026</v>
      </c>
      <c r="F64" s="72" t="s">
        <v>1027</v>
      </c>
      <c r="G64" s="77">
        <v>0</v>
      </c>
    </row>
    <row r="65" spans="2:7" x14ac:dyDescent="0.2">
      <c r="B65" s="74">
        <v>53</v>
      </c>
      <c r="C65" s="75" t="s">
        <v>544</v>
      </c>
      <c r="E65" s="151" t="s">
        <v>1028</v>
      </c>
      <c r="F65" s="72" t="s">
        <v>1029</v>
      </c>
      <c r="G65" s="77">
        <v>0</v>
      </c>
    </row>
    <row r="66" spans="2:7" x14ac:dyDescent="0.2">
      <c r="B66" s="74">
        <v>0</v>
      </c>
      <c r="C66" s="75" t="s">
        <v>543</v>
      </c>
      <c r="E66" s="151" t="s">
        <v>1030</v>
      </c>
      <c r="F66" s="72" t="s">
        <v>1031</v>
      </c>
      <c r="G66" s="77">
        <v>1156</v>
      </c>
    </row>
    <row r="67" spans="2:7" x14ac:dyDescent="0.2">
      <c r="B67" s="74">
        <v>121</v>
      </c>
      <c r="C67" s="75" t="s">
        <v>542</v>
      </c>
      <c r="E67" s="73"/>
      <c r="G67" s="77"/>
    </row>
    <row r="68" spans="2:7" x14ac:dyDescent="0.2">
      <c r="B68" s="74">
        <f>G70-B59-B62-B64</f>
        <v>-1767</v>
      </c>
      <c r="C68" s="75" t="s">
        <v>989</v>
      </c>
      <c r="D68" s="75" t="s">
        <v>537</v>
      </c>
      <c r="E68" s="73"/>
      <c r="G68" s="77"/>
    </row>
    <row r="69" spans="2:7" ht="17.45" customHeight="1" x14ac:dyDescent="0.2">
      <c r="B69" s="74"/>
      <c r="E69" s="73"/>
      <c r="G69" s="77"/>
    </row>
    <row r="70" spans="2:7" ht="17.45" customHeight="1" x14ac:dyDescent="0.2">
      <c r="B70" s="78">
        <f>B59+B62+B64+B68</f>
        <v>-1577</v>
      </c>
      <c r="C70" s="79" t="s">
        <v>985</v>
      </c>
      <c r="D70" s="69"/>
      <c r="E70" s="152" t="s">
        <v>985</v>
      </c>
      <c r="F70" s="69"/>
      <c r="G70" s="80">
        <f>G59+G60+G63</f>
        <v>-1577</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-1767</v>
      </c>
    </row>
    <row r="78" spans="2:7" x14ac:dyDescent="0.2">
      <c r="B78" s="74"/>
      <c r="D78" s="75" t="s">
        <v>536</v>
      </c>
      <c r="E78" s="151"/>
      <c r="F78" s="75"/>
      <c r="G78" s="77"/>
    </row>
    <row r="79" spans="2:7" x14ac:dyDescent="0.2">
      <c r="B79" s="74">
        <f>G82-B77</f>
        <v>-1767</v>
      </c>
      <c r="C79" s="75" t="s">
        <v>991</v>
      </c>
      <c r="D79" s="59" t="s">
        <v>535</v>
      </c>
      <c r="E79" s="73"/>
      <c r="G79" s="77"/>
    </row>
    <row r="80" spans="2:7" x14ac:dyDescent="0.2">
      <c r="B80" s="74">
        <f>B79-B13</f>
        <v>-1931</v>
      </c>
      <c r="C80" s="75" t="s">
        <v>992</v>
      </c>
      <c r="D80" s="52" t="s">
        <v>532</v>
      </c>
      <c r="E80" s="73"/>
      <c r="G80" s="77"/>
    </row>
    <row r="81" spans="2:7" x14ac:dyDescent="0.2">
      <c r="B81" s="74"/>
      <c r="E81" s="73"/>
      <c r="G81" s="77"/>
    </row>
    <row r="82" spans="2:7" x14ac:dyDescent="0.2">
      <c r="B82" s="78">
        <f>B77+B79</f>
        <v>-1767</v>
      </c>
      <c r="C82" s="79" t="s">
        <v>985</v>
      </c>
      <c r="D82" s="69"/>
      <c r="E82" s="152" t="s">
        <v>985</v>
      </c>
      <c r="F82" s="69"/>
      <c r="G82" s="80">
        <f>G77</f>
        <v>-1767</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-1931</v>
      </c>
      <c r="C92" s="75" t="s">
        <v>993</v>
      </c>
      <c r="D92" s="52" t="s">
        <v>525</v>
      </c>
      <c r="E92" s="151" t="s">
        <v>991</v>
      </c>
      <c r="F92" s="52" t="s">
        <v>532</v>
      </c>
      <c r="G92" s="77">
        <f>+B80</f>
        <v>-1931</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-1931</v>
      </c>
      <c r="C99" s="79" t="s">
        <v>985</v>
      </c>
      <c r="D99" s="69"/>
      <c r="E99" s="152" t="s">
        <v>985</v>
      </c>
      <c r="F99" s="69"/>
      <c r="G99" s="80">
        <f>G92+G93+G96</f>
        <v>-1931</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144</v>
      </c>
      <c r="C106" s="75" t="s">
        <v>994</v>
      </c>
      <c r="D106" s="86" t="s">
        <v>526</v>
      </c>
      <c r="E106" s="73"/>
      <c r="G106" s="73"/>
    </row>
    <row r="107" spans="2:7" x14ac:dyDescent="0.2">
      <c r="B107" s="74">
        <v>104</v>
      </c>
      <c r="C107" s="75" t="s">
        <v>995</v>
      </c>
      <c r="D107" s="75"/>
      <c r="E107" s="151" t="s">
        <v>993</v>
      </c>
      <c r="F107" s="59" t="s">
        <v>525</v>
      </c>
      <c r="G107" s="77"/>
    </row>
    <row r="108" spans="2:7" x14ac:dyDescent="0.2">
      <c r="B108" s="74">
        <f>-B13</f>
        <v>-164</v>
      </c>
      <c r="C108" s="75" t="s">
        <v>1001</v>
      </c>
      <c r="D108" s="75" t="s">
        <v>524</v>
      </c>
      <c r="E108" s="151"/>
      <c r="F108" s="58" t="s">
        <v>523</v>
      </c>
      <c r="G108" s="77">
        <f>B92</f>
        <v>-1931</v>
      </c>
    </row>
    <row r="109" spans="2:7" x14ac:dyDescent="0.2">
      <c r="B109" s="74">
        <v>40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-1911</v>
      </c>
      <c r="C113" s="153" t="s">
        <v>997</v>
      </c>
      <c r="D113" s="52" t="s">
        <v>519</v>
      </c>
      <c r="E113" s="155"/>
      <c r="F113" s="84"/>
      <c r="G113" s="77"/>
    </row>
    <row r="114" spans="2:7" x14ac:dyDescent="0.2">
      <c r="B114" s="74"/>
      <c r="D114" s="75"/>
      <c r="E114" s="155"/>
      <c r="G114" s="77"/>
    </row>
    <row r="115" spans="2:7" x14ac:dyDescent="0.2">
      <c r="B115" s="78">
        <f>B106+B108+B111+B113</f>
        <v>-1931</v>
      </c>
      <c r="C115" s="79" t="s">
        <v>985</v>
      </c>
      <c r="D115" s="90"/>
      <c r="E115" s="152" t="s">
        <v>985</v>
      </c>
      <c r="F115" s="69"/>
      <c r="G115" s="80">
        <f>G108</f>
        <v>-1931</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-1911</v>
      </c>
    </row>
    <row r="123" spans="2:7" ht="15" x14ac:dyDescent="0.2">
      <c r="B123" s="74">
        <f>B125+B128+B131+B134+B137+B142+B143+B144</f>
        <v>-2482</v>
      </c>
      <c r="C123" s="50"/>
      <c r="D123" s="75" t="s">
        <v>513</v>
      </c>
      <c r="E123" s="50"/>
      <c r="F123" s="50"/>
      <c r="G123" s="77">
        <f>G125+G128+G131+G134+G137+G142+G143+G144</f>
        <v>-571</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-2415</v>
      </c>
      <c r="D128" s="75" t="s">
        <v>509</v>
      </c>
      <c r="G128" s="77">
        <f>G129+G130</f>
        <v>-13</v>
      </c>
    </row>
    <row r="129" spans="2:7" x14ac:dyDescent="0.2">
      <c r="B129" s="74">
        <v>-1549</v>
      </c>
      <c r="D129" s="75" t="s">
        <v>508</v>
      </c>
      <c r="G129" s="77">
        <v>0</v>
      </c>
    </row>
    <row r="130" spans="2:7" x14ac:dyDescent="0.2">
      <c r="B130" s="74">
        <v>-866</v>
      </c>
      <c r="D130" s="75" t="s">
        <v>507</v>
      </c>
      <c r="G130" s="77">
        <v>-13</v>
      </c>
    </row>
    <row r="131" spans="2:7" x14ac:dyDescent="0.2">
      <c r="B131" s="74">
        <f>B132+B133</f>
        <v>0</v>
      </c>
      <c r="D131" s="75" t="s">
        <v>506</v>
      </c>
      <c r="G131" s="77">
        <f>G132+G133</f>
        <v>53</v>
      </c>
    </row>
    <row r="132" spans="2:7" x14ac:dyDescent="0.2">
      <c r="B132" s="74">
        <v>0</v>
      </c>
      <c r="D132" s="75" t="s">
        <v>505</v>
      </c>
      <c r="G132" s="77">
        <v>53</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-67</v>
      </c>
      <c r="D144" s="75" t="s">
        <v>493</v>
      </c>
      <c r="G144" s="77">
        <f>G145+G146</f>
        <v>-611</v>
      </c>
    </row>
    <row r="145" spans="2:7" x14ac:dyDescent="0.2">
      <c r="B145" s="74">
        <v>-512</v>
      </c>
      <c r="D145" s="75" t="s">
        <v>492</v>
      </c>
      <c r="G145" s="77">
        <v>-61</v>
      </c>
    </row>
    <row r="146" spans="2:7" x14ac:dyDescent="0.2">
      <c r="B146" s="78">
        <v>445</v>
      </c>
      <c r="C146" s="91"/>
      <c r="D146" s="90" t="s">
        <v>491</v>
      </c>
      <c r="E146" s="91"/>
      <c r="F146" s="91"/>
      <c r="G146" s="80">
        <v>-550</v>
      </c>
    </row>
    <row r="185" s="72" customFormat="1" x14ac:dyDescent="0.2"/>
  </sheetData>
  <mergeCells count="1">
    <mergeCell ref="B85:G85"/>
  </mergeCells>
  <hyperlinks>
    <hyperlink ref="B1" location="Indice!A1" display="INDICE" xr:uid="{00000000-0004-0000-1100-000000000000}"/>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590</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105088</v>
      </c>
      <c r="C11" s="75" t="s">
        <v>975</v>
      </c>
      <c r="D11" s="75" t="s">
        <v>572</v>
      </c>
      <c r="E11" s="151" t="s">
        <v>998</v>
      </c>
      <c r="F11" s="76" t="s">
        <v>571</v>
      </c>
      <c r="G11" s="77">
        <f>G12+G13</f>
        <v>132690</v>
      </c>
    </row>
    <row r="12" spans="2:12" x14ac:dyDescent="0.2">
      <c r="B12" s="74">
        <f>G11-B11</f>
        <v>27602</v>
      </c>
      <c r="C12" s="75" t="s">
        <v>976</v>
      </c>
      <c r="D12" s="52" t="s">
        <v>566</v>
      </c>
      <c r="E12" s="151" t="s">
        <v>1006</v>
      </c>
      <c r="F12" s="72" t="s">
        <v>1007</v>
      </c>
      <c r="G12" s="77">
        <v>132690</v>
      </c>
    </row>
    <row r="13" spans="2:12" x14ac:dyDescent="0.2">
      <c r="B13" s="74">
        <v>27547</v>
      </c>
      <c r="C13" s="75" t="s">
        <v>977</v>
      </c>
      <c r="D13" s="75" t="s">
        <v>524</v>
      </c>
      <c r="E13" s="151" t="s">
        <v>1008</v>
      </c>
      <c r="F13" s="72" t="s">
        <v>1009</v>
      </c>
      <c r="G13" s="77">
        <v>0</v>
      </c>
    </row>
    <row r="14" spans="2:12" x14ac:dyDescent="0.2">
      <c r="B14" s="74">
        <f>B12-B13</f>
        <v>55</v>
      </c>
      <c r="C14" s="75" t="s">
        <v>978</v>
      </c>
      <c r="D14" s="52" t="s">
        <v>570</v>
      </c>
      <c r="E14" s="151"/>
      <c r="G14" s="77"/>
    </row>
    <row r="15" spans="2:12" ht="7.15" customHeight="1" x14ac:dyDescent="0.2">
      <c r="B15" s="74"/>
      <c r="E15" s="73"/>
      <c r="G15" s="77"/>
    </row>
    <row r="16" spans="2:12" x14ac:dyDescent="0.2">
      <c r="B16" s="78">
        <f>B11+B12</f>
        <v>132690</v>
      </c>
      <c r="C16" s="79" t="s">
        <v>518</v>
      </c>
      <c r="D16" s="69"/>
      <c r="E16" s="152" t="s">
        <v>985</v>
      </c>
      <c r="F16" s="69"/>
      <c r="G16" s="80">
        <f>G11</f>
        <v>132690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8105</v>
      </c>
      <c r="C26" s="75" t="s">
        <v>979</v>
      </c>
      <c r="D26" s="75" t="s">
        <v>567</v>
      </c>
      <c r="E26" s="151" t="s">
        <v>976</v>
      </c>
      <c r="F26" s="59" t="s">
        <v>566</v>
      </c>
      <c r="G26" s="77">
        <f>+B12</f>
        <v>27602</v>
      </c>
    </row>
    <row r="27" spans="2:7" x14ac:dyDescent="0.2">
      <c r="B27" s="74">
        <v>6604</v>
      </c>
      <c r="C27" s="75" t="s">
        <v>565</v>
      </c>
      <c r="E27" s="73"/>
      <c r="G27" s="77"/>
    </row>
    <row r="28" spans="2:7" x14ac:dyDescent="0.2">
      <c r="B28" s="74">
        <f>B29+B30</f>
        <v>1501</v>
      </c>
      <c r="C28" s="75" t="s">
        <v>564</v>
      </c>
      <c r="E28" s="73"/>
      <c r="G28" s="77"/>
    </row>
    <row r="29" spans="2:7" x14ac:dyDescent="0.2">
      <c r="B29" s="74">
        <v>1501</v>
      </c>
      <c r="C29" s="75" t="s">
        <v>1002</v>
      </c>
      <c r="E29" s="73"/>
      <c r="G29" s="77"/>
    </row>
    <row r="30" spans="2:7" x14ac:dyDescent="0.2">
      <c r="B30" s="74">
        <v>0</v>
      </c>
      <c r="C30" s="75" t="s">
        <v>1003</v>
      </c>
      <c r="E30" s="73"/>
      <c r="G30" s="77"/>
    </row>
    <row r="31" spans="2:7" ht="12.75" customHeight="1" x14ac:dyDescent="0.2">
      <c r="B31" s="74">
        <v>3928</v>
      </c>
      <c r="C31" s="75" t="s">
        <v>980</v>
      </c>
      <c r="D31" s="72" t="s">
        <v>563</v>
      </c>
      <c r="E31" s="73"/>
      <c r="G31" s="77"/>
    </row>
    <row r="32" spans="2:7" ht="12.75" customHeight="1" x14ac:dyDescent="0.2">
      <c r="B32" s="74">
        <v>0</v>
      </c>
      <c r="C32" s="75" t="s">
        <v>981</v>
      </c>
      <c r="D32" s="72" t="s">
        <v>562</v>
      </c>
      <c r="E32" s="73"/>
      <c r="G32" s="77"/>
    </row>
    <row r="33" spans="2:7" x14ac:dyDescent="0.2">
      <c r="B33" s="74">
        <f>G35-B26-B31-B32</f>
        <v>15569</v>
      </c>
      <c r="C33" s="75" t="s">
        <v>982</v>
      </c>
      <c r="D33" s="52" t="s">
        <v>560</v>
      </c>
      <c r="E33" s="73"/>
      <c r="G33" s="77"/>
    </row>
    <row r="34" spans="2:7" x14ac:dyDescent="0.2">
      <c r="B34" s="74"/>
      <c r="E34" s="73"/>
      <c r="G34" s="77"/>
    </row>
    <row r="35" spans="2:7" x14ac:dyDescent="0.2">
      <c r="B35" s="78">
        <f>B26+B31+B32+B33</f>
        <v>27602</v>
      </c>
      <c r="C35" s="79" t="s">
        <v>985</v>
      </c>
      <c r="D35" s="69"/>
      <c r="E35" s="152" t="s">
        <v>985</v>
      </c>
      <c r="F35" s="69"/>
      <c r="G35" s="80">
        <f>G26</f>
        <v>27602</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856</v>
      </c>
      <c r="C42" s="75" t="s">
        <v>983</v>
      </c>
      <c r="D42" s="75" t="s">
        <v>559</v>
      </c>
      <c r="E42" s="151" t="s">
        <v>982</v>
      </c>
      <c r="F42" s="52" t="s">
        <v>560</v>
      </c>
      <c r="G42" s="77">
        <f>+B33</f>
        <v>15569</v>
      </c>
    </row>
    <row r="43" spans="2:7" x14ac:dyDescent="0.2">
      <c r="B43" s="74">
        <v>856</v>
      </c>
      <c r="C43" s="82" t="s">
        <v>558</v>
      </c>
      <c r="E43" s="154" t="s">
        <v>983</v>
      </c>
      <c r="F43" s="76" t="s">
        <v>559</v>
      </c>
      <c r="G43" s="77">
        <f>G44+G45+G47+G48+G49</f>
        <v>80</v>
      </c>
    </row>
    <row r="44" spans="2:7" x14ac:dyDescent="0.2">
      <c r="B44" s="74">
        <v>0</v>
      </c>
      <c r="C44" s="75" t="s">
        <v>557</v>
      </c>
      <c r="E44" s="154" t="s">
        <v>1010</v>
      </c>
      <c r="F44" s="72" t="s">
        <v>1011</v>
      </c>
      <c r="G44" s="77">
        <v>80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14793</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15649</v>
      </c>
      <c r="C52" s="79" t="s">
        <v>985</v>
      </c>
      <c r="D52" s="69"/>
      <c r="E52" s="152" t="s">
        <v>985</v>
      </c>
      <c r="F52" s="69"/>
      <c r="G52" s="80">
        <f>G42+G43+G50</f>
        <v>15649</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1807</v>
      </c>
      <c r="C59" s="75" t="s">
        <v>986</v>
      </c>
      <c r="D59" s="76" t="s">
        <v>551</v>
      </c>
      <c r="E59" s="151" t="s">
        <v>984</v>
      </c>
      <c r="F59" s="52" t="s">
        <v>550</v>
      </c>
      <c r="G59" s="77">
        <f>+B49</f>
        <v>14793</v>
      </c>
    </row>
    <row r="60" spans="2:7" x14ac:dyDescent="0.2">
      <c r="B60" s="74">
        <v>1807</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346</v>
      </c>
    </row>
    <row r="64" spans="2:7" x14ac:dyDescent="0.2">
      <c r="B64" s="74">
        <f>B65+B66+B67</f>
        <v>3</v>
      </c>
      <c r="C64" s="75" t="s">
        <v>988</v>
      </c>
      <c r="D64" s="72" t="s">
        <v>545</v>
      </c>
      <c r="E64" s="151" t="s">
        <v>1026</v>
      </c>
      <c r="F64" s="72" t="s">
        <v>1027</v>
      </c>
      <c r="G64" s="77">
        <v>0</v>
      </c>
    </row>
    <row r="65" spans="2:7" x14ac:dyDescent="0.2">
      <c r="B65" s="74">
        <v>3</v>
      </c>
      <c r="C65" s="75" t="s">
        <v>544</v>
      </c>
      <c r="E65" s="151" t="s">
        <v>1028</v>
      </c>
      <c r="F65" s="72" t="s">
        <v>1029</v>
      </c>
      <c r="G65" s="77">
        <v>0</v>
      </c>
    </row>
    <row r="66" spans="2:7" x14ac:dyDescent="0.2">
      <c r="B66" s="74">
        <v>0</v>
      </c>
      <c r="C66" s="75" t="s">
        <v>543</v>
      </c>
      <c r="E66" s="151" t="s">
        <v>1030</v>
      </c>
      <c r="F66" s="72" t="s">
        <v>1031</v>
      </c>
      <c r="G66" s="77">
        <v>346</v>
      </c>
    </row>
    <row r="67" spans="2:7" x14ac:dyDescent="0.2">
      <c r="B67" s="74">
        <v>0</v>
      </c>
      <c r="C67" s="75" t="s">
        <v>542</v>
      </c>
      <c r="E67" s="73"/>
      <c r="G67" s="77"/>
    </row>
    <row r="68" spans="2:7" x14ac:dyDescent="0.2">
      <c r="B68" s="74">
        <f>G70-B59-B62-B64</f>
        <v>13329</v>
      </c>
      <c r="C68" s="75" t="s">
        <v>989</v>
      </c>
      <c r="D68" s="75" t="s">
        <v>537</v>
      </c>
      <c r="E68" s="73"/>
      <c r="G68" s="77"/>
    </row>
    <row r="69" spans="2:7" ht="17.45" customHeight="1" x14ac:dyDescent="0.2">
      <c r="B69" s="74"/>
      <c r="E69" s="73"/>
      <c r="G69" s="77"/>
    </row>
    <row r="70" spans="2:7" ht="17.45" customHeight="1" x14ac:dyDescent="0.2">
      <c r="B70" s="78">
        <f>B59+B62+B64+B68</f>
        <v>15139</v>
      </c>
      <c r="C70" s="79" t="s">
        <v>985</v>
      </c>
      <c r="D70" s="69"/>
      <c r="E70" s="152" t="s">
        <v>985</v>
      </c>
      <c r="F70" s="69"/>
      <c r="G70" s="80">
        <f>G59+G60+G63</f>
        <v>15139</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13329</v>
      </c>
    </row>
    <row r="78" spans="2:7" x14ac:dyDescent="0.2">
      <c r="B78" s="74"/>
      <c r="D78" s="75" t="s">
        <v>536</v>
      </c>
      <c r="E78" s="151"/>
      <c r="F78" s="75"/>
      <c r="G78" s="77"/>
    </row>
    <row r="79" spans="2:7" x14ac:dyDescent="0.2">
      <c r="B79" s="74">
        <f>G82-B77</f>
        <v>13329</v>
      </c>
      <c r="C79" s="75" t="s">
        <v>991</v>
      </c>
      <c r="D79" s="59" t="s">
        <v>535</v>
      </c>
      <c r="E79" s="73"/>
      <c r="G79" s="77"/>
    </row>
    <row r="80" spans="2:7" x14ac:dyDescent="0.2">
      <c r="B80" s="74">
        <f>B79-B13</f>
        <v>-14218</v>
      </c>
      <c r="C80" s="75" t="s">
        <v>992</v>
      </c>
      <c r="D80" s="52" t="s">
        <v>532</v>
      </c>
      <c r="E80" s="73"/>
      <c r="G80" s="77"/>
    </row>
    <row r="81" spans="2:7" x14ac:dyDescent="0.2">
      <c r="B81" s="74"/>
      <c r="E81" s="73"/>
      <c r="G81" s="77"/>
    </row>
    <row r="82" spans="2:7" x14ac:dyDescent="0.2">
      <c r="B82" s="78">
        <f>B77+B79</f>
        <v>13329</v>
      </c>
      <c r="C82" s="79" t="s">
        <v>985</v>
      </c>
      <c r="D82" s="69"/>
      <c r="E82" s="152" t="s">
        <v>985</v>
      </c>
      <c r="F82" s="69"/>
      <c r="G82" s="80">
        <f>G77</f>
        <v>13329</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-6748</v>
      </c>
      <c r="C92" s="75" t="s">
        <v>993</v>
      </c>
      <c r="D92" s="52" t="s">
        <v>525</v>
      </c>
      <c r="E92" s="151" t="s">
        <v>991</v>
      </c>
      <c r="F92" s="52" t="s">
        <v>532</v>
      </c>
      <c r="G92" s="77">
        <f>+B80</f>
        <v>-14218</v>
      </c>
    </row>
    <row r="93" spans="2:7" x14ac:dyDescent="0.2">
      <c r="B93" s="74"/>
      <c r="D93" s="59" t="s">
        <v>523</v>
      </c>
      <c r="E93" s="151" t="s">
        <v>999</v>
      </c>
      <c r="F93" s="72" t="s">
        <v>531</v>
      </c>
      <c r="G93" s="77">
        <f>G94+G95</f>
        <v>7470</v>
      </c>
    </row>
    <row r="94" spans="2:7" x14ac:dyDescent="0.2">
      <c r="B94" s="74"/>
      <c r="D94" s="75"/>
      <c r="E94" s="151" t="s">
        <v>530</v>
      </c>
      <c r="G94" s="77">
        <v>7441</v>
      </c>
    </row>
    <row r="95" spans="2:7" x14ac:dyDescent="0.2">
      <c r="B95" s="74"/>
      <c r="D95" s="75"/>
      <c r="E95" s="151" t="s">
        <v>529</v>
      </c>
      <c r="G95" s="77">
        <v>29</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-6748</v>
      </c>
      <c r="C99" s="79" t="s">
        <v>985</v>
      </c>
      <c r="D99" s="69"/>
      <c r="E99" s="152" t="s">
        <v>985</v>
      </c>
      <c r="F99" s="69"/>
      <c r="G99" s="80">
        <f>G92+G93+G96</f>
        <v>-6748</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16064</v>
      </c>
      <c r="C106" s="75" t="s">
        <v>994</v>
      </c>
      <c r="D106" s="86" t="s">
        <v>526</v>
      </c>
      <c r="E106" s="73"/>
      <c r="G106" s="73"/>
    </row>
    <row r="107" spans="2:7" x14ac:dyDescent="0.2">
      <c r="B107" s="74">
        <v>15950</v>
      </c>
      <c r="C107" s="75" t="s">
        <v>995</v>
      </c>
      <c r="D107" s="75"/>
      <c r="E107" s="151" t="s">
        <v>993</v>
      </c>
      <c r="F107" s="59" t="s">
        <v>525</v>
      </c>
      <c r="G107" s="77"/>
    </row>
    <row r="108" spans="2:7" x14ac:dyDescent="0.2">
      <c r="B108" s="74">
        <f>-B13</f>
        <v>-27547</v>
      </c>
      <c r="C108" s="75" t="s">
        <v>1001</v>
      </c>
      <c r="D108" s="75" t="s">
        <v>524</v>
      </c>
      <c r="E108" s="151"/>
      <c r="F108" s="58" t="s">
        <v>523</v>
      </c>
      <c r="G108" s="77">
        <f>B92</f>
        <v>-6748</v>
      </c>
    </row>
    <row r="109" spans="2:7" x14ac:dyDescent="0.2">
      <c r="B109" s="74">
        <v>114</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4735</v>
      </c>
      <c r="C113" s="153" t="s">
        <v>997</v>
      </c>
      <c r="D113" s="52" t="s">
        <v>519</v>
      </c>
      <c r="E113" s="155"/>
      <c r="F113" s="84"/>
      <c r="G113" s="77"/>
    </row>
    <row r="114" spans="2:7" x14ac:dyDescent="0.2">
      <c r="B114" s="74"/>
      <c r="D114" s="75"/>
      <c r="E114" s="155"/>
      <c r="G114" s="77"/>
    </row>
    <row r="115" spans="2:7" x14ac:dyDescent="0.2">
      <c r="B115" s="78">
        <f>B106+B108+B111+B113</f>
        <v>-6748</v>
      </c>
      <c r="C115" s="79" t="s">
        <v>985</v>
      </c>
      <c r="D115" s="90"/>
      <c r="E115" s="152" t="s">
        <v>985</v>
      </c>
      <c r="F115" s="69"/>
      <c r="G115" s="80">
        <f>G108</f>
        <v>-6748</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4735</v>
      </c>
    </row>
    <row r="123" spans="2:7" ht="15" x14ac:dyDescent="0.2">
      <c r="B123" s="74">
        <f>B125+B128+B131+B134+B137+B142+B143+B144</f>
        <v>6341</v>
      </c>
      <c r="C123" s="50"/>
      <c r="D123" s="75" t="s">
        <v>513</v>
      </c>
      <c r="E123" s="50"/>
      <c r="F123" s="50"/>
      <c r="G123" s="77">
        <f>G125+G128+G131+G134+G137+G142+G143+G144</f>
        <v>1606</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3701</v>
      </c>
      <c r="D128" s="75" t="s">
        <v>509</v>
      </c>
      <c r="G128" s="77">
        <f>G129+G130</f>
        <v>-1167</v>
      </c>
    </row>
    <row r="129" spans="2:7" x14ac:dyDescent="0.2">
      <c r="B129" s="74">
        <v>3666</v>
      </c>
      <c r="D129" s="75" t="s">
        <v>508</v>
      </c>
      <c r="G129" s="77">
        <v>0</v>
      </c>
    </row>
    <row r="130" spans="2:7" x14ac:dyDescent="0.2">
      <c r="B130" s="74">
        <v>35</v>
      </c>
      <c r="D130" s="75" t="s">
        <v>507</v>
      </c>
      <c r="G130" s="77">
        <v>-1167</v>
      </c>
    </row>
    <row r="131" spans="2:7" x14ac:dyDescent="0.2">
      <c r="B131" s="74">
        <f>B132+B133</f>
        <v>26</v>
      </c>
      <c r="D131" s="75" t="s">
        <v>506</v>
      </c>
      <c r="G131" s="77">
        <f>G132+G133</f>
        <v>0</v>
      </c>
    </row>
    <row r="132" spans="2:7" x14ac:dyDescent="0.2">
      <c r="B132" s="74">
        <v>0</v>
      </c>
      <c r="D132" s="75" t="s">
        <v>505</v>
      </c>
      <c r="G132" s="77">
        <v>0</v>
      </c>
    </row>
    <row r="133" spans="2:7" x14ac:dyDescent="0.2">
      <c r="B133" s="74">
        <v>26</v>
      </c>
      <c r="D133" s="75" t="s">
        <v>504</v>
      </c>
      <c r="G133" s="77">
        <v>0</v>
      </c>
    </row>
    <row r="134" spans="2:7" x14ac:dyDescent="0.2">
      <c r="B134" s="74">
        <f>B135+B136</f>
        <v>-192</v>
      </c>
      <c r="D134" s="75" t="s">
        <v>503</v>
      </c>
      <c r="G134" s="77">
        <f>G135+G136</f>
        <v>0</v>
      </c>
    </row>
    <row r="135" spans="2:7" x14ac:dyDescent="0.2">
      <c r="B135" s="74">
        <v>80</v>
      </c>
      <c r="D135" s="75" t="s">
        <v>502</v>
      </c>
      <c r="G135" s="77">
        <v>0</v>
      </c>
    </row>
    <row r="136" spans="2:7" x14ac:dyDescent="0.2">
      <c r="B136" s="74">
        <v>-272</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2806</v>
      </c>
      <c r="D144" s="75" t="s">
        <v>493</v>
      </c>
      <c r="G144" s="77">
        <f>G145+G146</f>
        <v>2773</v>
      </c>
    </row>
    <row r="145" spans="2:7" x14ac:dyDescent="0.2">
      <c r="B145" s="74">
        <v>1415</v>
      </c>
      <c r="D145" s="75" t="s">
        <v>492</v>
      </c>
      <c r="G145" s="77">
        <v>355</v>
      </c>
    </row>
    <row r="146" spans="2:7" x14ac:dyDescent="0.2">
      <c r="B146" s="78">
        <v>1391</v>
      </c>
      <c r="C146" s="91"/>
      <c r="D146" s="90" t="s">
        <v>491</v>
      </c>
      <c r="E146" s="91"/>
      <c r="F146" s="91"/>
      <c r="G146" s="80">
        <v>2418</v>
      </c>
    </row>
    <row r="185" s="72" customFormat="1" x14ac:dyDescent="0.2"/>
  </sheetData>
  <mergeCells count="1">
    <mergeCell ref="B85:G85"/>
  </mergeCells>
  <hyperlinks>
    <hyperlink ref="B1" location="Indice!A1" display="INDICE" xr:uid="{00000000-0004-0000-1200-000000000000}"/>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O61"/>
  <sheetViews>
    <sheetView showGridLines="0" zoomScaleNormal="100" workbookViewId="0">
      <pane ySplit="6" topLeftCell="A41" activePane="bottomLeft" state="frozen"/>
      <selection pane="bottomLeft"/>
    </sheetView>
  </sheetViews>
  <sheetFormatPr baseColWidth="10" defaultColWidth="11.42578125" defaultRowHeight="15" x14ac:dyDescent="0.25"/>
  <cols>
    <col min="1" max="1" width="5.7109375" style="26" customWidth="1"/>
    <col min="2" max="2" width="103.5703125" style="26" bestFit="1" customWidth="1"/>
    <col min="3" max="4" width="11.42578125" style="26"/>
    <col min="5" max="5" width="18.85546875" style="26" customWidth="1"/>
    <col min="6" max="16384" width="11.42578125" style="26"/>
  </cols>
  <sheetData>
    <row r="1" spans="2:15" s="36" customFormat="1" ht="14.25" customHeight="1" x14ac:dyDescent="0.25">
      <c r="B1" s="38" t="s">
        <v>105</v>
      </c>
      <c r="D1" s="37"/>
      <c r="E1" s="37"/>
      <c r="F1" s="37"/>
      <c r="G1" s="31"/>
      <c r="H1" s="37"/>
      <c r="I1" s="37"/>
      <c r="J1" s="37"/>
      <c r="K1" s="37"/>
      <c r="L1" s="37"/>
      <c r="M1" s="37"/>
      <c r="N1" s="37"/>
    </row>
    <row r="2" spans="2:15" s="33" customFormat="1" ht="20.25" x14ac:dyDescent="0.25">
      <c r="B2" s="35" t="s">
        <v>1038</v>
      </c>
      <c r="D2" s="34"/>
      <c r="E2" s="34"/>
      <c r="F2" s="34"/>
      <c r="G2" s="31"/>
      <c r="H2" s="34"/>
      <c r="I2" s="34"/>
      <c r="J2" s="34"/>
      <c r="K2" s="34"/>
      <c r="L2" s="34"/>
      <c r="M2" s="34"/>
      <c r="N2" s="34"/>
    </row>
    <row r="3" spans="2:15" s="30" customFormat="1" ht="15" customHeight="1" x14ac:dyDescent="0.25">
      <c r="B3" s="23" t="s">
        <v>106</v>
      </c>
      <c r="D3" s="31"/>
      <c r="E3" s="32"/>
      <c r="F3" s="31"/>
      <c r="G3" s="31"/>
      <c r="H3" s="31"/>
      <c r="I3" s="31"/>
      <c r="J3" s="31"/>
      <c r="K3" s="31"/>
      <c r="L3" s="31"/>
      <c r="M3" s="31"/>
      <c r="N3" s="31"/>
    </row>
    <row r="4" spans="2:15" s="30" customFormat="1" ht="15" customHeight="1" x14ac:dyDescent="0.25">
      <c r="B4" s="23"/>
      <c r="D4" s="31"/>
      <c r="E4" s="32"/>
      <c r="F4" s="31"/>
      <c r="G4" s="31"/>
      <c r="H4" s="31"/>
      <c r="I4" s="31"/>
      <c r="J4" s="31"/>
      <c r="K4" s="31"/>
      <c r="L4" s="31"/>
      <c r="M4" s="31"/>
      <c r="N4" s="31"/>
    </row>
    <row r="5" spans="2:15" s="27" customFormat="1" ht="15" customHeight="1" x14ac:dyDescent="0.2">
      <c r="B5" s="23"/>
      <c r="D5" s="21"/>
      <c r="E5" s="20"/>
      <c r="F5" s="20"/>
      <c r="G5" s="20"/>
      <c r="H5" s="20"/>
      <c r="I5" s="20"/>
      <c r="J5" s="20"/>
      <c r="K5" s="20"/>
      <c r="L5" s="20"/>
      <c r="M5" s="20"/>
      <c r="N5" s="20"/>
      <c r="O5" s="28"/>
    </row>
    <row r="6" spans="2:15" s="27" customFormat="1" ht="20.25" customHeight="1" x14ac:dyDescent="0.2">
      <c r="B6" s="29"/>
      <c r="D6" s="21"/>
      <c r="E6" s="20"/>
      <c r="F6" s="20"/>
      <c r="G6" s="20"/>
      <c r="H6" s="20"/>
      <c r="I6" s="20"/>
      <c r="J6" s="20"/>
      <c r="K6" s="20"/>
      <c r="L6" s="20"/>
      <c r="M6" s="20"/>
      <c r="N6" s="20"/>
      <c r="O6" s="28"/>
    </row>
    <row r="7" spans="2:15" x14ac:dyDescent="0.25">
      <c r="B7" s="98" t="s">
        <v>795</v>
      </c>
    </row>
    <row r="8" spans="2:15" x14ac:dyDescent="0.25">
      <c r="B8" s="97"/>
    </row>
    <row r="9" spans="2:15" ht="60" x14ac:dyDescent="0.25">
      <c r="B9" s="140" t="s">
        <v>1040</v>
      </c>
    </row>
    <row r="10" spans="2:15" x14ac:dyDescent="0.25">
      <c r="B10" s="97"/>
    </row>
    <row r="11" spans="2:15" ht="60" x14ac:dyDescent="0.25">
      <c r="B11" s="105" t="s">
        <v>796</v>
      </c>
    </row>
    <row r="12" spans="2:15" x14ac:dyDescent="0.25">
      <c r="B12" s="97"/>
    </row>
    <row r="13" spans="2:15" ht="30" x14ac:dyDescent="0.25">
      <c r="B13" s="97" t="s">
        <v>797</v>
      </c>
    </row>
    <row r="14" spans="2:15" x14ac:dyDescent="0.25">
      <c r="B14" s="97"/>
    </row>
    <row r="15" spans="2:15" ht="60" x14ac:dyDescent="0.25">
      <c r="B15" s="97" t="s">
        <v>798</v>
      </c>
    </row>
    <row r="16" spans="2:15" x14ac:dyDescent="0.25">
      <c r="B16" s="97"/>
    </row>
    <row r="17" spans="2:2" x14ac:dyDescent="0.25">
      <c r="B17" s="97" t="s">
        <v>799</v>
      </c>
    </row>
    <row r="18" spans="2:2" x14ac:dyDescent="0.25">
      <c r="B18" s="99" t="s">
        <v>800</v>
      </c>
    </row>
    <row r="19" spans="2:2" x14ac:dyDescent="0.25">
      <c r="B19" s="99" t="s">
        <v>801</v>
      </c>
    </row>
    <row r="20" spans="2:2" x14ac:dyDescent="0.25">
      <c r="B20" s="97"/>
    </row>
    <row r="21" spans="2:2" ht="45" x14ac:dyDescent="0.25">
      <c r="B21" s="97" t="s">
        <v>802</v>
      </c>
    </row>
    <row r="22" spans="2:2" x14ac:dyDescent="0.25">
      <c r="B22" s="97"/>
    </row>
    <row r="23" spans="2:2" x14ac:dyDescent="0.25">
      <c r="B23" s="100" t="s">
        <v>803</v>
      </c>
    </row>
    <row r="24" spans="2:2" x14ac:dyDescent="0.25">
      <c r="B24" s="99" t="s">
        <v>804</v>
      </c>
    </row>
    <row r="25" spans="2:2" x14ac:dyDescent="0.25">
      <c r="B25" s="99" t="s">
        <v>805</v>
      </c>
    </row>
    <row r="26" spans="2:2" x14ac:dyDescent="0.25">
      <c r="B26" s="99" t="s">
        <v>806</v>
      </c>
    </row>
    <row r="27" spans="2:2" x14ac:dyDescent="0.25">
      <c r="B27" s="99" t="s">
        <v>807</v>
      </c>
    </row>
    <row r="28" spans="2:2" x14ac:dyDescent="0.25">
      <c r="B28" s="97"/>
    </row>
    <row r="29" spans="2:2" ht="30" x14ac:dyDescent="0.25">
      <c r="B29" s="97" t="s">
        <v>808</v>
      </c>
    </row>
    <row r="30" spans="2:2" x14ac:dyDescent="0.25">
      <c r="B30" s="97"/>
    </row>
    <row r="31" spans="2:2" x14ac:dyDescent="0.25">
      <c r="B31" s="97" t="s">
        <v>809</v>
      </c>
    </row>
    <row r="32" spans="2:2" x14ac:dyDescent="0.25">
      <c r="B32" s="97"/>
    </row>
    <row r="33" spans="2:2" x14ac:dyDescent="0.25">
      <c r="B33" s="100" t="s">
        <v>810</v>
      </c>
    </row>
    <row r="34" spans="2:2" x14ac:dyDescent="0.25">
      <c r="B34" s="99" t="s">
        <v>811</v>
      </c>
    </row>
    <row r="35" spans="2:2" x14ac:dyDescent="0.25">
      <c r="B35" s="99" t="s">
        <v>812</v>
      </c>
    </row>
    <row r="36" spans="2:2" x14ac:dyDescent="0.25">
      <c r="B36" s="99" t="s">
        <v>813</v>
      </c>
    </row>
    <row r="37" spans="2:2" x14ac:dyDescent="0.25">
      <c r="B37" s="99" t="s">
        <v>814</v>
      </c>
    </row>
    <row r="38" spans="2:2" x14ac:dyDescent="0.25">
      <c r="B38" s="99" t="s">
        <v>815</v>
      </c>
    </row>
    <row r="39" spans="2:2" x14ac:dyDescent="0.25">
      <c r="B39" s="97"/>
    </row>
    <row r="40" spans="2:2" ht="45" x14ac:dyDescent="0.25">
      <c r="B40" s="140" t="s">
        <v>1041</v>
      </c>
    </row>
    <row r="41" spans="2:2" x14ac:dyDescent="0.25">
      <c r="B41" s="101"/>
    </row>
    <row r="42" spans="2:2" ht="45" x14ac:dyDescent="0.25">
      <c r="B42" s="101" t="s">
        <v>918</v>
      </c>
    </row>
    <row r="43" spans="2:2" x14ac:dyDescent="0.25">
      <c r="B43" s="101"/>
    </row>
    <row r="44" spans="2:2" ht="45" x14ac:dyDescent="0.25">
      <c r="B44" s="97" t="s">
        <v>816</v>
      </c>
    </row>
    <row r="45" spans="2:2" x14ac:dyDescent="0.25">
      <c r="B45" s="97"/>
    </row>
    <row r="46" spans="2:2" ht="75" x14ac:dyDescent="0.25">
      <c r="B46" s="97" t="s">
        <v>917</v>
      </c>
    </row>
    <row r="47" spans="2:2" x14ac:dyDescent="0.25">
      <c r="B47" s="97"/>
    </row>
    <row r="48" spans="2:2" x14ac:dyDescent="0.25">
      <c r="B48" s="100"/>
    </row>
    <row r="49" spans="2:2" x14ac:dyDescent="0.25">
      <c r="B49" s="98" t="s">
        <v>817</v>
      </c>
    </row>
    <row r="50" spans="2:2" x14ac:dyDescent="0.25">
      <c r="B50" s="100"/>
    </row>
    <row r="51" spans="2:2" ht="90" x14ac:dyDescent="0.25">
      <c r="B51" s="106" t="s">
        <v>889</v>
      </c>
    </row>
    <row r="52" spans="2:2" x14ac:dyDescent="0.25">
      <c r="B52" s="106"/>
    </row>
    <row r="53" spans="2:2" ht="105" x14ac:dyDescent="0.25">
      <c r="B53" s="106" t="s">
        <v>916</v>
      </c>
    </row>
    <row r="54" spans="2:2" x14ac:dyDescent="0.25">
      <c r="B54" s="97"/>
    </row>
    <row r="55" spans="2:2" s="102" customFormat="1" ht="29.25" customHeight="1" x14ac:dyDescent="0.25">
      <c r="B55" s="103" t="s">
        <v>891</v>
      </c>
    </row>
    <row r="56" spans="2:2" x14ac:dyDescent="0.25">
      <c r="B56" s="97"/>
    </row>
    <row r="57" spans="2:2" ht="45" x14ac:dyDescent="0.25">
      <c r="B57" s="97" t="s">
        <v>818</v>
      </c>
    </row>
    <row r="58" spans="2:2" x14ac:dyDescent="0.25">
      <c r="B58" s="97"/>
    </row>
    <row r="59" spans="2:2" ht="60" x14ac:dyDescent="0.25">
      <c r="B59" s="97" t="s">
        <v>819</v>
      </c>
    </row>
    <row r="60" spans="2:2" x14ac:dyDescent="0.25">
      <c r="B60" s="97"/>
    </row>
    <row r="61" spans="2:2" ht="75" x14ac:dyDescent="0.25">
      <c r="B61" s="144" t="s">
        <v>1039</v>
      </c>
    </row>
  </sheetData>
  <hyperlinks>
    <hyperlink ref="B1" location="Indice!A1" display="INDICE" xr:uid="{00000000-0004-0000-0100-000000000000}"/>
  </hyperlinks>
  <pageMargins left="0.70866141732283472" right="0.70866141732283472" top="0.74803149606299213" bottom="0.55118110236220474"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591</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944242</v>
      </c>
      <c r="C11" s="75" t="s">
        <v>975</v>
      </c>
      <c r="D11" s="75" t="s">
        <v>572</v>
      </c>
      <c r="E11" s="151" t="s">
        <v>998</v>
      </c>
      <c r="F11" s="76" t="s">
        <v>571</v>
      </c>
      <c r="G11" s="77">
        <f>G12+G13</f>
        <v>2120284</v>
      </c>
    </row>
    <row r="12" spans="2:12" x14ac:dyDescent="0.2">
      <c r="B12" s="74">
        <f>G11-B11</f>
        <v>1176042</v>
      </c>
      <c r="C12" s="75" t="s">
        <v>976</v>
      </c>
      <c r="D12" s="52" t="s">
        <v>566</v>
      </c>
      <c r="E12" s="151" t="s">
        <v>1006</v>
      </c>
      <c r="F12" s="72" t="s">
        <v>1007</v>
      </c>
      <c r="G12" s="77">
        <v>2113417</v>
      </c>
    </row>
    <row r="13" spans="2:12" x14ac:dyDescent="0.2">
      <c r="B13" s="74">
        <v>247171</v>
      </c>
      <c r="C13" s="75" t="s">
        <v>977</v>
      </c>
      <c r="D13" s="75" t="s">
        <v>524</v>
      </c>
      <c r="E13" s="151" t="s">
        <v>1008</v>
      </c>
      <c r="F13" s="72" t="s">
        <v>1009</v>
      </c>
      <c r="G13" s="77">
        <v>6867</v>
      </c>
    </row>
    <row r="14" spans="2:12" x14ac:dyDescent="0.2">
      <c r="B14" s="74">
        <f>B12-B13</f>
        <v>928871</v>
      </c>
      <c r="C14" s="75" t="s">
        <v>978</v>
      </c>
      <c r="D14" s="52" t="s">
        <v>570</v>
      </c>
      <c r="E14" s="151"/>
      <c r="G14" s="77"/>
    </row>
    <row r="15" spans="2:12" ht="7.15" customHeight="1" x14ac:dyDescent="0.2">
      <c r="B15" s="74"/>
      <c r="E15" s="73"/>
      <c r="G15" s="77"/>
    </row>
    <row r="16" spans="2:12" x14ac:dyDescent="0.2">
      <c r="B16" s="78">
        <f>B11+B12</f>
        <v>2120284</v>
      </c>
      <c r="C16" s="79" t="s">
        <v>518</v>
      </c>
      <c r="D16" s="69"/>
      <c r="E16" s="152" t="s">
        <v>985</v>
      </c>
      <c r="F16" s="69"/>
      <c r="G16" s="80">
        <f>G11</f>
        <v>2120284</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652265</v>
      </c>
      <c r="C26" s="75" t="s">
        <v>979</v>
      </c>
      <c r="D26" s="75" t="s">
        <v>567</v>
      </c>
      <c r="E26" s="151" t="s">
        <v>976</v>
      </c>
      <c r="F26" s="59" t="s">
        <v>566</v>
      </c>
      <c r="G26" s="77">
        <f>+B12</f>
        <v>1176042</v>
      </c>
    </row>
    <row r="27" spans="2:7" x14ac:dyDescent="0.2">
      <c r="B27" s="74">
        <v>489101</v>
      </c>
      <c r="C27" s="75" t="s">
        <v>565</v>
      </c>
      <c r="E27" s="73"/>
      <c r="G27" s="77"/>
    </row>
    <row r="28" spans="2:7" x14ac:dyDescent="0.2">
      <c r="B28" s="74">
        <f>B29+B30</f>
        <v>163164</v>
      </c>
      <c r="C28" s="75" t="s">
        <v>564</v>
      </c>
      <c r="E28" s="73"/>
      <c r="G28" s="77"/>
    </row>
    <row r="29" spans="2:7" x14ac:dyDescent="0.2">
      <c r="B29" s="74">
        <v>163130</v>
      </c>
      <c r="C29" s="75" t="s">
        <v>1002</v>
      </c>
      <c r="E29" s="73"/>
      <c r="G29" s="77"/>
    </row>
    <row r="30" spans="2:7" x14ac:dyDescent="0.2">
      <c r="B30" s="74">
        <v>34</v>
      </c>
      <c r="C30" s="75" t="s">
        <v>1003</v>
      </c>
      <c r="E30" s="73"/>
      <c r="G30" s="77"/>
    </row>
    <row r="31" spans="2:7" ht="12.75" customHeight="1" x14ac:dyDescent="0.2">
      <c r="B31" s="74">
        <v>31810</v>
      </c>
      <c r="C31" s="75" t="s">
        <v>980</v>
      </c>
      <c r="D31" s="72" t="s">
        <v>563</v>
      </c>
      <c r="E31" s="73"/>
      <c r="G31" s="77"/>
    </row>
    <row r="32" spans="2:7" ht="12.75" customHeight="1" x14ac:dyDescent="0.2">
      <c r="B32" s="74">
        <v>-370</v>
      </c>
      <c r="C32" s="75" t="s">
        <v>981</v>
      </c>
      <c r="D32" s="72" t="s">
        <v>562</v>
      </c>
      <c r="E32" s="73"/>
      <c r="G32" s="77"/>
    </row>
    <row r="33" spans="2:7" x14ac:dyDescent="0.2">
      <c r="B33" s="74">
        <f>G35-B26-B31-B32</f>
        <v>492337</v>
      </c>
      <c r="C33" s="75" t="s">
        <v>982</v>
      </c>
      <c r="D33" s="52" t="s">
        <v>560</v>
      </c>
      <c r="E33" s="73"/>
      <c r="G33" s="77"/>
    </row>
    <row r="34" spans="2:7" x14ac:dyDescent="0.2">
      <c r="B34" s="74"/>
      <c r="E34" s="73"/>
      <c r="G34" s="77"/>
    </row>
    <row r="35" spans="2:7" x14ac:dyDescent="0.2">
      <c r="B35" s="78">
        <f>B26+B31+B32+B33</f>
        <v>1176042</v>
      </c>
      <c r="C35" s="79" t="s">
        <v>985</v>
      </c>
      <c r="D35" s="69"/>
      <c r="E35" s="152" t="s">
        <v>985</v>
      </c>
      <c r="F35" s="69"/>
      <c r="G35" s="80">
        <f>G26</f>
        <v>1176042</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185768</v>
      </c>
      <c r="C42" s="75" t="s">
        <v>983</v>
      </c>
      <c r="D42" s="75" t="s">
        <v>559</v>
      </c>
      <c r="E42" s="151" t="s">
        <v>982</v>
      </c>
      <c r="F42" s="52" t="s">
        <v>560</v>
      </c>
      <c r="G42" s="77">
        <f>+B33</f>
        <v>492337</v>
      </c>
    </row>
    <row r="43" spans="2:7" x14ac:dyDescent="0.2">
      <c r="B43" s="74">
        <v>35133</v>
      </c>
      <c r="C43" s="82" t="s">
        <v>558</v>
      </c>
      <c r="E43" s="154" t="s">
        <v>983</v>
      </c>
      <c r="F43" s="76" t="s">
        <v>559</v>
      </c>
      <c r="G43" s="77">
        <f>G44+G45+G47+G48+G49</f>
        <v>108352</v>
      </c>
    </row>
    <row r="44" spans="2:7" x14ac:dyDescent="0.2">
      <c r="B44" s="74">
        <v>150635</v>
      </c>
      <c r="C44" s="75" t="s">
        <v>557</v>
      </c>
      <c r="E44" s="154" t="s">
        <v>1010</v>
      </c>
      <c r="F44" s="72" t="s">
        <v>1011</v>
      </c>
      <c r="G44" s="77">
        <v>18365</v>
      </c>
    </row>
    <row r="45" spans="2:7" x14ac:dyDescent="0.2">
      <c r="B45" s="74">
        <v>0</v>
      </c>
      <c r="C45" s="75" t="s">
        <v>556</v>
      </c>
      <c r="E45" s="151" t="s">
        <v>1012</v>
      </c>
      <c r="F45" s="72" t="s">
        <v>1013</v>
      </c>
      <c r="G45" s="77">
        <v>89987</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414921</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600689</v>
      </c>
      <c r="C52" s="79" t="s">
        <v>985</v>
      </c>
      <c r="D52" s="69"/>
      <c r="E52" s="152" t="s">
        <v>985</v>
      </c>
      <c r="F52" s="69"/>
      <c r="G52" s="80">
        <f>G42+G43+G50</f>
        <v>600689</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2535</v>
      </c>
      <c r="C59" s="75" t="s">
        <v>986</v>
      </c>
      <c r="D59" s="76" t="s">
        <v>551</v>
      </c>
      <c r="E59" s="151" t="s">
        <v>984</v>
      </c>
      <c r="F59" s="52" t="s">
        <v>550</v>
      </c>
      <c r="G59" s="77">
        <f>+B49</f>
        <v>414921</v>
      </c>
    </row>
    <row r="60" spans="2:7" x14ac:dyDescent="0.2">
      <c r="B60" s="74">
        <v>2535</v>
      </c>
      <c r="C60" s="75" t="s">
        <v>549</v>
      </c>
      <c r="E60" s="151" t="s">
        <v>1004</v>
      </c>
      <c r="F60" s="75" t="s">
        <v>1005</v>
      </c>
      <c r="G60" s="77">
        <f>G61+G62</f>
        <v>34</v>
      </c>
    </row>
    <row r="61" spans="2:7" x14ac:dyDescent="0.2">
      <c r="B61" s="74">
        <v>0</v>
      </c>
      <c r="C61" s="75" t="s">
        <v>548</v>
      </c>
      <c r="E61" s="151" t="s">
        <v>1022</v>
      </c>
      <c r="F61" s="72" t="s">
        <v>1023</v>
      </c>
      <c r="G61" s="77">
        <v>0</v>
      </c>
    </row>
    <row r="62" spans="2:7" x14ac:dyDescent="0.2">
      <c r="B62" s="74">
        <v>34</v>
      </c>
      <c r="C62" s="75" t="s">
        <v>987</v>
      </c>
      <c r="D62" s="75" t="s">
        <v>547</v>
      </c>
      <c r="E62" s="151" t="s">
        <v>1024</v>
      </c>
      <c r="F62" s="72" t="s">
        <v>1025</v>
      </c>
      <c r="G62" s="77">
        <v>34</v>
      </c>
    </row>
    <row r="63" spans="2:7" x14ac:dyDescent="0.2">
      <c r="B63" s="74"/>
      <c r="D63" s="75" t="s">
        <v>546</v>
      </c>
      <c r="E63" s="151" t="s">
        <v>988</v>
      </c>
      <c r="F63" s="72" t="s">
        <v>545</v>
      </c>
      <c r="G63" s="77">
        <f>G64+G65+G66</f>
        <v>4557</v>
      </c>
    </row>
    <row r="64" spans="2:7" x14ac:dyDescent="0.2">
      <c r="B64" s="74">
        <f>B65+B66+B67</f>
        <v>3288</v>
      </c>
      <c r="C64" s="75" t="s">
        <v>988</v>
      </c>
      <c r="D64" s="72" t="s">
        <v>545</v>
      </c>
      <c r="E64" s="151" t="s">
        <v>1026</v>
      </c>
      <c r="F64" s="72" t="s">
        <v>1027</v>
      </c>
      <c r="G64" s="77">
        <v>0</v>
      </c>
    </row>
    <row r="65" spans="2:7" x14ac:dyDescent="0.2">
      <c r="B65" s="74">
        <v>2509</v>
      </c>
      <c r="C65" s="75" t="s">
        <v>544</v>
      </c>
      <c r="E65" s="151" t="s">
        <v>1028</v>
      </c>
      <c r="F65" s="72" t="s">
        <v>1029</v>
      </c>
      <c r="G65" s="77">
        <v>7</v>
      </c>
    </row>
    <row r="66" spans="2:7" x14ac:dyDescent="0.2">
      <c r="B66" s="74">
        <v>0</v>
      </c>
      <c r="C66" s="75" t="s">
        <v>543</v>
      </c>
      <c r="E66" s="151" t="s">
        <v>1030</v>
      </c>
      <c r="F66" s="72" t="s">
        <v>1031</v>
      </c>
      <c r="G66" s="77">
        <v>4550</v>
      </c>
    </row>
    <row r="67" spans="2:7" x14ac:dyDescent="0.2">
      <c r="B67" s="74">
        <v>779</v>
      </c>
      <c r="C67" s="75" t="s">
        <v>542</v>
      </c>
      <c r="E67" s="73"/>
      <c r="G67" s="77"/>
    </row>
    <row r="68" spans="2:7" x14ac:dyDescent="0.2">
      <c r="B68" s="74">
        <f>G70-B59-B62-B64</f>
        <v>413655</v>
      </c>
      <c r="C68" s="75" t="s">
        <v>989</v>
      </c>
      <c r="D68" s="75" t="s">
        <v>537</v>
      </c>
      <c r="E68" s="73"/>
      <c r="G68" s="77"/>
    </row>
    <row r="69" spans="2:7" ht="17.45" customHeight="1" x14ac:dyDescent="0.2">
      <c r="B69" s="74"/>
      <c r="E69" s="73"/>
      <c r="G69" s="77"/>
    </row>
    <row r="70" spans="2:7" ht="17.45" customHeight="1" x14ac:dyDescent="0.2">
      <c r="B70" s="78">
        <f>B59+B62+B64+B68</f>
        <v>419512</v>
      </c>
      <c r="C70" s="79" t="s">
        <v>985</v>
      </c>
      <c r="D70" s="69"/>
      <c r="E70" s="152" t="s">
        <v>985</v>
      </c>
      <c r="F70" s="69"/>
      <c r="G70" s="80">
        <f>G59+G60+G63</f>
        <v>419512</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413655</v>
      </c>
    </row>
    <row r="78" spans="2:7" x14ac:dyDescent="0.2">
      <c r="B78" s="74"/>
      <c r="D78" s="75" t="s">
        <v>536</v>
      </c>
      <c r="E78" s="151"/>
      <c r="F78" s="75"/>
      <c r="G78" s="77"/>
    </row>
    <row r="79" spans="2:7" x14ac:dyDescent="0.2">
      <c r="B79" s="74">
        <f>G82-B77</f>
        <v>413655</v>
      </c>
      <c r="C79" s="75" t="s">
        <v>991</v>
      </c>
      <c r="D79" s="59" t="s">
        <v>535</v>
      </c>
      <c r="E79" s="73"/>
      <c r="G79" s="77"/>
    </row>
    <row r="80" spans="2:7" x14ac:dyDescent="0.2">
      <c r="B80" s="74">
        <f>B79-B13</f>
        <v>166484</v>
      </c>
      <c r="C80" s="75" t="s">
        <v>992</v>
      </c>
      <c r="D80" s="52" t="s">
        <v>532</v>
      </c>
      <c r="E80" s="73"/>
      <c r="G80" s="77"/>
    </row>
    <row r="81" spans="2:7" x14ac:dyDescent="0.2">
      <c r="B81" s="74"/>
      <c r="E81" s="73"/>
      <c r="G81" s="77"/>
    </row>
    <row r="82" spans="2:7" x14ac:dyDescent="0.2">
      <c r="B82" s="78">
        <f>B77+B79</f>
        <v>413655</v>
      </c>
      <c r="C82" s="79" t="s">
        <v>985</v>
      </c>
      <c r="D82" s="69"/>
      <c r="E82" s="152" t="s">
        <v>985</v>
      </c>
      <c r="F82" s="69"/>
      <c r="G82" s="80">
        <f>G77</f>
        <v>413655</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200283</v>
      </c>
      <c r="C92" s="75" t="s">
        <v>993</v>
      </c>
      <c r="D92" s="52" t="s">
        <v>525</v>
      </c>
      <c r="E92" s="151" t="s">
        <v>991</v>
      </c>
      <c r="F92" s="52" t="s">
        <v>532</v>
      </c>
      <c r="G92" s="77">
        <f>+B80</f>
        <v>166484</v>
      </c>
    </row>
    <row r="93" spans="2:7" x14ac:dyDescent="0.2">
      <c r="B93" s="74"/>
      <c r="D93" s="59" t="s">
        <v>523</v>
      </c>
      <c r="E93" s="151" t="s">
        <v>999</v>
      </c>
      <c r="F93" s="72" t="s">
        <v>531</v>
      </c>
      <c r="G93" s="77">
        <f>G94+G95</f>
        <v>33799</v>
      </c>
    </row>
    <row r="94" spans="2:7" x14ac:dyDescent="0.2">
      <c r="B94" s="74"/>
      <c r="D94" s="75"/>
      <c r="E94" s="151" t="s">
        <v>530</v>
      </c>
      <c r="G94" s="77">
        <v>11191</v>
      </c>
    </row>
    <row r="95" spans="2:7" x14ac:dyDescent="0.2">
      <c r="B95" s="74"/>
      <c r="D95" s="75"/>
      <c r="E95" s="151" t="s">
        <v>529</v>
      </c>
      <c r="G95" s="77">
        <v>22608</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200283</v>
      </c>
      <c r="C99" s="79" t="s">
        <v>985</v>
      </c>
      <c r="D99" s="69"/>
      <c r="E99" s="152" t="s">
        <v>985</v>
      </c>
      <c r="F99" s="69"/>
      <c r="G99" s="80">
        <f>G92+G93+G96</f>
        <v>200283</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211414</v>
      </c>
      <c r="C106" s="75" t="s">
        <v>994</v>
      </c>
      <c r="D106" s="86" t="s">
        <v>526</v>
      </c>
      <c r="E106" s="73"/>
      <c r="G106" s="73"/>
    </row>
    <row r="107" spans="2:7" x14ac:dyDescent="0.2">
      <c r="B107" s="74">
        <v>208514</v>
      </c>
      <c r="C107" s="75" t="s">
        <v>995</v>
      </c>
      <c r="D107" s="75"/>
      <c r="E107" s="151" t="s">
        <v>993</v>
      </c>
      <c r="F107" s="59" t="s">
        <v>525</v>
      </c>
      <c r="G107" s="77"/>
    </row>
    <row r="108" spans="2:7" x14ac:dyDescent="0.2">
      <c r="B108" s="74">
        <f>-B13</f>
        <v>-247171</v>
      </c>
      <c r="C108" s="75" t="s">
        <v>1001</v>
      </c>
      <c r="D108" s="75" t="s">
        <v>524</v>
      </c>
      <c r="E108" s="151"/>
      <c r="F108" s="58" t="s">
        <v>523</v>
      </c>
      <c r="G108" s="77">
        <f>B92</f>
        <v>200283</v>
      </c>
    </row>
    <row r="109" spans="2:7" x14ac:dyDescent="0.2">
      <c r="B109" s="74">
        <v>2900</v>
      </c>
      <c r="C109" s="82" t="s">
        <v>522</v>
      </c>
      <c r="D109" s="75" t="s">
        <v>1034</v>
      </c>
      <c r="E109" s="73"/>
      <c r="F109" s="87"/>
      <c r="G109" s="88"/>
    </row>
    <row r="110" spans="2:7" x14ac:dyDescent="0.2">
      <c r="B110" s="74">
        <v>0</v>
      </c>
      <c r="C110" s="82" t="s">
        <v>521</v>
      </c>
      <c r="D110" s="75" t="s">
        <v>520</v>
      </c>
      <c r="E110" s="155"/>
      <c r="G110" s="77"/>
    </row>
    <row r="111" spans="2:7" x14ac:dyDescent="0.2">
      <c r="B111" s="74">
        <v>2089</v>
      </c>
      <c r="C111" s="82" t="s">
        <v>996</v>
      </c>
      <c r="D111" s="75" t="s">
        <v>1035</v>
      </c>
      <c r="E111" s="73"/>
      <c r="F111" s="87"/>
      <c r="G111" s="88"/>
    </row>
    <row r="112" spans="2:7" x14ac:dyDescent="0.2">
      <c r="B112" s="74"/>
      <c r="C112" s="75"/>
      <c r="D112" s="75" t="s">
        <v>1036</v>
      </c>
      <c r="E112" s="155"/>
      <c r="G112" s="77"/>
    </row>
    <row r="113" spans="2:7" x14ac:dyDescent="0.2">
      <c r="B113" s="74">
        <f>G115-B106-B108-B111</f>
        <v>233951</v>
      </c>
      <c r="C113" s="153" t="s">
        <v>997</v>
      </c>
      <c r="D113" s="52" t="s">
        <v>519</v>
      </c>
      <c r="E113" s="155"/>
      <c r="F113" s="84"/>
      <c r="G113" s="77"/>
    </row>
    <row r="114" spans="2:7" x14ac:dyDescent="0.2">
      <c r="B114" s="74"/>
      <c r="D114" s="75"/>
      <c r="E114" s="155"/>
      <c r="G114" s="77"/>
    </row>
    <row r="115" spans="2:7" x14ac:dyDescent="0.2">
      <c r="B115" s="78">
        <f>B106+B108+B111+B113</f>
        <v>200283</v>
      </c>
      <c r="C115" s="79" t="s">
        <v>985</v>
      </c>
      <c r="D115" s="90"/>
      <c r="E115" s="152" t="s">
        <v>985</v>
      </c>
      <c r="F115" s="69"/>
      <c r="G115" s="80">
        <f>G108</f>
        <v>200283</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233951</v>
      </c>
    </row>
    <row r="123" spans="2:7" ht="15" x14ac:dyDescent="0.2">
      <c r="B123" s="74">
        <f>B125+B128+B131+B134+B137+B142+B143+B144</f>
        <v>144348</v>
      </c>
      <c r="C123" s="50"/>
      <c r="D123" s="75" t="s">
        <v>513</v>
      </c>
      <c r="E123" s="50"/>
      <c r="F123" s="50"/>
      <c r="G123" s="77">
        <f>G125+G128+G131+G134+G137+G142+G143+G144</f>
        <v>-89603</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151692</v>
      </c>
      <c r="D128" s="75" t="s">
        <v>509</v>
      </c>
      <c r="G128" s="77">
        <f>G129+G130</f>
        <v>5613</v>
      </c>
    </row>
    <row r="129" spans="2:7" x14ac:dyDescent="0.2">
      <c r="B129" s="74">
        <v>172043</v>
      </c>
      <c r="D129" s="75" t="s">
        <v>508</v>
      </c>
      <c r="G129" s="77">
        <v>0</v>
      </c>
    </row>
    <row r="130" spans="2:7" x14ac:dyDescent="0.2">
      <c r="B130" s="74">
        <v>-20351</v>
      </c>
      <c r="D130" s="75" t="s">
        <v>507</v>
      </c>
      <c r="G130" s="77">
        <v>5613</v>
      </c>
    </row>
    <row r="131" spans="2:7" x14ac:dyDescent="0.2">
      <c r="B131" s="74">
        <f>B132+B133</f>
        <v>-30241</v>
      </c>
      <c r="D131" s="75" t="s">
        <v>506</v>
      </c>
      <c r="G131" s="77">
        <f>G132+G133</f>
        <v>4</v>
      </c>
    </row>
    <row r="132" spans="2:7" x14ac:dyDescent="0.2">
      <c r="B132" s="74">
        <v>-20905</v>
      </c>
      <c r="D132" s="75" t="s">
        <v>505</v>
      </c>
      <c r="G132" s="77">
        <v>4</v>
      </c>
    </row>
    <row r="133" spans="2:7" x14ac:dyDescent="0.2">
      <c r="B133" s="74">
        <v>-9336</v>
      </c>
      <c r="D133" s="75" t="s">
        <v>504</v>
      </c>
      <c r="G133" s="77">
        <v>0</v>
      </c>
    </row>
    <row r="134" spans="2:7" x14ac:dyDescent="0.2">
      <c r="B134" s="74">
        <f>B135+B136</f>
        <v>10115</v>
      </c>
      <c r="D134" s="75" t="s">
        <v>503</v>
      </c>
      <c r="G134" s="77">
        <f>G135+G136</f>
        <v>40213</v>
      </c>
    </row>
    <row r="135" spans="2:7" x14ac:dyDescent="0.2">
      <c r="B135" s="74">
        <v>-3671</v>
      </c>
      <c r="D135" s="75" t="s">
        <v>502</v>
      </c>
      <c r="G135" s="77">
        <v>2824</v>
      </c>
    </row>
    <row r="136" spans="2:7" x14ac:dyDescent="0.2">
      <c r="B136" s="74">
        <v>13786</v>
      </c>
      <c r="D136" s="75" t="s">
        <v>501</v>
      </c>
      <c r="G136" s="77">
        <v>37389</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46</v>
      </c>
    </row>
    <row r="144" spans="2:7" x14ac:dyDescent="0.2">
      <c r="B144" s="74">
        <f>B145+B146</f>
        <v>12782</v>
      </c>
      <c r="D144" s="75" t="s">
        <v>493</v>
      </c>
      <c r="G144" s="77">
        <f>G145+G146</f>
        <v>-135479</v>
      </c>
    </row>
    <row r="145" spans="2:7" x14ac:dyDescent="0.2">
      <c r="B145" s="74">
        <v>-48686</v>
      </c>
      <c r="D145" s="75" t="s">
        <v>492</v>
      </c>
      <c r="G145" s="77">
        <v>-65561</v>
      </c>
    </row>
    <row r="146" spans="2:7" x14ac:dyDescent="0.2">
      <c r="B146" s="78">
        <v>61468</v>
      </c>
      <c r="C146" s="91"/>
      <c r="D146" s="90" t="s">
        <v>491</v>
      </c>
      <c r="E146" s="91"/>
      <c r="F146" s="91"/>
      <c r="G146" s="80">
        <v>-69918</v>
      </c>
    </row>
    <row r="185" s="72" customFormat="1" x14ac:dyDescent="0.2"/>
  </sheetData>
  <mergeCells count="1">
    <mergeCell ref="B85:G85"/>
  </mergeCells>
  <hyperlinks>
    <hyperlink ref="B1" location="Indice!A1" display="INDICE" xr:uid="{00000000-0004-0000-1300-000000000000}"/>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592</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154</v>
      </c>
      <c r="C11" s="75" t="s">
        <v>975</v>
      </c>
      <c r="D11" s="75" t="s">
        <v>572</v>
      </c>
      <c r="E11" s="151" t="s">
        <v>998</v>
      </c>
      <c r="F11" s="76" t="s">
        <v>571</v>
      </c>
      <c r="G11" s="77">
        <f>G12+G13</f>
        <v>608</v>
      </c>
    </row>
    <row r="12" spans="2:12" x14ac:dyDescent="0.2">
      <c r="B12" s="74">
        <f>G11-B11</f>
        <v>454</v>
      </c>
      <c r="C12" s="75" t="s">
        <v>976</v>
      </c>
      <c r="D12" s="52" t="s">
        <v>566</v>
      </c>
      <c r="E12" s="151" t="s">
        <v>1006</v>
      </c>
      <c r="F12" s="72" t="s">
        <v>1007</v>
      </c>
      <c r="G12" s="77">
        <v>608</v>
      </c>
    </row>
    <row r="13" spans="2:12" x14ac:dyDescent="0.2">
      <c r="B13" s="74">
        <v>33</v>
      </c>
      <c r="C13" s="75" t="s">
        <v>977</v>
      </c>
      <c r="D13" s="75" t="s">
        <v>524</v>
      </c>
      <c r="E13" s="151" t="s">
        <v>1008</v>
      </c>
      <c r="F13" s="72" t="s">
        <v>1009</v>
      </c>
      <c r="G13" s="77">
        <v>0</v>
      </c>
    </row>
    <row r="14" spans="2:12" x14ac:dyDescent="0.2">
      <c r="B14" s="74">
        <f>B12-B13</f>
        <v>421</v>
      </c>
      <c r="C14" s="75" t="s">
        <v>978</v>
      </c>
      <c r="D14" s="52" t="s">
        <v>570</v>
      </c>
      <c r="E14" s="151"/>
      <c r="G14" s="77"/>
    </row>
    <row r="15" spans="2:12" ht="7.15" customHeight="1" x14ac:dyDescent="0.2">
      <c r="B15" s="74"/>
      <c r="E15" s="73"/>
      <c r="G15" s="77"/>
    </row>
    <row r="16" spans="2:12" x14ac:dyDescent="0.2">
      <c r="B16" s="78">
        <f>B11+B12</f>
        <v>608</v>
      </c>
      <c r="C16" s="79" t="s">
        <v>518</v>
      </c>
      <c r="D16" s="69"/>
      <c r="E16" s="152" t="s">
        <v>985</v>
      </c>
      <c r="F16" s="69"/>
      <c r="G16" s="80">
        <f>G11</f>
        <v>608</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230</v>
      </c>
      <c r="C26" s="75" t="s">
        <v>979</v>
      </c>
      <c r="D26" s="75" t="s">
        <v>567</v>
      </c>
      <c r="E26" s="151" t="s">
        <v>976</v>
      </c>
      <c r="F26" s="59" t="s">
        <v>566</v>
      </c>
      <c r="G26" s="77">
        <f>+B12</f>
        <v>454</v>
      </c>
    </row>
    <row r="27" spans="2:7" x14ac:dyDescent="0.2">
      <c r="B27" s="74">
        <v>179</v>
      </c>
      <c r="C27" s="75" t="s">
        <v>565</v>
      </c>
      <c r="E27" s="73"/>
      <c r="G27" s="77"/>
    </row>
    <row r="28" spans="2:7" x14ac:dyDescent="0.2">
      <c r="B28" s="74">
        <f>B29+B30</f>
        <v>51</v>
      </c>
      <c r="C28" s="75" t="s">
        <v>564</v>
      </c>
      <c r="E28" s="73"/>
      <c r="G28" s="77"/>
    </row>
    <row r="29" spans="2:7" x14ac:dyDescent="0.2">
      <c r="B29" s="74">
        <v>51</v>
      </c>
      <c r="C29" s="75" t="s">
        <v>1002</v>
      </c>
      <c r="E29" s="73"/>
      <c r="G29" s="77"/>
    </row>
    <row r="30" spans="2:7" x14ac:dyDescent="0.2">
      <c r="B30" s="74">
        <v>0</v>
      </c>
      <c r="C30" s="75" t="s">
        <v>1003</v>
      </c>
      <c r="E30" s="73"/>
      <c r="G30" s="77"/>
    </row>
    <row r="31" spans="2:7" ht="12.75" customHeight="1" x14ac:dyDescent="0.2">
      <c r="B31" s="74">
        <v>8</v>
      </c>
      <c r="C31" s="75" t="s">
        <v>980</v>
      </c>
      <c r="D31" s="72" t="s">
        <v>563</v>
      </c>
      <c r="E31" s="73"/>
      <c r="G31" s="77"/>
    </row>
    <row r="32" spans="2:7" ht="12.75" customHeight="1" x14ac:dyDescent="0.2">
      <c r="B32" s="74">
        <v>0</v>
      </c>
      <c r="C32" s="75" t="s">
        <v>981</v>
      </c>
      <c r="D32" s="72" t="s">
        <v>562</v>
      </c>
      <c r="E32" s="73"/>
      <c r="G32" s="77"/>
    </row>
    <row r="33" spans="2:7" x14ac:dyDescent="0.2">
      <c r="B33" s="74">
        <f>G35-B26-B31-B32</f>
        <v>216</v>
      </c>
      <c r="C33" s="75" t="s">
        <v>982</v>
      </c>
      <c r="D33" s="52" t="s">
        <v>560</v>
      </c>
      <c r="E33" s="73"/>
      <c r="G33" s="77"/>
    </row>
    <row r="34" spans="2:7" x14ac:dyDescent="0.2">
      <c r="B34" s="74"/>
      <c r="E34" s="73"/>
      <c r="G34" s="77"/>
    </row>
    <row r="35" spans="2:7" x14ac:dyDescent="0.2">
      <c r="B35" s="78">
        <f>B26+B31+B32+B33</f>
        <v>454</v>
      </c>
      <c r="C35" s="79" t="s">
        <v>985</v>
      </c>
      <c r="D35" s="69"/>
      <c r="E35" s="152" t="s">
        <v>985</v>
      </c>
      <c r="F35" s="69"/>
      <c r="G35" s="80">
        <f>G26</f>
        <v>454</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6</v>
      </c>
      <c r="C42" s="75" t="s">
        <v>983</v>
      </c>
      <c r="D42" s="75" t="s">
        <v>559</v>
      </c>
      <c r="E42" s="151" t="s">
        <v>982</v>
      </c>
      <c r="F42" s="52" t="s">
        <v>560</v>
      </c>
      <c r="G42" s="77">
        <f>+B33</f>
        <v>216</v>
      </c>
    </row>
    <row r="43" spans="2:7" x14ac:dyDescent="0.2">
      <c r="B43" s="74">
        <v>6</v>
      </c>
      <c r="C43" s="82" t="s">
        <v>558</v>
      </c>
      <c r="E43" s="154" t="s">
        <v>983</v>
      </c>
      <c r="F43" s="76" t="s">
        <v>559</v>
      </c>
      <c r="G43" s="77">
        <f>G44+G45+G47+G48+G49</f>
        <v>1</v>
      </c>
    </row>
    <row r="44" spans="2:7" x14ac:dyDescent="0.2">
      <c r="B44" s="74">
        <v>0</v>
      </c>
      <c r="C44" s="75" t="s">
        <v>557</v>
      </c>
      <c r="E44" s="154" t="s">
        <v>1010</v>
      </c>
      <c r="F44" s="72" t="s">
        <v>1011</v>
      </c>
      <c r="G44" s="77">
        <v>1</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211</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217</v>
      </c>
      <c r="C52" s="79" t="s">
        <v>985</v>
      </c>
      <c r="D52" s="69"/>
      <c r="E52" s="152" t="s">
        <v>985</v>
      </c>
      <c r="F52" s="69"/>
      <c r="G52" s="80">
        <f>G42+G43+G50</f>
        <v>217</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211</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1</v>
      </c>
    </row>
    <row r="64" spans="2:7" x14ac:dyDescent="0.2">
      <c r="B64" s="74">
        <f>B65+B66+B67</f>
        <v>2</v>
      </c>
      <c r="C64" s="75" t="s">
        <v>988</v>
      </c>
      <c r="D64" s="72" t="s">
        <v>545</v>
      </c>
      <c r="E64" s="151" t="s">
        <v>1026</v>
      </c>
      <c r="F64" s="72" t="s">
        <v>1027</v>
      </c>
      <c r="G64" s="77">
        <v>0</v>
      </c>
    </row>
    <row r="65" spans="2:7" x14ac:dyDescent="0.2">
      <c r="B65" s="74">
        <v>2</v>
      </c>
      <c r="C65" s="75" t="s">
        <v>544</v>
      </c>
      <c r="E65" s="151" t="s">
        <v>1028</v>
      </c>
      <c r="F65" s="72" t="s">
        <v>1029</v>
      </c>
      <c r="G65" s="77">
        <v>1</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210</v>
      </c>
      <c r="C68" s="75" t="s">
        <v>989</v>
      </c>
      <c r="D68" s="75" t="s">
        <v>537</v>
      </c>
      <c r="E68" s="73"/>
      <c r="G68" s="77"/>
    </row>
    <row r="69" spans="2:7" ht="17.45" customHeight="1" x14ac:dyDescent="0.2">
      <c r="B69" s="74"/>
      <c r="E69" s="73"/>
      <c r="G69" s="77"/>
    </row>
    <row r="70" spans="2:7" ht="17.45" customHeight="1" x14ac:dyDescent="0.2">
      <c r="B70" s="78">
        <f>B59+B62+B64+B68</f>
        <v>212</v>
      </c>
      <c r="C70" s="79" t="s">
        <v>985</v>
      </c>
      <c r="D70" s="69"/>
      <c r="E70" s="152" t="s">
        <v>985</v>
      </c>
      <c r="F70" s="69"/>
      <c r="G70" s="80">
        <f>G59+G60+G63</f>
        <v>212</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210</v>
      </c>
    </row>
    <row r="78" spans="2:7" x14ac:dyDescent="0.2">
      <c r="B78" s="74"/>
      <c r="D78" s="75" t="s">
        <v>536</v>
      </c>
      <c r="E78" s="151"/>
      <c r="F78" s="75"/>
      <c r="G78" s="77"/>
    </row>
    <row r="79" spans="2:7" x14ac:dyDescent="0.2">
      <c r="B79" s="74">
        <f>G82-B77</f>
        <v>210</v>
      </c>
      <c r="C79" s="75" t="s">
        <v>991</v>
      </c>
      <c r="D79" s="59" t="s">
        <v>535</v>
      </c>
      <c r="E79" s="73"/>
      <c r="G79" s="77"/>
    </row>
    <row r="80" spans="2:7" x14ac:dyDescent="0.2">
      <c r="B80" s="74">
        <f>B79-B13</f>
        <v>177</v>
      </c>
      <c r="C80" s="75" t="s">
        <v>992</v>
      </c>
      <c r="D80" s="52" t="s">
        <v>532</v>
      </c>
      <c r="E80" s="73"/>
      <c r="G80" s="77"/>
    </row>
    <row r="81" spans="2:7" x14ac:dyDescent="0.2">
      <c r="B81" s="74"/>
      <c r="E81" s="73"/>
      <c r="G81" s="77"/>
    </row>
    <row r="82" spans="2:7" x14ac:dyDescent="0.2">
      <c r="B82" s="78">
        <f>B77+B79</f>
        <v>210</v>
      </c>
      <c r="C82" s="79" t="s">
        <v>985</v>
      </c>
      <c r="D82" s="69"/>
      <c r="E82" s="152" t="s">
        <v>985</v>
      </c>
      <c r="F82" s="69"/>
      <c r="G82" s="80">
        <f>G77</f>
        <v>210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177</v>
      </c>
      <c r="C92" s="75" t="s">
        <v>993</v>
      </c>
      <c r="D92" s="52" t="s">
        <v>525</v>
      </c>
      <c r="E92" s="151" t="s">
        <v>991</v>
      </c>
      <c r="F92" s="52" t="s">
        <v>532</v>
      </c>
      <c r="G92" s="77">
        <f>+B80</f>
        <v>177</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177</v>
      </c>
      <c r="C99" s="79" t="s">
        <v>985</v>
      </c>
      <c r="D99" s="69"/>
      <c r="E99" s="152" t="s">
        <v>985</v>
      </c>
      <c r="F99" s="69"/>
      <c r="G99" s="80">
        <f>G92+G93+G96</f>
        <v>177</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-651</v>
      </c>
      <c r="C106" s="75" t="s">
        <v>994</v>
      </c>
      <c r="D106" s="86" t="s">
        <v>526</v>
      </c>
      <c r="E106" s="73"/>
      <c r="G106" s="73"/>
    </row>
    <row r="107" spans="2:7" x14ac:dyDescent="0.2">
      <c r="B107" s="74">
        <v>1</v>
      </c>
      <c r="C107" s="75" t="s">
        <v>995</v>
      </c>
      <c r="D107" s="75"/>
      <c r="E107" s="151" t="s">
        <v>993</v>
      </c>
      <c r="F107" s="59" t="s">
        <v>525</v>
      </c>
      <c r="G107" s="77"/>
    </row>
    <row r="108" spans="2:7" x14ac:dyDescent="0.2">
      <c r="B108" s="74">
        <f>-B13</f>
        <v>-33</v>
      </c>
      <c r="C108" s="75" t="s">
        <v>1001</v>
      </c>
      <c r="D108" s="75" t="s">
        <v>524</v>
      </c>
      <c r="E108" s="151"/>
      <c r="F108" s="58" t="s">
        <v>523</v>
      </c>
      <c r="G108" s="77">
        <f>B92</f>
        <v>177</v>
      </c>
    </row>
    <row r="109" spans="2:7" x14ac:dyDescent="0.2">
      <c r="B109" s="74">
        <v>-652</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861</v>
      </c>
      <c r="C113" s="153" t="s">
        <v>997</v>
      </c>
      <c r="D113" s="52" t="s">
        <v>519</v>
      </c>
      <c r="E113" s="155"/>
      <c r="F113" s="84"/>
      <c r="G113" s="77"/>
    </row>
    <row r="114" spans="2:7" x14ac:dyDescent="0.2">
      <c r="B114" s="74"/>
      <c r="D114" s="75"/>
      <c r="E114" s="155"/>
      <c r="G114" s="77"/>
    </row>
    <row r="115" spans="2:7" x14ac:dyDescent="0.2">
      <c r="B115" s="78">
        <f>B106+B108+B111+B113</f>
        <v>177</v>
      </c>
      <c r="C115" s="79" t="s">
        <v>985</v>
      </c>
      <c r="D115" s="90"/>
      <c r="E115" s="152" t="s">
        <v>985</v>
      </c>
      <c r="F115" s="69"/>
      <c r="G115" s="80">
        <f>G108</f>
        <v>177</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861</v>
      </c>
    </row>
    <row r="123" spans="2:7" ht="15" x14ac:dyDescent="0.2">
      <c r="B123" s="74">
        <f>B125+B128+B131+B134+B137+B142+B143+B144</f>
        <v>708</v>
      </c>
      <c r="C123" s="50"/>
      <c r="D123" s="75" t="s">
        <v>513</v>
      </c>
      <c r="E123" s="50"/>
      <c r="F123" s="50"/>
      <c r="G123" s="77">
        <f>G125+G128+G131+G134+G137+G142+G143+G144</f>
        <v>-153</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703</v>
      </c>
      <c r="D128" s="75" t="s">
        <v>509</v>
      </c>
      <c r="G128" s="77">
        <f>G129+G130</f>
        <v>1</v>
      </c>
    </row>
    <row r="129" spans="2:7" x14ac:dyDescent="0.2">
      <c r="B129" s="74">
        <v>703</v>
      </c>
      <c r="D129" s="75" t="s">
        <v>508</v>
      </c>
      <c r="G129" s="77">
        <v>0</v>
      </c>
    </row>
    <row r="130" spans="2:7" x14ac:dyDescent="0.2">
      <c r="B130" s="74">
        <v>0</v>
      </c>
      <c r="D130" s="75" t="s">
        <v>507</v>
      </c>
      <c r="G130" s="77">
        <v>1</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-326</v>
      </c>
    </row>
    <row r="135" spans="2:7" x14ac:dyDescent="0.2">
      <c r="B135" s="74">
        <v>0</v>
      </c>
      <c r="D135" s="75" t="s">
        <v>502</v>
      </c>
      <c r="G135" s="77">
        <v>-296</v>
      </c>
    </row>
    <row r="136" spans="2:7" x14ac:dyDescent="0.2">
      <c r="B136" s="74">
        <v>0</v>
      </c>
      <c r="D136" s="75" t="s">
        <v>501</v>
      </c>
      <c r="G136" s="77">
        <v>-30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5</v>
      </c>
      <c r="D144" s="75" t="s">
        <v>493</v>
      </c>
      <c r="G144" s="77">
        <f>G145+G146</f>
        <v>172</v>
      </c>
    </row>
    <row r="145" spans="2:7" x14ac:dyDescent="0.2">
      <c r="B145" s="74">
        <v>5</v>
      </c>
      <c r="D145" s="75" t="s">
        <v>492</v>
      </c>
      <c r="G145" s="77">
        <v>-2</v>
      </c>
    </row>
    <row r="146" spans="2:7" x14ac:dyDescent="0.2">
      <c r="B146" s="78">
        <v>0</v>
      </c>
      <c r="C146" s="91"/>
      <c r="D146" s="90" t="s">
        <v>491</v>
      </c>
      <c r="E146" s="91"/>
      <c r="F146" s="91"/>
      <c r="G146" s="80">
        <v>174</v>
      </c>
    </row>
    <row r="185" s="72" customFormat="1" x14ac:dyDescent="0.2"/>
  </sheetData>
  <mergeCells count="1">
    <mergeCell ref="B85:G85"/>
  </mergeCells>
  <hyperlinks>
    <hyperlink ref="B1" location="Indice!A1" display="INDICE" xr:uid="{00000000-0004-0000-1400-000000000000}"/>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593</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22248</v>
      </c>
      <c r="C11" s="75" t="s">
        <v>975</v>
      </c>
      <c r="D11" s="75" t="s">
        <v>572</v>
      </c>
      <c r="E11" s="151" t="s">
        <v>998</v>
      </c>
      <c r="F11" s="76" t="s">
        <v>571</v>
      </c>
      <c r="G11" s="77">
        <f>G12+G13</f>
        <v>71459</v>
      </c>
    </row>
    <row r="12" spans="2:12" x14ac:dyDescent="0.2">
      <c r="B12" s="74">
        <f>G11-B11</f>
        <v>49211</v>
      </c>
      <c r="C12" s="75" t="s">
        <v>976</v>
      </c>
      <c r="D12" s="52" t="s">
        <v>566</v>
      </c>
      <c r="E12" s="151" t="s">
        <v>1006</v>
      </c>
      <c r="F12" s="72" t="s">
        <v>1007</v>
      </c>
      <c r="G12" s="77">
        <v>71459</v>
      </c>
    </row>
    <row r="13" spans="2:12" x14ac:dyDescent="0.2">
      <c r="B13" s="74">
        <v>18535</v>
      </c>
      <c r="C13" s="75" t="s">
        <v>977</v>
      </c>
      <c r="D13" s="75" t="s">
        <v>524</v>
      </c>
      <c r="E13" s="151" t="s">
        <v>1008</v>
      </c>
      <c r="F13" s="72" t="s">
        <v>1009</v>
      </c>
      <c r="G13" s="77">
        <v>0</v>
      </c>
    </row>
    <row r="14" spans="2:12" x14ac:dyDescent="0.2">
      <c r="B14" s="74">
        <f>B12-B13</f>
        <v>30676</v>
      </c>
      <c r="C14" s="75" t="s">
        <v>978</v>
      </c>
      <c r="D14" s="52" t="s">
        <v>570</v>
      </c>
      <c r="E14" s="151"/>
      <c r="G14" s="77"/>
    </row>
    <row r="15" spans="2:12" ht="7.15" customHeight="1" x14ac:dyDescent="0.2">
      <c r="B15" s="74"/>
      <c r="E15" s="73"/>
      <c r="G15" s="77"/>
    </row>
    <row r="16" spans="2:12" x14ac:dyDescent="0.2">
      <c r="B16" s="78">
        <f>B11+B12</f>
        <v>71459</v>
      </c>
      <c r="C16" s="79" t="s">
        <v>518</v>
      </c>
      <c r="D16" s="69"/>
      <c r="E16" s="152" t="s">
        <v>985</v>
      </c>
      <c r="F16" s="69"/>
      <c r="G16" s="80">
        <f>G11</f>
        <v>71459</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15076</v>
      </c>
      <c r="C26" s="75" t="s">
        <v>979</v>
      </c>
      <c r="D26" s="75" t="s">
        <v>567</v>
      </c>
      <c r="E26" s="151" t="s">
        <v>976</v>
      </c>
      <c r="F26" s="59" t="s">
        <v>566</v>
      </c>
      <c r="G26" s="77">
        <f>+B12</f>
        <v>49211</v>
      </c>
    </row>
    <row r="27" spans="2:7" x14ac:dyDescent="0.2">
      <c r="B27" s="74">
        <v>11608</v>
      </c>
      <c r="C27" s="75" t="s">
        <v>565</v>
      </c>
      <c r="E27" s="73"/>
      <c r="G27" s="77"/>
    </row>
    <row r="28" spans="2:7" x14ac:dyDescent="0.2">
      <c r="B28" s="74">
        <f>B29+B30</f>
        <v>3468</v>
      </c>
      <c r="C28" s="75" t="s">
        <v>564</v>
      </c>
      <c r="E28" s="73"/>
      <c r="G28" s="77"/>
    </row>
    <row r="29" spans="2:7" x14ac:dyDescent="0.2">
      <c r="B29" s="74">
        <v>3437</v>
      </c>
      <c r="C29" s="75" t="s">
        <v>1002</v>
      </c>
      <c r="E29" s="73"/>
      <c r="G29" s="77"/>
    </row>
    <row r="30" spans="2:7" x14ac:dyDescent="0.2">
      <c r="B30" s="74">
        <v>31</v>
      </c>
      <c r="C30" s="75" t="s">
        <v>1003</v>
      </c>
      <c r="E30" s="73"/>
      <c r="G30" s="77"/>
    </row>
    <row r="31" spans="2:7" ht="12.75" customHeight="1" x14ac:dyDescent="0.2">
      <c r="B31" s="74">
        <v>853</v>
      </c>
      <c r="C31" s="75" t="s">
        <v>980</v>
      </c>
      <c r="D31" s="72" t="s">
        <v>563</v>
      </c>
      <c r="E31" s="73"/>
      <c r="G31" s="77"/>
    </row>
    <row r="32" spans="2:7" ht="12.75" customHeight="1" x14ac:dyDescent="0.2">
      <c r="B32" s="74">
        <v>0</v>
      </c>
      <c r="C32" s="75" t="s">
        <v>981</v>
      </c>
      <c r="D32" s="72" t="s">
        <v>562</v>
      </c>
      <c r="E32" s="73"/>
      <c r="G32" s="77"/>
    </row>
    <row r="33" spans="2:7" x14ac:dyDescent="0.2">
      <c r="B33" s="74">
        <f>G35-B26-B31-B32</f>
        <v>33282</v>
      </c>
      <c r="C33" s="75" t="s">
        <v>982</v>
      </c>
      <c r="D33" s="52" t="s">
        <v>560</v>
      </c>
      <c r="E33" s="73"/>
      <c r="G33" s="77"/>
    </row>
    <row r="34" spans="2:7" x14ac:dyDescent="0.2">
      <c r="B34" s="74"/>
      <c r="E34" s="73"/>
      <c r="G34" s="77"/>
    </row>
    <row r="35" spans="2:7" x14ac:dyDescent="0.2">
      <c r="B35" s="78">
        <f>B26+B31+B32+B33</f>
        <v>49211</v>
      </c>
      <c r="C35" s="79" t="s">
        <v>985</v>
      </c>
      <c r="D35" s="69"/>
      <c r="E35" s="152" t="s">
        <v>985</v>
      </c>
      <c r="F35" s="69"/>
      <c r="G35" s="80">
        <f>G26</f>
        <v>49211</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20067</v>
      </c>
      <c r="C42" s="75" t="s">
        <v>983</v>
      </c>
      <c r="D42" s="75" t="s">
        <v>559</v>
      </c>
      <c r="E42" s="151" t="s">
        <v>982</v>
      </c>
      <c r="F42" s="52" t="s">
        <v>560</v>
      </c>
      <c r="G42" s="77">
        <f>+B33</f>
        <v>33282</v>
      </c>
    </row>
    <row r="43" spans="2:7" x14ac:dyDescent="0.2">
      <c r="B43" s="74">
        <v>446</v>
      </c>
      <c r="C43" s="82" t="s">
        <v>558</v>
      </c>
      <c r="E43" s="154" t="s">
        <v>983</v>
      </c>
      <c r="F43" s="76" t="s">
        <v>559</v>
      </c>
      <c r="G43" s="77">
        <f>G44+G45+G47+G48+G49</f>
        <v>37</v>
      </c>
    </row>
    <row r="44" spans="2:7" x14ac:dyDescent="0.2">
      <c r="B44" s="74">
        <v>19621</v>
      </c>
      <c r="C44" s="75" t="s">
        <v>557</v>
      </c>
      <c r="E44" s="154" t="s">
        <v>1010</v>
      </c>
      <c r="F44" s="72" t="s">
        <v>1011</v>
      </c>
      <c r="G44" s="77">
        <v>37</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13252</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33319</v>
      </c>
      <c r="C52" s="79" t="s">
        <v>985</v>
      </c>
      <c r="D52" s="69"/>
      <c r="E52" s="152" t="s">
        <v>985</v>
      </c>
      <c r="F52" s="69"/>
      <c r="G52" s="80">
        <f>G42+G43+G50</f>
        <v>33319</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487</v>
      </c>
      <c r="C59" s="75" t="s">
        <v>986</v>
      </c>
      <c r="D59" s="76" t="s">
        <v>551</v>
      </c>
      <c r="E59" s="151" t="s">
        <v>984</v>
      </c>
      <c r="F59" s="52" t="s">
        <v>550</v>
      </c>
      <c r="G59" s="77">
        <f>+B49</f>
        <v>13252</v>
      </c>
    </row>
    <row r="60" spans="2:7" x14ac:dyDescent="0.2">
      <c r="B60" s="74">
        <v>487</v>
      </c>
      <c r="C60" s="75" t="s">
        <v>549</v>
      </c>
      <c r="E60" s="151" t="s">
        <v>1004</v>
      </c>
      <c r="F60" s="75" t="s">
        <v>1005</v>
      </c>
      <c r="G60" s="77">
        <f>G61+G62</f>
        <v>31</v>
      </c>
    </row>
    <row r="61" spans="2:7" x14ac:dyDescent="0.2">
      <c r="B61" s="74">
        <v>0</v>
      </c>
      <c r="C61" s="75" t="s">
        <v>548</v>
      </c>
      <c r="E61" s="151" t="s">
        <v>1022</v>
      </c>
      <c r="F61" s="72" t="s">
        <v>1023</v>
      </c>
      <c r="G61" s="77">
        <v>0</v>
      </c>
    </row>
    <row r="62" spans="2:7" x14ac:dyDescent="0.2">
      <c r="B62" s="74">
        <v>31</v>
      </c>
      <c r="C62" s="75" t="s">
        <v>987</v>
      </c>
      <c r="D62" s="75" t="s">
        <v>547</v>
      </c>
      <c r="E62" s="151" t="s">
        <v>1024</v>
      </c>
      <c r="F62" s="72" t="s">
        <v>1025</v>
      </c>
      <c r="G62" s="77">
        <v>31</v>
      </c>
    </row>
    <row r="63" spans="2:7" x14ac:dyDescent="0.2">
      <c r="B63" s="74"/>
      <c r="D63" s="75" t="s">
        <v>546</v>
      </c>
      <c r="E63" s="151" t="s">
        <v>988</v>
      </c>
      <c r="F63" s="72" t="s">
        <v>545</v>
      </c>
      <c r="G63" s="77">
        <f>G64+G65+G66</f>
        <v>1555</v>
      </c>
    </row>
    <row r="64" spans="2:7" x14ac:dyDescent="0.2">
      <c r="B64" s="74">
        <f>B65+B66+B67</f>
        <v>90</v>
      </c>
      <c r="C64" s="75" t="s">
        <v>988</v>
      </c>
      <c r="D64" s="72" t="s">
        <v>545</v>
      </c>
      <c r="E64" s="151" t="s">
        <v>1026</v>
      </c>
      <c r="F64" s="72" t="s">
        <v>1027</v>
      </c>
      <c r="G64" s="77">
        <v>0</v>
      </c>
    </row>
    <row r="65" spans="2:7" x14ac:dyDescent="0.2">
      <c r="B65" s="74">
        <v>90</v>
      </c>
      <c r="C65" s="75" t="s">
        <v>544</v>
      </c>
      <c r="E65" s="151" t="s">
        <v>1028</v>
      </c>
      <c r="F65" s="72" t="s">
        <v>1029</v>
      </c>
      <c r="G65" s="77">
        <v>0</v>
      </c>
    </row>
    <row r="66" spans="2:7" x14ac:dyDescent="0.2">
      <c r="B66" s="74">
        <v>0</v>
      </c>
      <c r="C66" s="75" t="s">
        <v>543</v>
      </c>
      <c r="E66" s="151" t="s">
        <v>1030</v>
      </c>
      <c r="F66" s="72" t="s">
        <v>1031</v>
      </c>
      <c r="G66" s="77">
        <v>1555</v>
      </c>
    </row>
    <row r="67" spans="2:7" x14ac:dyDescent="0.2">
      <c r="B67" s="74">
        <v>0</v>
      </c>
      <c r="C67" s="75" t="s">
        <v>542</v>
      </c>
      <c r="E67" s="73"/>
      <c r="G67" s="77"/>
    </row>
    <row r="68" spans="2:7" x14ac:dyDescent="0.2">
      <c r="B68" s="74">
        <f>G70-B59-B62-B64</f>
        <v>14230</v>
      </c>
      <c r="C68" s="75" t="s">
        <v>989</v>
      </c>
      <c r="D68" s="75" t="s">
        <v>537</v>
      </c>
      <c r="E68" s="73"/>
      <c r="G68" s="77"/>
    </row>
    <row r="69" spans="2:7" ht="17.45" customHeight="1" x14ac:dyDescent="0.2">
      <c r="B69" s="74"/>
      <c r="E69" s="73"/>
      <c r="G69" s="77"/>
    </row>
    <row r="70" spans="2:7" ht="17.45" customHeight="1" x14ac:dyDescent="0.2">
      <c r="B70" s="78">
        <f>B59+B62+B64+B68</f>
        <v>14838</v>
      </c>
      <c r="C70" s="79" t="s">
        <v>985</v>
      </c>
      <c r="D70" s="69"/>
      <c r="E70" s="152" t="s">
        <v>985</v>
      </c>
      <c r="F70" s="69"/>
      <c r="G70" s="80">
        <f>G59+G60+G63</f>
        <v>14838</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14230</v>
      </c>
    </row>
    <row r="78" spans="2:7" x14ac:dyDescent="0.2">
      <c r="B78" s="74"/>
      <c r="D78" s="75" t="s">
        <v>536</v>
      </c>
      <c r="E78" s="151"/>
      <c r="F78" s="75"/>
      <c r="G78" s="77"/>
    </row>
    <row r="79" spans="2:7" x14ac:dyDescent="0.2">
      <c r="B79" s="74">
        <f>G82-B77</f>
        <v>14230</v>
      </c>
      <c r="C79" s="75" t="s">
        <v>991</v>
      </c>
      <c r="D79" s="59" t="s">
        <v>535</v>
      </c>
      <c r="E79" s="73"/>
      <c r="G79" s="77"/>
    </row>
    <row r="80" spans="2:7" x14ac:dyDescent="0.2">
      <c r="B80" s="74">
        <f>B79-B13</f>
        <v>-4305</v>
      </c>
      <c r="C80" s="75" t="s">
        <v>992</v>
      </c>
      <c r="D80" s="52" t="s">
        <v>532</v>
      </c>
      <c r="E80" s="73"/>
      <c r="G80" s="77"/>
    </row>
    <row r="81" spans="2:7" x14ac:dyDescent="0.2">
      <c r="B81" s="74"/>
      <c r="E81" s="73"/>
      <c r="G81" s="77"/>
    </row>
    <row r="82" spans="2:7" x14ac:dyDescent="0.2">
      <c r="B82" s="78">
        <f>B77+B79</f>
        <v>14230</v>
      </c>
      <c r="C82" s="79" t="s">
        <v>985</v>
      </c>
      <c r="D82" s="69"/>
      <c r="E82" s="152" t="s">
        <v>985</v>
      </c>
      <c r="F82" s="69"/>
      <c r="G82" s="80">
        <f>G77</f>
        <v>14230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3189</v>
      </c>
      <c r="C92" s="75" t="s">
        <v>993</v>
      </c>
      <c r="D92" s="52" t="s">
        <v>525</v>
      </c>
      <c r="E92" s="151" t="s">
        <v>991</v>
      </c>
      <c r="F92" s="52" t="s">
        <v>532</v>
      </c>
      <c r="G92" s="77">
        <f>+B80</f>
        <v>-4305</v>
      </c>
    </row>
    <row r="93" spans="2:7" x14ac:dyDescent="0.2">
      <c r="B93" s="74"/>
      <c r="D93" s="59" t="s">
        <v>523</v>
      </c>
      <c r="E93" s="151" t="s">
        <v>999</v>
      </c>
      <c r="F93" s="72" t="s">
        <v>531</v>
      </c>
      <c r="G93" s="77">
        <f>G94+G95</f>
        <v>7494</v>
      </c>
    </row>
    <row r="94" spans="2:7" x14ac:dyDescent="0.2">
      <c r="B94" s="74"/>
      <c r="D94" s="75"/>
      <c r="E94" s="151" t="s">
        <v>530</v>
      </c>
      <c r="G94" s="77">
        <v>7494</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3189</v>
      </c>
      <c r="C99" s="79" t="s">
        <v>985</v>
      </c>
      <c r="D99" s="69"/>
      <c r="E99" s="152" t="s">
        <v>985</v>
      </c>
      <c r="F99" s="69"/>
      <c r="G99" s="80">
        <f>G92+G93+G96</f>
        <v>3189</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23011</v>
      </c>
      <c r="C106" s="75" t="s">
        <v>994</v>
      </c>
      <c r="D106" s="86" t="s">
        <v>526</v>
      </c>
      <c r="E106" s="73"/>
      <c r="G106" s="73"/>
    </row>
    <row r="107" spans="2:7" x14ac:dyDescent="0.2">
      <c r="B107" s="74">
        <v>19486</v>
      </c>
      <c r="C107" s="75" t="s">
        <v>995</v>
      </c>
      <c r="D107" s="75"/>
      <c r="E107" s="151" t="s">
        <v>993</v>
      </c>
      <c r="F107" s="59" t="s">
        <v>525</v>
      </c>
      <c r="G107" s="77"/>
    </row>
    <row r="108" spans="2:7" x14ac:dyDescent="0.2">
      <c r="B108" s="74">
        <f>-B13</f>
        <v>-18535</v>
      </c>
      <c r="C108" s="75" t="s">
        <v>1001</v>
      </c>
      <c r="D108" s="75" t="s">
        <v>524</v>
      </c>
      <c r="E108" s="151"/>
      <c r="F108" s="58" t="s">
        <v>523</v>
      </c>
      <c r="G108" s="77">
        <f>B92</f>
        <v>3189</v>
      </c>
    </row>
    <row r="109" spans="2:7" x14ac:dyDescent="0.2">
      <c r="B109" s="74">
        <v>3525</v>
      </c>
      <c r="C109" s="82" t="s">
        <v>522</v>
      </c>
      <c r="D109" s="75" t="s">
        <v>1034</v>
      </c>
      <c r="E109" s="73"/>
      <c r="F109" s="87"/>
      <c r="G109" s="88"/>
    </row>
    <row r="110" spans="2:7" x14ac:dyDescent="0.2">
      <c r="B110" s="74">
        <v>0</v>
      </c>
      <c r="C110" s="82" t="s">
        <v>521</v>
      </c>
      <c r="D110" s="75" t="s">
        <v>520</v>
      </c>
      <c r="E110" s="155"/>
      <c r="G110" s="77"/>
    </row>
    <row r="111" spans="2:7" x14ac:dyDescent="0.2">
      <c r="B111" s="74">
        <v>36</v>
      </c>
      <c r="C111" s="82" t="s">
        <v>996</v>
      </c>
      <c r="D111" s="75" t="s">
        <v>1035</v>
      </c>
      <c r="E111" s="73"/>
      <c r="F111" s="87"/>
      <c r="G111" s="88"/>
    </row>
    <row r="112" spans="2:7" x14ac:dyDescent="0.2">
      <c r="B112" s="74"/>
      <c r="C112" s="75"/>
      <c r="D112" s="75" t="s">
        <v>1036</v>
      </c>
      <c r="E112" s="155"/>
      <c r="G112" s="77"/>
    </row>
    <row r="113" spans="2:7" x14ac:dyDescent="0.2">
      <c r="B113" s="74">
        <f>G115-B106-B108-B111</f>
        <v>-1323</v>
      </c>
      <c r="C113" s="153" t="s">
        <v>997</v>
      </c>
      <c r="D113" s="52" t="s">
        <v>519</v>
      </c>
      <c r="E113" s="155"/>
      <c r="F113" s="84"/>
      <c r="G113" s="77"/>
    </row>
    <row r="114" spans="2:7" x14ac:dyDescent="0.2">
      <c r="B114" s="74"/>
      <c r="D114" s="75"/>
      <c r="E114" s="155"/>
      <c r="G114" s="77"/>
    </row>
    <row r="115" spans="2:7" x14ac:dyDescent="0.2">
      <c r="B115" s="78">
        <f>B106+B108+B111+B113</f>
        <v>3189</v>
      </c>
      <c r="C115" s="79" t="s">
        <v>985</v>
      </c>
      <c r="D115" s="90"/>
      <c r="E115" s="152" t="s">
        <v>985</v>
      </c>
      <c r="F115" s="69"/>
      <c r="G115" s="80">
        <f>G108</f>
        <v>3189</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-1323</v>
      </c>
    </row>
    <row r="123" spans="2:7" ht="15" x14ac:dyDescent="0.2">
      <c r="B123" s="74">
        <f>B125+B128+B131+B134+B137+B142+B143+B144</f>
        <v>-6094</v>
      </c>
      <c r="C123" s="50"/>
      <c r="D123" s="75" t="s">
        <v>513</v>
      </c>
      <c r="E123" s="50"/>
      <c r="F123" s="50"/>
      <c r="G123" s="77">
        <f>G125+G128+G131+G134+G137+G142+G143+G144</f>
        <v>-4771</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-6996</v>
      </c>
      <c r="D128" s="75" t="s">
        <v>509</v>
      </c>
      <c r="G128" s="77">
        <f>G129+G130</f>
        <v>-268</v>
      </c>
    </row>
    <row r="129" spans="2:7" x14ac:dyDescent="0.2">
      <c r="B129" s="74">
        <v>-7017</v>
      </c>
      <c r="D129" s="75" t="s">
        <v>508</v>
      </c>
      <c r="G129" s="77">
        <v>0</v>
      </c>
    </row>
    <row r="130" spans="2:7" x14ac:dyDescent="0.2">
      <c r="B130" s="74">
        <v>21</v>
      </c>
      <c r="D130" s="75" t="s">
        <v>507</v>
      </c>
      <c r="G130" s="77">
        <v>-268</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-177</v>
      </c>
      <c r="D134" s="75" t="s">
        <v>503</v>
      </c>
      <c r="G134" s="77">
        <f>G135+G136</f>
        <v>-5914</v>
      </c>
    </row>
    <row r="135" spans="2:7" x14ac:dyDescent="0.2">
      <c r="B135" s="74">
        <v>8</v>
      </c>
      <c r="D135" s="75" t="s">
        <v>502</v>
      </c>
      <c r="G135" s="77">
        <v>-429</v>
      </c>
    </row>
    <row r="136" spans="2:7" x14ac:dyDescent="0.2">
      <c r="B136" s="74">
        <v>-185</v>
      </c>
      <c r="D136" s="75" t="s">
        <v>501</v>
      </c>
      <c r="G136" s="77">
        <v>-5485</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1079</v>
      </c>
      <c r="D144" s="75" t="s">
        <v>493</v>
      </c>
      <c r="G144" s="77">
        <f>G145+G146</f>
        <v>1411</v>
      </c>
    </row>
    <row r="145" spans="2:7" x14ac:dyDescent="0.2">
      <c r="B145" s="74">
        <v>-199</v>
      </c>
      <c r="D145" s="75" t="s">
        <v>492</v>
      </c>
      <c r="G145" s="77">
        <v>1764</v>
      </c>
    </row>
    <row r="146" spans="2:7" x14ac:dyDescent="0.2">
      <c r="B146" s="78">
        <v>1278</v>
      </c>
      <c r="C146" s="91"/>
      <c r="D146" s="90" t="s">
        <v>491</v>
      </c>
      <c r="E146" s="91"/>
      <c r="F146" s="91"/>
      <c r="G146" s="80">
        <v>-353</v>
      </c>
    </row>
    <row r="185" s="72" customFormat="1" x14ac:dyDescent="0.2"/>
  </sheetData>
  <mergeCells count="1">
    <mergeCell ref="B85:G85"/>
  </mergeCells>
  <hyperlinks>
    <hyperlink ref="B1" location="Indice!A1" display="INDICE" xr:uid="{00000000-0004-0000-1500-000000000000}"/>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750</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1600-000000000000}"/>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751</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3157</v>
      </c>
      <c r="C11" s="75" t="s">
        <v>975</v>
      </c>
      <c r="D11" s="75" t="s">
        <v>572</v>
      </c>
      <c r="E11" s="151" t="s">
        <v>998</v>
      </c>
      <c r="F11" s="76" t="s">
        <v>571</v>
      </c>
      <c r="G11" s="77">
        <f>G12+G13</f>
        <v>10912</v>
      </c>
    </row>
    <row r="12" spans="2:12" x14ac:dyDescent="0.2">
      <c r="B12" s="74">
        <f>G11-B11</f>
        <v>7755</v>
      </c>
      <c r="C12" s="75" t="s">
        <v>976</v>
      </c>
      <c r="D12" s="52" t="s">
        <v>566</v>
      </c>
      <c r="E12" s="151" t="s">
        <v>1006</v>
      </c>
      <c r="F12" s="72" t="s">
        <v>1007</v>
      </c>
      <c r="G12" s="77">
        <v>10912</v>
      </c>
    </row>
    <row r="13" spans="2:12" x14ac:dyDescent="0.2">
      <c r="B13" s="74">
        <v>1004</v>
      </c>
      <c r="C13" s="75" t="s">
        <v>977</v>
      </c>
      <c r="D13" s="75" t="s">
        <v>524</v>
      </c>
      <c r="E13" s="151" t="s">
        <v>1008</v>
      </c>
      <c r="F13" s="72" t="s">
        <v>1009</v>
      </c>
      <c r="G13" s="77">
        <v>0</v>
      </c>
    </row>
    <row r="14" spans="2:12" x14ac:dyDescent="0.2">
      <c r="B14" s="74">
        <f>B12-B13</f>
        <v>6751</v>
      </c>
      <c r="C14" s="75" t="s">
        <v>978</v>
      </c>
      <c r="D14" s="52" t="s">
        <v>570</v>
      </c>
      <c r="E14" s="151"/>
      <c r="G14" s="77"/>
    </row>
    <row r="15" spans="2:12" ht="7.15" customHeight="1" x14ac:dyDescent="0.2">
      <c r="B15" s="74"/>
      <c r="E15" s="73"/>
      <c r="G15" s="77"/>
    </row>
    <row r="16" spans="2:12" x14ac:dyDescent="0.2">
      <c r="B16" s="78">
        <f>B11+B12</f>
        <v>10912</v>
      </c>
      <c r="C16" s="79" t="s">
        <v>518</v>
      </c>
      <c r="D16" s="69"/>
      <c r="E16" s="152" t="s">
        <v>985</v>
      </c>
      <c r="F16" s="69"/>
      <c r="G16" s="80">
        <f>G11</f>
        <v>10912</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6034</v>
      </c>
      <c r="C26" s="75" t="s">
        <v>979</v>
      </c>
      <c r="D26" s="75" t="s">
        <v>567</v>
      </c>
      <c r="E26" s="151" t="s">
        <v>976</v>
      </c>
      <c r="F26" s="59" t="s">
        <v>566</v>
      </c>
      <c r="G26" s="77">
        <f>+B12</f>
        <v>7755</v>
      </c>
    </row>
    <row r="27" spans="2:7" x14ac:dyDescent="0.2">
      <c r="B27" s="74">
        <v>4953</v>
      </c>
      <c r="C27" s="75" t="s">
        <v>565</v>
      </c>
      <c r="E27" s="73"/>
      <c r="G27" s="77"/>
    </row>
    <row r="28" spans="2:7" x14ac:dyDescent="0.2">
      <c r="B28" s="74">
        <f>B29+B30</f>
        <v>1081</v>
      </c>
      <c r="C28" s="75" t="s">
        <v>564</v>
      </c>
      <c r="E28" s="73"/>
      <c r="G28" s="77"/>
    </row>
    <row r="29" spans="2:7" x14ac:dyDescent="0.2">
      <c r="B29" s="74">
        <v>1081</v>
      </c>
      <c r="C29" s="75" t="s">
        <v>1002</v>
      </c>
      <c r="E29" s="73"/>
      <c r="G29" s="77"/>
    </row>
    <row r="30" spans="2:7" x14ac:dyDescent="0.2">
      <c r="B30" s="74">
        <v>0</v>
      </c>
      <c r="C30" s="75" t="s">
        <v>1003</v>
      </c>
      <c r="E30" s="73"/>
      <c r="G30" s="77"/>
    </row>
    <row r="31" spans="2:7" ht="12.75" customHeight="1" x14ac:dyDescent="0.2">
      <c r="B31" s="74">
        <v>566</v>
      </c>
      <c r="C31" s="75" t="s">
        <v>980</v>
      </c>
      <c r="D31" s="72" t="s">
        <v>563</v>
      </c>
      <c r="E31" s="73"/>
      <c r="G31" s="77"/>
    </row>
    <row r="32" spans="2:7" ht="12.75" customHeight="1" x14ac:dyDescent="0.2">
      <c r="B32" s="74">
        <v>0</v>
      </c>
      <c r="C32" s="75" t="s">
        <v>981</v>
      </c>
      <c r="D32" s="72" t="s">
        <v>562</v>
      </c>
      <c r="E32" s="73"/>
      <c r="G32" s="77"/>
    </row>
    <row r="33" spans="2:7" x14ac:dyDescent="0.2">
      <c r="B33" s="74">
        <f>G35-B26-B31-B32</f>
        <v>1155</v>
      </c>
      <c r="C33" s="75" t="s">
        <v>982</v>
      </c>
      <c r="D33" s="52" t="s">
        <v>560</v>
      </c>
      <c r="E33" s="73"/>
      <c r="G33" s="77"/>
    </row>
    <row r="34" spans="2:7" x14ac:dyDescent="0.2">
      <c r="B34" s="74"/>
      <c r="E34" s="73"/>
      <c r="G34" s="77"/>
    </row>
    <row r="35" spans="2:7" x14ac:dyDescent="0.2">
      <c r="B35" s="78">
        <f>B26+B31+B32+B33</f>
        <v>7755</v>
      </c>
      <c r="C35" s="79" t="s">
        <v>985</v>
      </c>
      <c r="D35" s="69"/>
      <c r="E35" s="152" t="s">
        <v>985</v>
      </c>
      <c r="F35" s="69"/>
      <c r="G35" s="80">
        <f>G26</f>
        <v>7755</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54</v>
      </c>
      <c r="C42" s="75" t="s">
        <v>983</v>
      </c>
      <c r="D42" s="75" t="s">
        <v>559</v>
      </c>
      <c r="E42" s="151" t="s">
        <v>982</v>
      </c>
      <c r="F42" s="52" t="s">
        <v>560</v>
      </c>
      <c r="G42" s="77">
        <f>+B33</f>
        <v>1155</v>
      </c>
    </row>
    <row r="43" spans="2:7" x14ac:dyDescent="0.2">
      <c r="B43" s="74">
        <v>54</v>
      </c>
      <c r="C43" s="82" t="s">
        <v>558</v>
      </c>
      <c r="E43" s="154" t="s">
        <v>983</v>
      </c>
      <c r="F43" s="76" t="s">
        <v>559</v>
      </c>
      <c r="G43" s="77">
        <f>G44+G45+G47+G48+G49</f>
        <v>12</v>
      </c>
    </row>
    <row r="44" spans="2:7" x14ac:dyDescent="0.2">
      <c r="B44" s="74">
        <v>0</v>
      </c>
      <c r="C44" s="75" t="s">
        <v>557</v>
      </c>
      <c r="E44" s="154" t="s">
        <v>1010</v>
      </c>
      <c r="F44" s="72" t="s">
        <v>1011</v>
      </c>
      <c r="G44" s="77">
        <v>12</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1113</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1167</v>
      </c>
      <c r="C52" s="79" t="s">
        <v>985</v>
      </c>
      <c r="D52" s="69"/>
      <c r="E52" s="152" t="s">
        <v>985</v>
      </c>
      <c r="F52" s="69"/>
      <c r="G52" s="80">
        <f>G42+G43+G50</f>
        <v>1167</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25</v>
      </c>
      <c r="C59" s="75" t="s">
        <v>986</v>
      </c>
      <c r="D59" s="76" t="s">
        <v>551</v>
      </c>
      <c r="E59" s="151" t="s">
        <v>984</v>
      </c>
      <c r="F59" s="52" t="s">
        <v>550</v>
      </c>
      <c r="G59" s="77">
        <f>+B49</f>
        <v>1113</v>
      </c>
    </row>
    <row r="60" spans="2:7" x14ac:dyDescent="0.2">
      <c r="B60" s="74">
        <v>25</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41</v>
      </c>
    </row>
    <row r="64" spans="2:7" x14ac:dyDescent="0.2">
      <c r="B64" s="74">
        <f>B65+B66+B67</f>
        <v>31</v>
      </c>
      <c r="C64" s="75" t="s">
        <v>988</v>
      </c>
      <c r="D64" s="72" t="s">
        <v>545</v>
      </c>
      <c r="E64" s="151" t="s">
        <v>1026</v>
      </c>
      <c r="F64" s="72" t="s">
        <v>1027</v>
      </c>
      <c r="G64" s="77">
        <v>0</v>
      </c>
    </row>
    <row r="65" spans="2:7" x14ac:dyDescent="0.2">
      <c r="B65" s="74">
        <v>21</v>
      </c>
      <c r="C65" s="75" t="s">
        <v>544</v>
      </c>
      <c r="E65" s="151" t="s">
        <v>1028</v>
      </c>
      <c r="F65" s="72" t="s">
        <v>1029</v>
      </c>
      <c r="G65" s="77">
        <v>0</v>
      </c>
    </row>
    <row r="66" spans="2:7" x14ac:dyDescent="0.2">
      <c r="B66" s="74">
        <v>0</v>
      </c>
      <c r="C66" s="75" t="s">
        <v>543</v>
      </c>
      <c r="E66" s="151" t="s">
        <v>1030</v>
      </c>
      <c r="F66" s="72" t="s">
        <v>1031</v>
      </c>
      <c r="G66" s="77">
        <v>41</v>
      </c>
    </row>
    <row r="67" spans="2:7" x14ac:dyDescent="0.2">
      <c r="B67" s="74">
        <v>10</v>
      </c>
      <c r="C67" s="75" t="s">
        <v>542</v>
      </c>
      <c r="E67" s="73"/>
      <c r="G67" s="77"/>
    </row>
    <row r="68" spans="2:7" x14ac:dyDescent="0.2">
      <c r="B68" s="74">
        <f>G70-B59-B62-B64</f>
        <v>1098</v>
      </c>
      <c r="C68" s="75" t="s">
        <v>989</v>
      </c>
      <c r="D68" s="75" t="s">
        <v>537</v>
      </c>
      <c r="E68" s="73"/>
      <c r="G68" s="77"/>
    </row>
    <row r="69" spans="2:7" ht="17.45" customHeight="1" x14ac:dyDescent="0.2">
      <c r="B69" s="74"/>
      <c r="E69" s="73"/>
      <c r="G69" s="77"/>
    </row>
    <row r="70" spans="2:7" ht="17.45" customHeight="1" x14ac:dyDescent="0.2">
      <c r="B70" s="78">
        <f>B59+B62+B64+B68</f>
        <v>1154</v>
      </c>
      <c r="C70" s="79" t="s">
        <v>985</v>
      </c>
      <c r="D70" s="69"/>
      <c r="E70" s="152" t="s">
        <v>985</v>
      </c>
      <c r="F70" s="69"/>
      <c r="G70" s="80">
        <f>G59+G60+G63</f>
        <v>1154</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1098</v>
      </c>
    </row>
    <row r="78" spans="2:7" x14ac:dyDescent="0.2">
      <c r="B78" s="74"/>
      <c r="D78" s="75" t="s">
        <v>536</v>
      </c>
      <c r="E78" s="151"/>
      <c r="F78" s="75"/>
      <c r="G78" s="77"/>
    </row>
    <row r="79" spans="2:7" x14ac:dyDescent="0.2">
      <c r="B79" s="74">
        <f>G82-B77</f>
        <v>1098</v>
      </c>
      <c r="C79" s="75" t="s">
        <v>991</v>
      </c>
      <c r="D79" s="59" t="s">
        <v>535</v>
      </c>
      <c r="E79" s="73"/>
      <c r="G79" s="77"/>
    </row>
    <row r="80" spans="2:7" x14ac:dyDescent="0.2">
      <c r="B80" s="74">
        <f>B79-B13</f>
        <v>94</v>
      </c>
      <c r="C80" s="75" t="s">
        <v>992</v>
      </c>
      <c r="D80" s="52" t="s">
        <v>532</v>
      </c>
      <c r="E80" s="73"/>
      <c r="G80" s="77"/>
    </row>
    <row r="81" spans="2:7" x14ac:dyDescent="0.2">
      <c r="B81" s="74"/>
      <c r="E81" s="73"/>
      <c r="G81" s="77"/>
    </row>
    <row r="82" spans="2:7" x14ac:dyDescent="0.2">
      <c r="B82" s="78">
        <f>B77+B79</f>
        <v>1098</v>
      </c>
      <c r="C82" s="79" t="s">
        <v>985</v>
      </c>
      <c r="D82" s="69"/>
      <c r="E82" s="152" t="s">
        <v>985</v>
      </c>
      <c r="F82" s="69"/>
      <c r="G82" s="80">
        <f>G77</f>
        <v>1098</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694</v>
      </c>
      <c r="C92" s="75" t="s">
        <v>993</v>
      </c>
      <c r="D92" s="52" t="s">
        <v>525</v>
      </c>
      <c r="E92" s="151" t="s">
        <v>991</v>
      </c>
      <c r="F92" s="52" t="s">
        <v>532</v>
      </c>
      <c r="G92" s="77">
        <f>+B80</f>
        <v>94</v>
      </c>
    </row>
    <row r="93" spans="2:7" x14ac:dyDescent="0.2">
      <c r="B93" s="74"/>
      <c r="D93" s="59" t="s">
        <v>523</v>
      </c>
      <c r="E93" s="151" t="s">
        <v>999</v>
      </c>
      <c r="F93" s="72" t="s">
        <v>531</v>
      </c>
      <c r="G93" s="77">
        <f>G94+G95</f>
        <v>600</v>
      </c>
    </row>
    <row r="94" spans="2:7" x14ac:dyDescent="0.2">
      <c r="B94" s="74"/>
      <c r="D94" s="75"/>
      <c r="E94" s="151" t="s">
        <v>530</v>
      </c>
      <c r="G94" s="77">
        <v>600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694</v>
      </c>
      <c r="C99" s="79" t="s">
        <v>985</v>
      </c>
      <c r="D99" s="69"/>
      <c r="E99" s="152" t="s">
        <v>985</v>
      </c>
      <c r="F99" s="69"/>
      <c r="G99" s="80">
        <f>G92+G93+G96</f>
        <v>694</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-7857</v>
      </c>
      <c r="C106" s="75" t="s">
        <v>994</v>
      </c>
      <c r="D106" s="86" t="s">
        <v>526</v>
      </c>
      <c r="E106" s="73"/>
      <c r="G106" s="73"/>
    </row>
    <row r="107" spans="2:7" x14ac:dyDescent="0.2">
      <c r="B107" s="74">
        <v>75</v>
      </c>
      <c r="C107" s="75" t="s">
        <v>995</v>
      </c>
      <c r="D107" s="75"/>
      <c r="E107" s="151" t="s">
        <v>993</v>
      </c>
      <c r="F107" s="59" t="s">
        <v>525</v>
      </c>
      <c r="G107" s="77"/>
    </row>
    <row r="108" spans="2:7" x14ac:dyDescent="0.2">
      <c r="B108" s="74">
        <f>-B13</f>
        <v>-1004</v>
      </c>
      <c r="C108" s="75" t="s">
        <v>1001</v>
      </c>
      <c r="D108" s="75" t="s">
        <v>524</v>
      </c>
      <c r="E108" s="151"/>
      <c r="F108" s="58" t="s">
        <v>523</v>
      </c>
      <c r="G108" s="77">
        <f>B92</f>
        <v>694</v>
      </c>
    </row>
    <row r="109" spans="2:7" x14ac:dyDescent="0.2">
      <c r="B109" s="74">
        <v>-7932</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9555</v>
      </c>
      <c r="C113" s="153" t="s">
        <v>997</v>
      </c>
      <c r="D113" s="52" t="s">
        <v>519</v>
      </c>
      <c r="E113" s="155"/>
      <c r="F113" s="84"/>
      <c r="G113" s="77"/>
    </row>
    <row r="114" spans="2:7" x14ac:dyDescent="0.2">
      <c r="B114" s="74"/>
      <c r="D114" s="75"/>
      <c r="E114" s="155"/>
      <c r="G114" s="77"/>
    </row>
    <row r="115" spans="2:7" x14ac:dyDescent="0.2">
      <c r="B115" s="78">
        <f>B106+B108+B111+B113</f>
        <v>694</v>
      </c>
      <c r="C115" s="79" t="s">
        <v>985</v>
      </c>
      <c r="D115" s="90"/>
      <c r="E115" s="152" t="s">
        <v>985</v>
      </c>
      <c r="F115" s="69"/>
      <c r="G115" s="80">
        <f>G108</f>
        <v>694</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9555</v>
      </c>
    </row>
    <row r="123" spans="2:7" ht="15" x14ac:dyDescent="0.2">
      <c r="B123" s="74">
        <f>B125+B128+B131+B134+B137+B142+B143+B144</f>
        <v>8597</v>
      </c>
      <c r="C123" s="50"/>
      <c r="D123" s="75" t="s">
        <v>513</v>
      </c>
      <c r="E123" s="50"/>
      <c r="F123" s="50"/>
      <c r="G123" s="77">
        <f>G125+G128+G131+G134+G137+G142+G143+G144</f>
        <v>-958</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-8537</v>
      </c>
      <c r="D128" s="75" t="s">
        <v>509</v>
      </c>
      <c r="G128" s="77">
        <f>G129+G130</f>
        <v>-365</v>
      </c>
    </row>
    <row r="129" spans="2:7" x14ac:dyDescent="0.2">
      <c r="B129" s="74">
        <v>-8438</v>
      </c>
      <c r="D129" s="75" t="s">
        <v>508</v>
      </c>
      <c r="G129" s="77">
        <v>0</v>
      </c>
    </row>
    <row r="130" spans="2:7" x14ac:dyDescent="0.2">
      <c r="B130" s="74">
        <v>-99</v>
      </c>
      <c r="D130" s="75" t="s">
        <v>507</v>
      </c>
      <c r="G130" s="77">
        <v>-365</v>
      </c>
    </row>
    <row r="131" spans="2:7" x14ac:dyDescent="0.2">
      <c r="B131" s="74">
        <f>B132+B133</f>
        <v>-8</v>
      </c>
      <c r="D131" s="75" t="s">
        <v>506</v>
      </c>
      <c r="G131" s="77">
        <f>G132+G133</f>
        <v>0</v>
      </c>
    </row>
    <row r="132" spans="2:7" x14ac:dyDescent="0.2">
      <c r="B132" s="74">
        <v>-13</v>
      </c>
      <c r="D132" s="75" t="s">
        <v>505</v>
      </c>
      <c r="G132" s="77">
        <v>0</v>
      </c>
    </row>
    <row r="133" spans="2:7" x14ac:dyDescent="0.2">
      <c r="B133" s="74">
        <v>5</v>
      </c>
      <c r="D133" s="75" t="s">
        <v>504</v>
      </c>
      <c r="G133" s="77">
        <v>0</v>
      </c>
    </row>
    <row r="134" spans="2:7" x14ac:dyDescent="0.2">
      <c r="B134" s="74">
        <f>B135+B136</f>
        <v>17856</v>
      </c>
      <c r="D134" s="75" t="s">
        <v>503</v>
      </c>
      <c r="G134" s="77">
        <f>G135+G136</f>
        <v>-172</v>
      </c>
    </row>
    <row r="135" spans="2:7" x14ac:dyDescent="0.2">
      <c r="B135" s="74">
        <v>17850</v>
      </c>
      <c r="D135" s="75" t="s">
        <v>502</v>
      </c>
      <c r="G135" s="77">
        <v>7</v>
      </c>
    </row>
    <row r="136" spans="2:7" x14ac:dyDescent="0.2">
      <c r="B136" s="74">
        <v>6</v>
      </c>
      <c r="D136" s="75" t="s">
        <v>501</v>
      </c>
      <c r="G136" s="77">
        <v>-179</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-714</v>
      </c>
      <c r="D144" s="75" t="s">
        <v>493</v>
      </c>
      <c r="G144" s="77">
        <f>G145+G146</f>
        <v>-421</v>
      </c>
    </row>
    <row r="145" spans="2:7" x14ac:dyDescent="0.2">
      <c r="B145" s="74">
        <v>-829</v>
      </c>
      <c r="D145" s="75" t="s">
        <v>492</v>
      </c>
      <c r="G145" s="77">
        <v>37</v>
      </c>
    </row>
    <row r="146" spans="2:7" x14ac:dyDescent="0.2">
      <c r="B146" s="78">
        <v>115</v>
      </c>
      <c r="C146" s="91"/>
      <c r="D146" s="90" t="s">
        <v>491</v>
      </c>
      <c r="E146" s="91"/>
      <c r="F146" s="91"/>
      <c r="G146" s="80">
        <v>-458</v>
      </c>
    </row>
    <row r="185" s="72" customFormat="1" x14ac:dyDescent="0.2"/>
  </sheetData>
  <mergeCells count="1">
    <mergeCell ref="B85:G85"/>
  </mergeCells>
  <hyperlinks>
    <hyperlink ref="B1" location="Indice!A1" display="INDICE" xr:uid="{00000000-0004-0000-1700-000000000000}"/>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1042</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58600</v>
      </c>
      <c r="C11" s="75" t="s">
        <v>975</v>
      </c>
      <c r="D11" s="75" t="s">
        <v>572</v>
      </c>
      <c r="E11" s="151" t="s">
        <v>998</v>
      </c>
      <c r="F11" s="76" t="s">
        <v>571</v>
      </c>
      <c r="G11" s="77">
        <f>G12+G13</f>
        <v>121298</v>
      </c>
    </row>
    <row r="12" spans="2:12" x14ac:dyDescent="0.2">
      <c r="B12" s="74">
        <f>G11-B11</f>
        <v>62698</v>
      </c>
      <c r="C12" s="75" t="s">
        <v>976</v>
      </c>
      <c r="D12" s="52" t="s">
        <v>566</v>
      </c>
      <c r="E12" s="151" t="s">
        <v>1006</v>
      </c>
      <c r="F12" s="72" t="s">
        <v>1007</v>
      </c>
      <c r="G12" s="77">
        <v>121298</v>
      </c>
    </row>
    <row r="13" spans="2:12" x14ac:dyDescent="0.2">
      <c r="B13" s="74">
        <v>23649</v>
      </c>
      <c r="C13" s="75" t="s">
        <v>977</v>
      </c>
      <c r="D13" s="75" t="s">
        <v>524</v>
      </c>
      <c r="E13" s="151" t="s">
        <v>1008</v>
      </c>
      <c r="F13" s="72" t="s">
        <v>1009</v>
      </c>
      <c r="G13" s="77">
        <v>0</v>
      </c>
    </row>
    <row r="14" spans="2:12" x14ac:dyDescent="0.2">
      <c r="B14" s="74">
        <f>B12-B13</f>
        <v>39049</v>
      </c>
      <c r="C14" s="75" t="s">
        <v>978</v>
      </c>
      <c r="D14" s="52" t="s">
        <v>570</v>
      </c>
      <c r="E14" s="151"/>
      <c r="G14" s="77"/>
    </row>
    <row r="15" spans="2:12" ht="7.15" customHeight="1" x14ac:dyDescent="0.2">
      <c r="B15" s="74"/>
      <c r="E15" s="73"/>
      <c r="G15" s="77"/>
    </row>
    <row r="16" spans="2:12" x14ac:dyDescent="0.2">
      <c r="B16" s="78">
        <f>B11+B12</f>
        <v>121298</v>
      </c>
      <c r="C16" s="79" t="s">
        <v>518</v>
      </c>
      <c r="D16" s="69"/>
      <c r="E16" s="152" t="s">
        <v>985</v>
      </c>
      <c r="F16" s="69"/>
      <c r="G16" s="80">
        <f>G11</f>
        <v>121298</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49334</v>
      </c>
      <c r="C26" s="75" t="s">
        <v>979</v>
      </c>
      <c r="D26" s="75" t="s">
        <v>567</v>
      </c>
      <c r="E26" s="151" t="s">
        <v>976</v>
      </c>
      <c r="F26" s="59" t="s">
        <v>566</v>
      </c>
      <c r="G26" s="77">
        <f>+B12</f>
        <v>62698</v>
      </c>
    </row>
    <row r="27" spans="2:7" x14ac:dyDescent="0.2">
      <c r="B27" s="74">
        <v>35653</v>
      </c>
      <c r="C27" s="75" t="s">
        <v>565</v>
      </c>
      <c r="E27" s="73"/>
      <c r="G27" s="77"/>
    </row>
    <row r="28" spans="2:7" x14ac:dyDescent="0.2">
      <c r="B28" s="74">
        <f>B29+B30</f>
        <v>13681</v>
      </c>
      <c r="C28" s="75" t="s">
        <v>564</v>
      </c>
      <c r="E28" s="73"/>
      <c r="G28" s="77"/>
    </row>
    <row r="29" spans="2:7" x14ac:dyDescent="0.2">
      <c r="B29" s="74">
        <v>13681</v>
      </c>
      <c r="C29" s="75" t="s">
        <v>1002</v>
      </c>
      <c r="E29" s="73"/>
      <c r="G29" s="77"/>
    </row>
    <row r="30" spans="2:7" x14ac:dyDescent="0.2">
      <c r="B30" s="74">
        <v>0</v>
      </c>
      <c r="C30" s="75" t="s">
        <v>1003</v>
      </c>
      <c r="E30" s="73"/>
      <c r="G30" s="77"/>
    </row>
    <row r="31" spans="2:7" ht="12.75" customHeight="1" x14ac:dyDescent="0.2">
      <c r="B31" s="74">
        <v>1972</v>
      </c>
      <c r="C31" s="75" t="s">
        <v>980</v>
      </c>
      <c r="D31" s="72" t="s">
        <v>563</v>
      </c>
      <c r="E31" s="73"/>
      <c r="G31" s="77"/>
    </row>
    <row r="32" spans="2:7" ht="12.75" customHeight="1" x14ac:dyDescent="0.2">
      <c r="B32" s="74">
        <v>0</v>
      </c>
      <c r="C32" s="75" t="s">
        <v>981</v>
      </c>
      <c r="D32" s="72" t="s">
        <v>562</v>
      </c>
      <c r="E32" s="73"/>
      <c r="G32" s="77"/>
    </row>
    <row r="33" spans="2:7" x14ac:dyDescent="0.2">
      <c r="B33" s="74">
        <f>G35-B26-B31-B32</f>
        <v>11392</v>
      </c>
      <c r="C33" s="75" t="s">
        <v>982</v>
      </c>
      <c r="D33" s="52" t="s">
        <v>560</v>
      </c>
      <c r="E33" s="73"/>
      <c r="G33" s="77"/>
    </row>
    <row r="34" spans="2:7" x14ac:dyDescent="0.2">
      <c r="B34" s="74"/>
      <c r="E34" s="73"/>
      <c r="G34" s="77"/>
    </row>
    <row r="35" spans="2:7" x14ac:dyDescent="0.2">
      <c r="B35" s="78">
        <f>B26+B31+B32+B33</f>
        <v>62698</v>
      </c>
      <c r="C35" s="79" t="s">
        <v>985</v>
      </c>
      <c r="D35" s="69"/>
      <c r="E35" s="152" t="s">
        <v>985</v>
      </c>
      <c r="F35" s="69"/>
      <c r="G35" s="80">
        <f>G26</f>
        <v>62698</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16493</v>
      </c>
      <c r="C42" s="75" t="s">
        <v>983</v>
      </c>
      <c r="D42" s="75" t="s">
        <v>559</v>
      </c>
      <c r="E42" s="151" t="s">
        <v>982</v>
      </c>
      <c r="F42" s="52" t="s">
        <v>560</v>
      </c>
      <c r="G42" s="77">
        <f>+B33</f>
        <v>11392</v>
      </c>
    </row>
    <row r="43" spans="2:7" x14ac:dyDescent="0.2">
      <c r="B43" s="74">
        <v>8993</v>
      </c>
      <c r="C43" s="82" t="s">
        <v>558</v>
      </c>
      <c r="E43" s="154" t="s">
        <v>983</v>
      </c>
      <c r="F43" s="76" t="s">
        <v>559</v>
      </c>
      <c r="G43" s="77">
        <f>G44+G45+G47+G48+G49</f>
        <v>434</v>
      </c>
    </row>
    <row r="44" spans="2:7" x14ac:dyDescent="0.2">
      <c r="B44" s="74">
        <v>7500</v>
      </c>
      <c r="C44" s="75" t="s">
        <v>557</v>
      </c>
      <c r="E44" s="154" t="s">
        <v>1010</v>
      </c>
      <c r="F44" s="72" t="s">
        <v>1011</v>
      </c>
      <c r="G44" s="77">
        <v>434</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-4667</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11826</v>
      </c>
      <c r="C52" s="79" t="s">
        <v>985</v>
      </c>
      <c r="D52" s="69"/>
      <c r="E52" s="152" t="s">
        <v>985</v>
      </c>
      <c r="F52" s="69"/>
      <c r="G52" s="80">
        <f>G42+G43+G50</f>
        <v>11826</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5202</v>
      </c>
      <c r="C59" s="75" t="s">
        <v>986</v>
      </c>
      <c r="D59" s="76" t="s">
        <v>551</v>
      </c>
      <c r="E59" s="151" t="s">
        <v>984</v>
      </c>
      <c r="F59" s="52" t="s">
        <v>550</v>
      </c>
      <c r="G59" s="77">
        <f>+B49</f>
        <v>-4667</v>
      </c>
    </row>
    <row r="60" spans="2:7" x14ac:dyDescent="0.2">
      <c r="B60" s="74">
        <v>5202</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456</v>
      </c>
      <c r="C64" s="75" t="s">
        <v>988</v>
      </c>
      <c r="D64" s="72" t="s">
        <v>545</v>
      </c>
      <c r="E64" s="151" t="s">
        <v>1026</v>
      </c>
      <c r="F64" s="72" t="s">
        <v>1027</v>
      </c>
      <c r="G64" s="77">
        <v>0</v>
      </c>
    </row>
    <row r="65" spans="2:7" x14ac:dyDescent="0.2">
      <c r="B65" s="74">
        <v>456</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-10325</v>
      </c>
      <c r="C68" s="75" t="s">
        <v>989</v>
      </c>
      <c r="D68" s="75" t="s">
        <v>537</v>
      </c>
      <c r="E68" s="73"/>
      <c r="G68" s="77"/>
    </row>
    <row r="69" spans="2:7" ht="17.45" customHeight="1" x14ac:dyDescent="0.2">
      <c r="B69" s="74"/>
      <c r="E69" s="73"/>
      <c r="G69" s="77"/>
    </row>
    <row r="70" spans="2:7" ht="17.45" customHeight="1" x14ac:dyDescent="0.2">
      <c r="B70" s="78">
        <f>B59+B62+B64+B68</f>
        <v>-4667</v>
      </c>
      <c r="C70" s="79" t="s">
        <v>985</v>
      </c>
      <c r="D70" s="69"/>
      <c r="E70" s="152" t="s">
        <v>985</v>
      </c>
      <c r="F70" s="69"/>
      <c r="G70" s="80">
        <f>G59+G60+G63</f>
        <v>-4667</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-10325</v>
      </c>
    </row>
    <row r="78" spans="2:7" x14ac:dyDescent="0.2">
      <c r="B78" s="74"/>
      <c r="D78" s="75" t="s">
        <v>536</v>
      </c>
      <c r="E78" s="151"/>
      <c r="F78" s="75"/>
      <c r="G78" s="77"/>
    </row>
    <row r="79" spans="2:7" x14ac:dyDescent="0.2">
      <c r="B79" s="74">
        <f>G82-B77</f>
        <v>-10325</v>
      </c>
      <c r="C79" s="75" t="s">
        <v>991</v>
      </c>
      <c r="D79" s="59" t="s">
        <v>535</v>
      </c>
      <c r="E79" s="73"/>
      <c r="G79" s="77"/>
    </row>
    <row r="80" spans="2:7" x14ac:dyDescent="0.2">
      <c r="B80" s="74">
        <f>B79-B13</f>
        <v>-33974</v>
      </c>
      <c r="C80" s="75" t="s">
        <v>992</v>
      </c>
      <c r="D80" s="52" t="s">
        <v>532</v>
      </c>
      <c r="E80" s="73"/>
      <c r="G80" s="77"/>
    </row>
    <row r="81" spans="2:7" x14ac:dyDescent="0.2">
      <c r="B81" s="74"/>
      <c r="E81" s="73"/>
      <c r="G81" s="77"/>
    </row>
    <row r="82" spans="2:7" x14ac:dyDescent="0.2">
      <c r="B82" s="78">
        <f>B77+B79</f>
        <v>-10325</v>
      </c>
      <c r="C82" s="79" t="s">
        <v>985</v>
      </c>
      <c r="D82" s="69"/>
      <c r="E82" s="152" t="s">
        <v>985</v>
      </c>
      <c r="F82" s="69"/>
      <c r="G82" s="80">
        <f>G77</f>
        <v>-10325</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-6943</v>
      </c>
      <c r="C92" s="75" t="s">
        <v>993</v>
      </c>
      <c r="D92" s="52" t="s">
        <v>525</v>
      </c>
      <c r="E92" s="151" t="s">
        <v>991</v>
      </c>
      <c r="F92" s="52" t="s">
        <v>532</v>
      </c>
      <c r="G92" s="77">
        <f>+B80</f>
        <v>-33974</v>
      </c>
    </row>
    <row r="93" spans="2:7" x14ac:dyDescent="0.2">
      <c r="B93" s="74"/>
      <c r="D93" s="59" t="s">
        <v>523</v>
      </c>
      <c r="E93" s="151" t="s">
        <v>999</v>
      </c>
      <c r="F93" s="72" t="s">
        <v>531</v>
      </c>
      <c r="G93" s="77">
        <f>G94+G95</f>
        <v>27031</v>
      </c>
    </row>
    <row r="94" spans="2:7" x14ac:dyDescent="0.2">
      <c r="B94" s="74"/>
      <c r="D94" s="75"/>
      <c r="E94" s="151" t="s">
        <v>530</v>
      </c>
      <c r="G94" s="77">
        <v>0</v>
      </c>
    </row>
    <row r="95" spans="2:7" x14ac:dyDescent="0.2">
      <c r="B95" s="74"/>
      <c r="D95" s="75"/>
      <c r="E95" s="151" t="s">
        <v>529</v>
      </c>
      <c r="G95" s="77">
        <v>27031</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-6943</v>
      </c>
      <c r="C99" s="79" t="s">
        <v>985</v>
      </c>
      <c r="D99" s="69"/>
      <c r="E99" s="152" t="s">
        <v>985</v>
      </c>
      <c r="F99" s="69"/>
      <c r="G99" s="80">
        <f>G92+G93+G96</f>
        <v>-6943</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14677</v>
      </c>
      <c r="C106" s="75" t="s">
        <v>994</v>
      </c>
      <c r="D106" s="86" t="s">
        <v>526</v>
      </c>
      <c r="E106" s="73"/>
      <c r="G106" s="73"/>
    </row>
    <row r="107" spans="2:7" x14ac:dyDescent="0.2">
      <c r="B107" s="74">
        <v>2874</v>
      </c>
      <c r="C107" s="75" t="s">
        <v>995</v>
      </c>
      <c r="D107" s="75"/>
      <c r="E107" s="151" t="s">
        <v>993</v>
      </c>
      <c r="F107" s="59" t="s">
        <v>525</v>
      </c>
      <c r="G107" s="77"/>
    </row>
    <row r="108" spans="2:7" x14ac:dyDescent="0.2">
      <c r="B108" s="74">
        <f>-B13</f>
        <v>-23649</v>
      </c>
      <c r="C108" s="75" t="s">
        <v>1001</v>
      </c>
      <c r="D108" s="75" t="s">
        <v>524</v>
      </c>
      <c r="E108" s="151"/>
      <c r="F108" s="58" t="s">
        <v>523</v>
      </c>
      <c r="G108" s="77">
        <f>B92</f>
        <v>-6943</v>
      </c>
    </row>
    <row r="109" spans="2:7" x14ac:dyDescent="0.2">
      <c r="B109" s="74">
        <v>11803</v>
      </c>
      <c r="C109" s="82" t="s">
        <v>522</v>
      </c>
      <c r="D109" s="75" t="s">
        <v>1034</v>
      </c>
      <c r="E109" s="73"/>
      <c r="F109" s="87"/>
      <c r="G109" s="88"/>
    </row>
    <row r="110" spans="2:7" x14ac:dyDescent="0.2">
      <c r="B110" s="74">
        <v>0</v>
      </c>
      <c r="C110" s="82" t="s">
        <v>521</v>
      </c>
      <c r="D110" s="75" t="s">
        <v>520</v>
      </c>
      <c r="E110" s="155"/>
      <c r="G110" s="77"/>
    </row>
    <row r="111" spans="2:7" x14ac:dyDescent="0.2">
      <c r="B111" s="74">
        <v>-300</v>
      </c>
      <c r="C111" s="82" t="s">
        <v>996</v>
      </c>
      <c r="D111" s="75" t="s">
        <v>1035</v>
      </c>
      <c r="E111" s="73"/>
      <c r="F111" s="87"/>
      <c r="G111" s="88"/>
    </row>
    <row r="112" spans="2:7" x14ac:dyDescent="0.2">
      <c r="B112" s="74"/>
      <c r="C112" s="75"/>
      <c r="D112" s="75" t="s">
        <v>1036</v>
      </c>
      <c r="E112" s="155"/>
      <c r="G112" s="77"/>
    </row>
    <row r="113" spans="2:7" x14ac:dyDescent="0.2">
      <c r="B113" s="74">
        <f>G115-B106-B108-B111</f>
        <v>2329</v>
      </c>
      <c r="C113" s="153" t="s">
        <v>997</v>
      </c>
      <c r="D113" s="52" t="s">
        <v>519</v>
      </c>
      <c r="E113" s="155"/>
      <c r="F113" s="84"/>
      <c r="G113" s="77"/>
    </row>
    <row r="114" spans="2:7" x14ac:dyDescent="0.2">
      <c r="B114" s="74"/>
      <c r="D114" s="75"/>
      <c r="E114" s="155"/>
      <c r="G114" s="77"/>
    </row>
    <row r="115" spans="2:7" x14ac:dyDescent="0.2">
      <c r="B115" s="78">
        <f>B106+B108+B111+B113</f>
        <v>-6943</v>
      </c>
      <c r="C115" s="79" t="s">
        <v>985</v>
      </c>
      <c r="D115" s="90"/>
      <c r="E115" s="152" t="s">
        <v>985</v>
      </c>
      <c r="F115" s="69"/>
      <c r="G115" s="80">
        <f>G108</f>
        <v>-6943</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2329</v>
      </c>
    </row>
    <row r="123" spans="2:7" ht="15" x14ac:dyDescent="0.2">
      <c r="B123" s="74">
        <f>B125+B128+B131+B134+B137+B142+B143+B144</f>
        <v>52579</v>
      </c>
      <c r="C123" s="50"/>
      <c r="D123" s="75" t="s">
        <v>513</v>
      </c>
      <c r="E123" s="50"/>
      <c r="F123" s="50"/>
      <c r="G123" s="77">
        <f>G125+G128+G131+G134+G137+G142+G143+G144</f>
        <v>50250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2516</v>
      </c>
      <c r="D128" s="75" t="s">
        <v>509</v>
      </c>
      <c r="G128" s="77">
        <f>G129+G130</f>
        <v>-104</v>
      </c>
    </row>
    <row r="129" spans="2:7" x14ac:dyDescent="0.2">
      <c r="B129" s="74">
        <v>2498</v>
      </c>
      <c r="D129" s="75" t="s">
        <v>508</v>
      </c>
      <c r="G129" s="77">
        <v>0</v>
      </c>
    </row>
    <row r="130" spans="2:7" x14ac:dyDescent="0.2">
      <c r="B130" s="74">
        <v>18</v>
      </c>
      <c r="D130" s="75" t="s">
        <v>507</v>
      </c>
      <c r="G130" s="77">
        <v>-104</v>
      </c>
    </row>
    <row r="131" spans="2:7" x14ac:dyDescent="0.2">
      <c r="B131" s="74">
        <f>B132+B133</f>
        <v>-4000</v>
      </c>
      <c r="D131" s="75" t="s">
        <v>506</v>
      </c>
      <c r="G131" s="77">
        <f>G132+G133</f>
        <v>0</v>
      </c>
    </row>
    <row r="132" spans="2:7" x14ac:dyDescent="0.2">
      <c r="B132" s="74">
        <v>-4000</v>
      </c>
      <c r="D132" s="75" t="s">
        <v>505</v>
      </c>
      <c r="G132" s="77">
        <v>0</v>
      </c>
    </row>
    <row r="133" spans="2:7" x14ac:dyDescent="0.2">
      <c r="B133" s="74">
        <v>0</v>
      </c>
      <c r="D133" s="75" t="s">
        <v>504</v>
      </c>
      <c r="G133" s="77">
        <v>0</v>
      </c>
    </row>
    <row r="134" spans="2:7" x14ac:dyDescent="0.2">
      <c r="B134" s="74">
        <f>B135+B136</f>
        <v>-1016</v>
      </c>
      <c r="D134" s="75" t="s">
        <v>503</v>
      </c>
      <c r="G134" s="77">
        <f>G135+G136</f>
        <v>-17133</v>
      </c>
    </row>
    <row r="135" spans="2:7" x14ac:dyDescent="0.2">
      <c r="B135" s="74">
        <v>-80</v>
      </c>
      <c r="D135" s="75" t="s">
        <v>502</v>
      </c>
      <c r="G135" s="77">
        <v>46</v>
      </c>
    </row>
    <row r="136" spans="2:7" x14ac:dyDescent="0.2">
      <c r="B136" s="74">
        <v>-936</v>
      </c>
      <c r="D136" s="75" t="s">
        <v>501</v>
      </c>
      <c r="G136" s="77">
        <v>-17179</v>
      </c>
    </row>
    <row r="137" spans="2:7" x14ac:dyDescent="0.2">
      <c r="B137" s="74">
        <f>B138+B141</f>
        <v>-3</v>
      </c>
      <c r="D137" s="89" t="s">
        <v>500</v>
      </c>
      <c r="G137" s="77">
        <f>G138+G141</f>
        <v>9792</v>
      </c>
    </row>
    <row r="138" spans="2:7" x14ac:dyDescent="0.2">
      <c r="B138" s="74">
        <f>B139+B140</f>
        <v>-3</v>
      </c>
      <c r="D138" s="89" t="s">
        <v>499</v>
      </c>
      <c r="G138" s="77">
        <f>G139+G140</f>
        <v>9792</v>
      </c>
    </row>
    <row r="139" spans="2:7" x14ac:dyDescent="0.2">
      <c r="B139" s="74">
        <v>-3</v>
      </c>
      <c r="D139" s="89" t="s">
        <v>498</v>
      </c>
      <c r="G139" s="77">
        <v>9792</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55082</v>
      </c>
      <c r="D144" s="75" t="s">
        <v>493</v>
      </c>
      <c r="G144" s="77">
        <f>G145+G146</f>
        <v>57695</v>
      </c>
    </row>
    <row r="145" spans="2:7" x14ac:dyDescent="0.2">
      <c r="B145" s="74">
        <v>57665</v>
      </c>
      <c r="D145" s="75" t="s">
        <v>492</v>
      </c>
      <c r="G145" s="77">
        <v>58728</v>
      </c>
    </row>
    <row r="146" spans="2:7" x14ac:dyDescent="0.2">
      <c r="B146" s="78">
        <v>-2583</v>
      </c>
      <c r="C146" s="91"/>
      <c r="D146" s="90" t="s">
        <v>491</v>
      </c>
      <c r="E146" s="91"/>
      <c r="F146" s="91"/>
      <c r="G146" s="80">
        <v>-1033</v>
      </c>
    </row>
    <row r="185" s="72" customFormat="1" x14ac:dyDescent="0.2"/>
  </sheetData>
  <mergeCells count="1">
    <mergeCell ref="B85:G85"/>
  </mergeCells>
  <hyperlinks>
    <hyperlink ref="B1" location="Indice!A1" display="INDICE" xr:uid="{00000000-0004-0000-1800-000000000000}"/>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752</v>
      </c>
      <c r="C3" s="109"/>
      <c r="D3" s="113"/>
      <c r="E3" s="109"/>
      <c r="F3" s="109"/>
      <c r="G3" s="109"/>
      <c r="H3" s="109"/>
      <c r="I3" s="109"/>
      <c r="J3" s="109"/>
      <c r="K3" s="109"/>
    </row>
    <row r="4" spans="2:12" s="112" customFormat="1" ht="15" customHeight="1" x14ac:dyDescent="0.25">
      <c r="B4" s="67" t="s">
        <v>753</v>
      </c>
      <c r="C4" s="109"/>
      <c r="D4" s="113"/>
      <c r="E4" s="109"/>
      <c r="F4" s="109"/>
      <c r="G4" s="109"/>
      <c r="H4" s="109"/>
      <c r="I4" s="109"/>
      <c r="J4" s="109"/>
      <c r="K4" s="109"/>
    </row>
    <row r="5" spans="2:12" s="114" customFormat="1" ht="15" customHeight="1" x14ac:dyDescent="0.2">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1327025</v>
      </c>
      <c r="C11" s="75" t="s">
        <v>975</v>
      </c>
      <c r="D11" s="75" t="s">
        <v>572</v>
      </c>
      <c r="E11" s="151" t="s">
        <v>998</v>
      </c>
      <c r="F11" s="76" t="s">
        <v>571</v>
      </c>
      <c r="G11" s="77">
        <f>G12+G13</f>
        <v>3501639</v>
      </c>
    </row>
    <row r="12" spans="2:12" x14ac:dyDescent="0.2">
      <c r="B12" s="74">
        <f>G11-B11</f>
        <v>2174614</v>
      </c>
      <c r="C12" s="75" t="s">
        <v>976</v>
      </c>
      <c r="D12" s="52" t="s">
        <v>566</v>
      </c>
      <c r="E12" s="151" t="s">
        <v>1006</v>
      </c>
      <c r="F12" s="72" t="s">
        <v>1007</v>
      </c>
      <c r="G12" s="77">
        <v>3478411</v>
      </c>
    </row>
    <row r="13" spans="2:12" x14ac:dyDescent="0.2">
      <c r="B13" s="74">
        <v>510522</v>
      </c>
      <c r="C13" s="75" t="s">
        <v>977</v>
      </c>
      <c r="D13" s="75" t="s">
        <v>524</v>
      </c>
      <c r="E13" s="151" t="s">
        <v>1008</v>
      </c>
      <c r="F13" s="72" t="s">
        <v>1009</v>
      </c>
      <c r="G13" s="77">
        <v>23228</v>
      </c>
    </row>
    <row r="14" spans="2:12" x14ac:dyDescent="0.2">
      <c r="B14" s="74">
        <f>B12-B13</f>
        <v>1664092</v>
      </c>
      <c r="C14" s="75" t="s">
        <v>978</v>
      </c>
      <c r="D14" s="52" t="s">
        <v>570</v>
      </c>
      <c r="E14" s="151"/>
      <c r="G14" s="77"/>
    </row>
    <row r="15" spans="2:12" ht="7.15" customHeight="1" x14ac:dyDescent="0.2">
      <c r="B15" s="74"/>
      <c r="E15" s="73"/>
      <c r="G15" s="77"/>
    </row>
    <row r="16" spans="2:12" x14ac:dyDescent="0.2">
      <c r="B16" s="78">
        <f>B11+B12</f>
        <v>3501639</v>
      </c>
      <c r="C16" s="79" t="s">
        <v>518</v>
      </c>
      <c r="D16" s="69"/>
      <c r="E16" s="152" t="s">
        <v>985</v>
      </c>
      <c r="F16" s="69"/>
      <c r="G16" s="80">
        <f>G11</f>
        <v>3501639</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1662001</v>
      </c>
      <c r="C26" s="75" t="s">
        <v>979</v>
      </c>
      <c r="D26" s="75" t="s">
        <v>567</v>
      </c>
      <c r="E26" s="151" t="s">
        <v>976</v>
      </c>
      <c r="F26" s="59" t="s">
        <v>566</v>
      </c>
      <c r="G26" s="77">
        <f>+B12</f>
        <v>2174614</v>
      </c>
    </row>
    <row r="27" spans="2:7" x14ac:dyDescent="0.2">
      <c r="B27" s="74">
        <v>1235780</v>
      </c>
      <c r="C27" s="75" t="s">
        <v>565</v>
      </c>
      <c r="E27" s="73"/>
      <c r="G27" s="77"/>
    </row>
    <row r="28" spans="2:7" x14ac:dyDescent="0.2">
      <c r="B28" s="74">
        <f>B29+B30</f>
        <v>426221</v>
      </c>
      <c r="C28" s="75" t="s">
        <v>564</v>
      </c>
      <c r="E28" s="73"/>
      <c r="G28" s="77"/>
    </row>
    <row r="29" spans="2:7" x14ac:dyDescent="0.2">
      <c r="B29" s="74">
        <v>425435</v>
      </c>
      <c r="C29" s="75" t="s">
        <v>1002</v>
      </c>
      <c r="E29" s="73"/>
      <c r="G29" s="77"/>
    </row>
    <row r="30" spans="2:7" x14ac:dyDescent="0.2">
      <c r="B30" s="74">
        <v>786</v>
      </c>
      <c r="C30" s="75" t="s">
        <v>1003</v>
      </c>
      <c r="E30" s="73"/>
      <c r="G30" s="77"/>
    </row>
    <row r="31" spans="2:7" ht="12.75" customHeight="1" x14ac:dyDescent="0.2">
      <c r="B31" s="74">
        <v>49047</v>
      </c>
      <c r="C31" s="75" t="s">
        <v>980</v>
      </c>
      <c r="D31" s="72" t="s">
        <v>563</v>
      </c>
      <c r="E31" s="73"/>
      <c r="G31" s="77"/>
    </row>
    <row r="32" spans="2:7" ht="12.75" customHeight="1" x14ac:dyDescent="0.2">
      <c r="B32" s="74">
        <v>-189</v>
      </c>
      <c r="C32" s="75" t="s">
        <v>981</v>
      </c>
      <c r="D32" s="72" t="s">
        <v>562</v>
      </c>
      <c r="E32" s="73"/>
      <c r="G32" s="77"/>
    </row>
    <row r="33" spans="2:7" x14ac:dyDescent="0.2">
      <c r="B33" s="74">
        <f>G35-B26-B31-B32</f>
        <v>463755</v>
      </c>
      <c r="C33" s="75" t="s">
        <v>982</v>
      </c>
      <c r="D33" s="52" t="s">
        <v>560</v>
      </c>
      <c r="E33" s="73"/>
      <c r="G33" s="77"/>
    </row>
    <row r="34" spans="2:7" x14ac:dyDescent="0.2">
      <c r="B34" s="74"/>
      <c r="E34" s="73"/>
      <c r="G34" s="77"/>
    </row>
    <row r="35" spans="2:7" x14ac:dyDescent="0.2">
      <c r="B35" s="78">
        <f>B26+B31+B32+B33</f>
        <v>2174614</v>
      </c>
      <c r="C35" s="79" t="s">
        <v>985</v>
      </c>
      <c r="D35" s="69"/>
      <c r="E35" s="152" t="s">
        <v>985</v>
      </c>
      <c r="F35" s="69"/>
      <c r="G35" s="80">
        <f>G26</f>
        <v>2174614</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126025</v>
      </c>
      <c r="C42" s="75" t="s">
        <v>983</v>
      </c>
      <c r="D42" s="75" t="s">
        <v>559</v>
      </c>
      <c r="E42" s="151" t="s">
        <v>982</v>
      </c>
      <c r="F42" s="52" t="s">
        <v>560</v>
      </c>
      <c r="G42" s="77">
        <f>+B33</f>
        <v>463755</v>
      </c>
    </row>
    <row r="43" spans="2:7" x14ac:dyDescent="0.2">
      <c r="B43" s="74">
        <v>63639</v>
      </c>
      <c r="C43" s="82" t="s">
        <v>558</v>
      </c>
      <c r="E43" s="154" t="s">
        <v>983</v>
      </c>
      <c r="F43" s="76" t="s">
        <v>559</v>
      </c>
      <c r="G43" s="77">
        <f>G44+G45+G47+G48+G49</f>
        <v>11321</v>
      </c>
    </row>
    <row r="44" spans="2:7" x14ac:dyDescent="0.2">
      <c r="B44" s="74">
        <v>62386</v>
      </c>
      <c r="C44" s="75" t="s">
        <v>557</v>
      </c>
      <c r="E44" s="154" t="s">
        <v>1010</v>
      </c>
      <c r="F44" s="72" t="s">
        <v>1011</v>
      </c>
      <c r="G44" s="77">
        <v>6850</v>
      </c>
    </row>
    <row r="45" spans="2:7" x14ac:dyDescent="0.2">
      <c r="B45" s="74">
        <v>0</v>
      </c>
      <c r="C45" s="75" t="s">
        <v>556</v>
      </c>
      <c r="E45" s="151" t="s">
        <v>1012</v>
      </c>
      <c r="F45" s="72" t="s">
        <v>1013</v>
      </c>
      <c r="G45" s="77">
        <v>4471</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349051</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475076</v>
      </c>
      <c r="C52" s="79" t="s">
        <v>985</v>
      </c>
      <c r="D52" s="69"/>
      <c r="E52" s="152" t="s">
        <v>985</v>
      </c>
      <c r="F52" s="69"/>
      <c r="G52" s="80">
        <f>G42+G43+G50</f>
        <v>475076</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13637</v>
      </c>
      <c r="C59" s="75" t="s">
        <v>986</v>
      </c>
      <c r="D59" s="76" t="s">
        <v>551</v>
      </c>
      <c r="E59" s="151" t="s">
        <v>984</v>
      </c>
      <c r="F59" s="52" t="s">
        <v>550</v>
      </c>
      <c r="G59" s="77">
        <f>+B49</f>
        <v>349051</v>
      </c>
    </row>
    <row r="60" spans="2:7" x14ac:dyDescent="0.2">
      <c r="B60" s="74">
        <v>13637</v>
      </c>
      <c r="C60" s="75" t="s">
        <v>549</v>
      </c>
      <c r="E60" s="151" t="s">
        <v>1004</v>
      </c>
      <c r="F60" s="75" t="s">
        <v>1005</v>
      </c>
      <c r="G60" s="77">
        <f>G61+G62</f>
        <v>786</v>
      </c>
    </row>
    <row r="61" spans="2:7" x14ac:dyDescent="0.2">
      <c r="B61" s="74">
        <v>0</v>
      </c>
      <c r="C61" s="75" t="s">
        <v>548</v>
      </c>
      <c r="E61" s="151" t="s">
        <v>1022</v>
      </c>
      <c r="F61" s="72" t="s">
        <v>1023</v>
      </c>
      <c r="G61" s="77">
        <v>0</v>
      </c>
    </row>
    <row r="62" spans="2:7" x14ac:dyDescent="0.2">
      <c r="B62" s="74">
        <v>786</v>
      </c>
      <c r="C62" s="75" t="s">
        <v>987</v>
      </c>
      <c r="D62" s="75" t="s">
        <v>547</v>
      </c>
      <c r="E62" s="151" t="s">
        <v>1024</v>
      </c>
      <c r="F62" s="72" t="s">
        <v>1025</v>
      </c>
      <c r="G62" s="77">
        <v>786</v>
      </c>
    </row>
    <row r="63" spans="2:7" x14ac:dyDescent="0.2">
      <c r="B63" s="74"/>
      <c r="D63" s="75" t="s">
        <v>546</v>
      </c>
      <c r="E63" s="151" t="s">
        <v>988</v>
      </c>
      <c r="F63" s="72" t="s">
        <v>545</v>
      </c>
      <c r="G63" s="77">
        <f>G64+G65+G66</f>
        <v>15817</v>
      </c>
    </row>
    <row r="64" spans="2:7" x14ac:dyDescent="0.2">
      <c r="B64" s="74">
        <f>B65+B66+B67</f>
        <v>13671</v>
      </c>
      <c r="C64" s="75" t="s">
        <v>988</v>
      </c>
      <c r="D64" s="72" t="s">
        <v>545</v>
      </c>
      <c r="E64" s="151" t="s">
        <v>1026</v>
      </c>
      <c r="F64" s="72" t="s">
        <v>1027</v>
      </c>
      <c r="G64" s="77">
        <v>0</v>
      </c>
    </row>
    <row r="65" spans="2:7" x14ac:dyDescent="0.2">
      <c r="B65" s="74">
        <v>9349</v>
      </c>
      <c r="C65" s="75" t="s">
        <v>544</v>
      </c>
      <c r="E65" s="151" t="s">
        <v>1028</v>
      </c>
      <c r="F65" s="72" t="s">
        <v>1029</v>
      </c>
      <c r="G65" s="77">
        <v>790</v>
      </c>
    </row>
    <row r="66" spans="2:7" x14ac:dyDescent="0.2">
      <c r="B66" s="74">
        <v>0</v>
      </c>
      <c r="C66" s="75" t="s">
        <v>543</v>
      </c>
      <c r="E66" s="151" t="s">
        <v>1030</v>
      </c>
      <c r="F66" s="72" t="s">
        <v>1031</v>
      </c>
      <c r="G66" s="77">
        <v>15027</v>
      </c>
    </row>
    <row r="67" spans="2:7" x14ac:dyDescent="0.2">
      <c r="B67" s="74">
        <v>4322</v>
      </c>
      <c r="C67" s="75" t="s">
        <v>542</v>
      </c>
      <c r="E67" s="73"/>
      <c r="G67" s="77"/>
    </row>
    <row r="68" spans="2:7" x14ac:dyDescent="0.2">
      <c r="B68" s="74">
        <f>G70-B59-B62-B64</f>
        <v>337560</v>
      </c>
      <c r="C68" s="75" t="s">
        <v>989</v>
      </c>
      <c r="D68" s="75" t="s">
        <v>537</v>
      </c>
      <c r="E68" s="73"/>
      <c r="G68" s="77"/>
    </row>
    <row r="69" spans="2:7" ht="17.45" customHeight="1" x14ac:dyDescent="0.2">
      <c r="B69" s="74"/>
      <c r="E69" s="73"/>
      <c r="G69" s="77"/>
    </row>
    <row r="70" spans="2:7" ht="17.45" customHeight="1" x14ac:dyDescent="0.2">
      <c r="B70" s="78">
        <f>B59+B62+B64+B68</f>
        <v>365654</v>
      </c>
      <c r="C70" s="79" t="s">
        <v>985</v>
      </c>
      <c r="D70" s="69"/>
      <c r="E70" s="152" t="s">
        <v>985</v>
      </c>
      <c r="F70" s="69"/>
      <c r="G70" s="80">
        <f>G59+G60+G63</f>
        <v>365654</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337560</v>
      </c>
    </row>
    <row r="78" spans="2:7" x14ac:dyDescent="0.2">
      <c r="B78" s="74"/>
      <c r="D78" s="75" t="s">
        <v>536</v>
      </c>
      <c r="E78" s="151"/>
      <c r="F78" s="75"/>
      <c r="G78" s="77"/>
    </row>
    <row r="79" spans="2:7" x14ac:dyDescent="0.2">
      <c r="B79" s="74">
        <f>G82-B77</f>
        <v>337560</v>
      </c>
      <c r="C79" s="75" t="s">
        <v>991</v>
      </c>
      <c r="D79" s="59" t="s">
        <v>535</v>
      </c>
      <c r="E79" s="73"/>
      <c r="G79" s="77"/>
    </row>
    <row r="80" spans="2:7" x14ac:dyDescent="0.2">
      <c r="B80" s="74">
        <f>B79-B13</f>
        <v>-172962</v>
      </c>
      <c r="C80" s="75" t="s">
        <v>992</v>
      </c>
      <c r="D80" s="52" t="s">
        <v>532</v>
      </c>
      <c r="E80" s="73"/>
      <c r="G80" s="77"/>
    </row>
    <row r="81" spans="2:7" x14ac:dyDescent="0.2">
      <c r="B81" s="74"/>
      <c r="E81" s="73"/>
      <c r="G81" s="77"/>
    </row>
    <row r="82" spans="2:7" x14ac:dyDescent="0.2">
      <c r="B82" s="78">
        <f>B77+B79</f>
        <v>337560</v>
      </c>
      <c r="C82" s="79" t="s">
        <v>985</v>
      </c>
      <c r="D82" s="69"/>
      <c r="E82" s="152" t="s">
        <v>985</v>
      </c>
      <c r="F82" s="69"/>
      <c r="G82" s="80">
        <f>G77</f>
        <v>337560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54803</v>
      </c>
      <c r="C92" s="75" t="s">
        <v>993</v>
      </c>
      <c r="D92" s="52" t="s">
        <v>525</v>
      </c>
      <c r="E92" s="151" t="s">
        <v>991</v>
      </c>
      <c r="F92" s="52" t="s">
        <v>532</v>
      </c>
      <c r="G92" s="77">
        <f>+B80</f>
        <v>-172962</v>
      </c>
    </row>
    <row r="93" spans="2:7" x14ac:dyDescent="0.2">
      <c r="B93" s="74"/>
      <c r="D93" s="59" t="s">
        <v>523</v>
      </c>
      <c r="E93" s="151" t="s">
        <v>999</v>
      </c>
      <c r="F93" s="72" t="s">
        <v>531</v>
      </c>
      <c r="G93" s="77">
        <f>G94+G95</f>
        <v>229623</v>
      </c>
    </row>
    <row r="94" spans="2:7" x14ac:dyDescent="0.2">
      <c r="B94" s="74"/>
      <c r="D94" s="75"/>
      <c r="E94" s="151" t="s">
        <v>530</v>
      </c>
      <c r="G94" s="77">
        <v>166988</v>
      </c>
    </row>
    <row r="95" spans="2:7" x14ac:dyDescent="0.2">
      <c r="B95" s="74"/>
      <c r="D95" s="75"/>
      <c r="E95" s="151" t="s">
        <v>529</v>
      </c>
      <c r="G95" s="77">
        <v>62635</v>
      </c>
    </row>
    <row r="96" spans="2:7" x14ac:dyDescent="0.2">
      <c r="B96" s="74"/>
      <c r="C96" s="75"/>
      <c r="E96" s="151" t="s">
        <v>1000</v>
      </c>
      <c r="F96" s="72" t="s">
        <v>528</v>
      </c>
      <c r="G96" s="77">
        <f>G97</f>
        <v>-1858</v>
      </c>
    </row>
    <row r="97" spans="2:7" x14ac:dyDescent="0.2">
      <c r="B97" s="83"/>
      <c r="C97" s="84"/>
      <c r="D97" s="75"/>
      <c r="E97" s="151" t="s">
        <v>1032</v>
      </c>
      <c r="F97" s="84" t="s">
        <v>1033</v>
      </c>
      <c r="G97" s="77">
        <v>-1858</v>
      </c>
    </row>
    <row r="98" spans="2:7" x14ac:dyDescent="0.2">
      <c r="B98" s="74"/>
      <c r="E98" s="73"/>
      <c r="G98" s="77"/>
    </row>
    <row r="99" spans="2:7" x14ac:dyDescent="0.2">
      <c r="B99" s="78">
        <f>B92</f>
        <v>54803</v>
      </c>
      <c r="C99" s="79" t="s">
        <v>985</v>
      </c>
      <c r="D99" s="69"/>
      <c r="E99" s="152" t="s">
        <v>985</v>
      </c>
      <c r="F99" s="69"/>
      <c r="G99" s="80">
        <f>G92+G93+G96</f>
        <v>54803</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532384</v>
      </c>
      <c r="C106" s="75" t="s">
        <v>994</v>
      </c>
      <c r="D106" s="86" t="s">
        <v>526</v>
      </c>
      <c r="E106" s="73"/>
      <c r="G106" s="73"/>
    </row>
    <row r="107" spans="2:7" x14ac:dyDescent="0.2">
      <c r="B107" s="74">
        <v>514530</v>
      </c>
      <c r="C107" s="75" t="s">
        <v>995</v>
      </c>
      <c r="D107" s="75"/>
      <c r="E107" s="151" t="s">
        <v>993</v>
      </c>
      <c r="F107" s="59" t="s">
        <v>525</v>
      </c>
      <c r="G107" s="77"/>
    </row>
    <row r="108" spans="2:7" x14ac:dyDescent="0.2">
      <c r="B108" s="74">
        <f>-B13</f>
        <v>-510522</v>
      </c>
      <c r="C108" s="75" t="s">
        <v>1001</v>
      </c>
      <c r="D108" s="75" t="s">
        <v>524</v>
      </c>
      <c r="E108" s="151"/>
      <c r="F108" s="58" t="s">
        <v>523</v>
      </c>
      <c r="G108" s="77">
        <f>B92</f>
        <v>54803</v>
      </c>
    </row>
    <row r="109" spans="2:7" x14ac:dyDescent="0.2">
      <c r="B109" s="74">
        <v>17854</v>
      </c>
      <c r="C109" s="82" t="s">
        <v>522</v>
      </c>
      <c r="D109" s="75" t="s">
        <v>1034</v>
      </c>
      <c r="E109" s="73"/>
      <c r="F109" s="87"/>
      <c r="G109" s="88"/>
    </row>
    <row r="110" spans="2:7" x14ac:dyDescent="0.2">
      <c r="B110" s="74">
        <v>0</v>
      </c>
      <c r="C110" s="82" t="s">
        <v>521</v>
      </c>
      <c r="D110" s="75" t="s">
        <v>520</v>
      </c>
      <c r="E110" s="155"/>
      <c r="G110" s="77"/>
    </row>
    <row r="111" spans="2:7" x14ac:dyDescent="0.2">
      <c r="B111" s="74">
        <v>9171</v>
      </c>
      <c r="C111" s="82" t="s">
        <v>996</v>
      </c>
      <c r="D111" s="75" t="s">
        <v>1035</v>
      </c>
      <c r="E111" s="73"/>
      <c r="F111" s="87"/>
      <c r="G111" s="88"/>
    </row>
    <row r="112" spans="2:7" x14ac:dyDescent="0.2">
      <c r="B112" s="74"/>
      <c r="C112" s="75"/>
      <c r="D112" s="75" t="s">
        <v>1036</v>
      </c>
      <c r="E112" s="155"/>
      <c r="G112" s="77"/>
    </row>
    <row r="113" spans="2:7" x14ac:dyDescent="0.2">
      <c r="B113" s="74">
        <f>G115-B106-B108-B111</f>
        <v>23770</v>
      </c>
      <c r="C113" s="153" t="s">
        <v>997</v>
      </c>
      <c r="D113" s="52" t="s">
        <v>519</v>
      </c>
      <c r="E113" s="155"/>
      <c r="F113" s="84"/>
      <c r="G113" s="77"/>
    </row>
    <row r="114" spans="2:7" x14ac:dyDescent="0.2">
      <c r="B114" s="74"/>
      <c r="D114" s="75"/>
      <c r="E114" s="155"/>
      <c r="G114" s="77"/>
    </row>
    <row r="115" spans="2:7" x14ac:dyDescent="0.2">
      <c r="B115" s="78">
        <f>B106+B108+B111+B113</f>
        <v>54803</v>
      </c>
      <c r="C115" s="79" t="s">
        <v>985</v>
      </c>
      <c r="D115" s="90"/>
      <c r="E115" s="152" t="s">
        <v>985</v>
      </c>
      <c r="F115" s="69"/>
      <c r="G115" s="80">
        <f>G108</f>
        <v>54803</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23770</v>
      </c>
    </row>
    <row r="123" spans="2:7" ht="15" x14ac:dyDescent="0.2">
      <c r="B123" s="74">
        <f>B125+B128+B131+B134+B137+B142+B143+B144</f>
        <v>124089</v>
      </c>
      <c r="C123" s="50"/>
      <c r="D123" s="75" t="s">
        <v>513</v>
      </c>
      <c r="E123" s="50"/>
      <c r="F123" s="50"/>
      <c r="G123" s="77">
        <f>G125+G128+G131+G134+G137+G142+G143+G144</f>
        <v>100319</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60941</v>
      </c>
      <c r="D128" s="75" t="s">
        <v>509</v>
      </c>
      <c r="G128" s="77">
        <f>G129+G130</f>
        <v>38242</v>
      </c>
    </row>
    <row r="129" spans="2:7" x14ac:dyDescent="0.2">
      <c r="B129" s="74">
        <v>114718</v>
      </c>
      <c r="D129" s="75" t="s">
        <v>508</v>
      </c>
      <c r="G129" s="77">
        <v>5</v>
      </c>
    </row>
    <row r="130" spans="2:7" x14ac:dyDescent="0.2">
      <c r="B130" s="74">
        <v>-53777</v>
      </c>
      <c r="D130" s="75" t="s">
        <v>507</v>
      </c>
      <c r="G130" s="77">
        <v>38237</v>
      </c>
    </row>
    <row r="131" spans="2:7" x14ac:dyDescent="0.2">
      <c r="B131" s="74">
        <f>B132+B133</f>
        <v>-18713</v>
      </c>
      <c r="D131" s="75" t="s">
        <v>506</v>
      </c>
      <c r="G131" s="77">
        <f>G132+G133</f>
        <v>1</v>
      </c>
    </row>
    <row r="132" spans="2:7" x14ac:dyDescent="0.2">
      <c r="B132" s="74">
        <v>-17477</v>
      </c>
      <c r="D132" s="75" t="s">
        <v>505</v>
      </c>
      <c r="G132" s="77">
        <v>0</v>
      </c>
    </row>
    <row r="133" spans="2:7" x14ac:dyDescent="0.2">
      <c r="B133" s="74">
        <v>-1236</v>
      </c>
      <c r="D133" s="75" t="s">
        <v>504</v>
      </c>
      <c r="G133" s="77">
        <v>1</v>
      </c>
    </row>
    <row r="134" spans="2:7" x14ac:dyDescent="0.2">
      <c r="B134" s="74">
        <f>B135+B136</f>
        <v>31611</v>
      </c>
      <c r="D134" s="75" t="s">
        <v>503</v>
      </c>
      <c r="G134" s="77">
        <f>G135+G136</f>
        <v>84684</v>
      </c>
    </row>
    <row r="135" spans="2:7" x14ac:dyDescent="0.2">
      <c r="B135" s="74">
        <v>2832</v>
      </c>
      <c r="D135" s="75" t="s">
        <v>502</v>
      </c>
      <c r="G135" s="77">
        <v>79246</v>
      </c>
    </row>
    <row r="136" spans="2:7" x14ac:dyDescent="0.2">
      <c r="B136" s="74">
        <v>28779</v>
      </c>
      <c r="D136" s="75" t="s">
        <v>501</v>
      </c>
      <c r="G136" s="77">
        <v>5438</v>
      </c>
    </row>
    <row r="137" spans="2:7" x14ac:dyDescent="0.2">
      <c r="B137" s="74">
        <f>B138+B141</f>
        <v>-979</v>
      </c>
      <c r="D137" s="89" t="s">
        <v>500</v>
      </c>
      <c r="G137" s="77">
        <f>G138+G141</f>
        <v>16590</v>
      </c>
    </row>
    <row r="138" spans="2:7" x14ac:dyDescent="0.2">
      <c r="B138" s="74">
        <f>B139+B140</f>
        <v>-979</v>
      </c>
      <c r="D138" s="89" t="s">
        <v>499</v>
      </c>
      <c r="G138" s="77">
        <f>G139+G140</f>
        <v>16590</v>
      </c>
    </row>
    <row r="139" spans="2:7" x14ac:dyDescent="0.2">
      <c r="B139" s="74">
        <v>-979</v>
      </c>
      <c r="D139" s="89" t="s">
        <v>498</v>
      </c>
      <c r="G139" s="77">
        <v>16590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-4</v>
      </c>
      <c r="D143" s="75" t="s">
        <v>494</v>
      </c>
      <c r="G143" s="77">
        <v>1583</v>
      </c>
    </row>
    <row r="144" spans="2:7" x14ac:dyDescent="0.2">
      <c r="B144" s="74">
        <f>B145+B146</f>
        <v>51233</v>
      </c>
      <c r="D144" s="75" t="s">
        <v>493</v>
      </c>
      <c r="G144" s="77">
        <f>G145+G146</f>
        <v>-40781</v>
      </c>
    </row>
    <row r="145" spans="2:7" x14ac:dyDescent="0.2">
      <c r="B145" s="74">
        <v>80150</v>
      </c>
      <c r="D145" s="75" t="s">
        <v>492</v>
      </c>
      <c r="G145" s="77">
        <v>-18807</v>
      </c>
    </row>
    <row r="146" spans="2:7" x14ac:dyDescent="0.2">
      <c r="B146" s="78">
        <v>-28917</v>
      </c>
      <c r="C146" s="91"/>
      <c r="D146" s="90" t="s">
        <v>491</v>
      </c>
      <c r="E146" s="91"/>
      <c r="F146" s="91"/>
      <c r="G146" s="80">
        <v>-21974</v>
      </c>
    </row>
    <row r="185" s="72" customFormat="1" x14ac:dyDescent="0.2"/>
  </sheetData>
  <mergeCells count="1">
    <mergeCell ref="B85:G85"/>
  </mergeCells>
  <hyperlinks>
    <hyperlink ref="B1" location="Indice!A1" display="INDICE" xr:uid="{00000000-0004-0000-1900-000000000000}"/>
  </hyperlinks>
  <pageMargins left="0.51181102362204722" right="0.51181102362204722" top="0.78740157480314965" bottom="0.74803149606299213" header="0.39370078740157483" footer="0.39370078740157483"/>
  <pageSetup paperSize="9" scale="78" fitToHeight="4" orientation="portrait" r:id="rId1"/>
  <headerFooter alignWithMargins="0"/>
  <rowBreaks count="2" manualBreakCount="2">
    <brk id="72" min="1" max="8" man="1"/>
    <brk id="146"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121</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241443</v>
      </c>
      <c r="C11" s="75" t="s">
        <v>975</v>
      </c>
      <c r="D11" s="75" t="s">
        <v>572</v>
      </c>
      <c r="E11" s="151" t="s">
        <v>998</v>
      </c>
      <c r="F11" s="76" t="s">
        <v>571</v>
      </c>
      <c r="G11" s="77">
        <f>G12+G13</f>
        <v>714176</v>
      </c>
    </row>
    <row r="12" spans="2:12" x14ac:dyDescent="0.2">
      <c r="B12" s="74">
        <f>G11-B11</f>
        <v>472733</v>
      </c>
      <c r="C12" s="75" t="s">
        <v>976</v>
      </c>
      <c r="D12" s="52" t="s">
        <v>566</v>
      </c>
      <c r="E12" s="151" t="s">
        <v>1006</v>
      </c>
      <c r="F12" s="72" t="s">
        <v>1007</v>
      </c>
      <c r="G12" s="77">
        <v>713331</v>
      </c>
    </row>
    <row r="13" spans="2:12" x14ac:dyDescent="0.2">
      <c r="B13" s="74">
        <v>47181</v>
      </c>
      <c r="C13" s="75" t="s">
        <v>977</v>
      </c>
      <c r="D13" s="75" t="s">
        <v>524</v>
      </c>
      <c r="E13" s="151" t="s">
        <v>1008</v>
      </c>
      <c r="F13" s="72" t="s">
        <v>1009</v>
      </c>
      <c r="G13" s="77">
        <v>845</v>
      </c>
    </row>
    <row r="14" spans="2:12" x14ac:dyDescent="0.2">
      <c r="B14" s="74">
        <f>B12-B13</f>
        <v>425552</v>
      </c>
      <c r="C14" s="75" t="s">
        <v>978</v>
      </c>
      <c r="D14" s="52" t="s">
        <v>570</v>
      </c>
      <c r="E14" s="151"/>
      <c r="G14" s="77"/>
    </row>
    <row r="15" spans="2:12" ht="7.15" customHeight="1" x14ac:dyDescent="0.2">
      <c r="B15" s="74"/>
      <c r="E15" s="73"/>
      <c r="G15" s="77"/>
    </row>
    <row r="16" spans="2:12" x14ac:dyDescent="0.2">
      <c r="B16" s="78">
        <f>B11+B12</f>
        <v>714176</v>
      </c>
      <c r="C16" s="79" t="s">
        <v>518</v>
      </c>
      <c r="D16" s="69"/>
      <c r="E16" s="152" t="s">
        <v>985</v>
      </c>
      <c r="F16" s="69"/>
      <c r="G16" s="80">
        <f>G11</f>
        <v>714176</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356904</v>
      </c>
      <c r="C26" s="75" t="s">
        <v>979</v>
      </c>
      <c r="D26" s="75" t="s">
        <v>567</v>
      </c>
      <c r="E26" s="151" t="s">
        <v>976</v>
      </c>
      <c r="F26" s="59" t="s">
        <v>566</v>
      </c>
      <c r="G26" s="77">
        <f>+B12</f>
        <v>472733</v>
      </c>
    </row>
    <row r="27" spans="2:7" x14ac:dyDescent="0.2">
      <c r="B27" s="74">
        <v>283958</v>
      </c>
      <c r="C27" s="75" t="s">
        <v>565</v>
      </c>
      <c r="E27" s="73"/>
      <c r="G27" s="77"/>
    </row>
    <row r="28" spans="2:7" x14ac:dyDescent="0.2">
      <c r="B28" s="74">
        <f>B29+B30</f>
        <v>72946</v>
      </c>
      <c r="C28" s="75" t="s">
        <v>564</v>
      </c>
      <c r="E28" s="73"/>
      <c r="G28" s="77"/>
    </row>
    <row r="29" spans="2:7" x14ac:dyDescent="0.2">
      <c r="B29" s="74">
        <v>71944</v>
      </c>
      <c r="C29" s="75" t="s">
        <v>1002</v>
      </c>
      <c r="E29" s="73"/>
      <c r="G29" s="77"/>
    </row>
    <row r="30" spans="2:7" x14ac:dyDescent="0.2">
      <c r="B30" s="74">
        <v>1002</v>
      </c>
      <c r="C30" s="75" t="s">
        <v>1003</v>
      </c>
      <c r="E30" s="73"/>
      <c r="G30" s="77"/>
    </row>
    <row r="31" spans="2:7" ht="12.75" customHeight="1" x14ac:dyDescent="0.2">
      <c r="B31" s="74">
        <v>2678</v>
      </c>
      <c r="C31" s="75" t="s">
        <v>980</v>
      </c>
      <c r="D31" s="72" t="s">
        <v>563</v>
      </c>
      <c r="E31" s="73"/>
      <c r="G31" s="77"/>
    </row>
    <row r="32" spans="2:7" ht="12.75" customHeight="1" x14ac:dyDescent="0.2">
      <c r="B32" s="74">
        <v>0</v>
      </c>
      <c r="C32" s="75" t="s">
        <v>981</v>
      </c>
      <c r="D32" s="72" t="s">
        <v>562</v>
      </c>
      <c r="E32" s="73"/>
      <c r="G32" s="77"/>
    </row>
    <row r="33" spans="2:7" x14ac:dyDescent="0.2">
      <c r="B33" s="74">
        <f>G35-B26-B31-B32</f>
        <v>113151</v>
      </c>
      <c r="C33" s="75" t="s">
        <v>982</v>
      </c>
      <c r="D33" s="52" t="s">
        <v>560</v>
      </c>
      <c r="E33" s="73"/>
      <c r="G33" s="77"/>
    </row>
    <row r="34" spans="2:7" x14ac:dyDescent="0.2">
      <c r="B34" s="74"/>
      <c r="E34" s="73"/>
      <c r="G34" s="77"/>
    </row>
    <row r="35" spans="2:7" x14ac:dyDescent="0.2">
      <c r="B35" s="78">
        <f>B26+B31+B32+B33</f>
        <v>472733</v>
      </c>
      <c r="C35" s="79" t="s">
        <v>985</v>
      </c>
      <c r="D35" s="69"/>
      <c r="E35" s="152" t="s">
        <v>985</v>
      </c>
      <c r="F35" s="69"/>
      <c r="G35" s="80">
        <f>G26</f>
        <v>472733</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2109067</v>
      </c>
      <c r="C42" s="75" t="s">
        <v>983</v>
      </c>
      <c r="D42" s="75" t="s">
        <v>559</v>
      </c>
      <c r="E42" s="151" t="s">
        <v>982</v>
      </c>
      <c r="F42" s="52" t="s">
        <v>560</v>
      </c>
      <c r="G42" s="77">
        <f>+B33</f>
        <v>113151</v>
      </c>
    </row>
    <row r="43" spans="2:7" x14ac:dyDescent="0.2">
      <c r="B43" s="74">
        <v>-198673</v>
      </c>
      <c r="C43" s="82" t="s">
        <v>558</v>
      </c>
      <c r="E43" s="154" t="s">
        <v>983</v>
      </c>
      <c r="F43" s="76" t="s">
        <v>559</v>
      </c>
      <c r="G43" s="77">
        <f>G44+G45+G47+G48+G49</f>
        <v>5375168</v>
      </c>
    </row>
    <row r="44" spans="2:7" x14ac:dyDescent="0.2">
      <c r="B44" s="74">
        <v>2307740</v>
      </c>
      <c r="C44" s="75" t="s">
        <v>557</v>
      </c>
      <c r="E44" s="154" t="s">
        <v>1010</v>
      </c>
      <c r="F44" s="72" t="s">
        <v>1011</v>
      </c>
      <c r="G44" s="77">
        <v>5110349</v>
      </c>
    </row>
    <row r="45" spans="2:7" x14ac:dyDescent="0.2">
      <c r="B45" s="74">
        <v>0</v>
      </c>
      <c r="C45" s="75" t="s">
        <v>556</v>
      </c>
      <c r="E45" s="151" t="s">
        <v>1012</v>
      </c>
      <c r="F45" s="72" t="s">
        <v>1013</v>
      </c>
      <c r="G45" s="77">
        <v>264819</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2813443</v>
      </c>
      <c r="C49" s="75" t="s">
        <v>984</v>
      </c>
      <c r="D49" s="52" t="s">
        <v>550</v>
      </c>
      <c r="E49" s="151" t="s">
        <v>1018</v>
      </c>
      <c r="F49" s="75" t="s">
        <v>1019</v>
      </c>
      <c r="G49" s="77">
        <v>0</v>
      </c>
    </row>
    <row r="50" spans="2:7" x14ac:dyDescent="0.2">
      <c r="B50" s="74"/>
      <c r="C50" s="75"/>
      <c r="D50" s="75"/>
      <c r="E50" s="151" t="s">
        <v>1020</v>
      </c>
      <c r="F50" s="75" t="s">
        <v>1021</v>
      </c>
      <c r="G50" s="77">
        <v>-565809</v>
      </c>
    </row>
    <row r="51" spans="2:7" x14ac:dyDescent="0.2">
      <c r="B51" s="74"/>
      <c r="E51" s="151"/>
      <c r="G51" s="77"/>
    </row>
    <row r="52" spans="2:7" x14ac:dyDescent="0.2">
      <c r="B52" s="78">
        <f>B42+B49</f>
        <v>4922510</v>
      </c>
      <c r="C52" s="79" t="s">
        <v>985</v>
      </c>
      <c r="D52" s="69"/>
      <c r="E52" s="152" t="s">
        <v>985</v>
      </c>
      <c r="F52" s="69"/>
      <c r="G52" s="80">
        <f>G42+G43+G50</f>
        <v>4922510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153292</v>
      </c>
      <c r="C59" s="75" t="s">
        <v>986</v>
      </c>
      <c r="D59" s="76" t="s">
        <v>551</v>
      </c>
      <c r="E59" s="151" t="s">
        <v>984</v>
      </c>
      <c r="F59" s="52" t="s">
        <v>550</v>
      </c>
      <c r="G59" s="77">
        <f>+B49</f>
        <v>2813443</v>
      </c>
    </row>
    <row r="60" spans="2:7" x14ac:dyDescent="0.2">
      <c r="B60" s="74">
        <v>153292</v>
      </c>
      <c r="C60" s="75" t="s">
        <v>549</v>
      </c>
      <c r="E60" s="151" t="s">
        <v>1004</v>
      </c>
      <c r="F60" s="75" t="s">
        <v>1005</v>
      </c>
      <c r="G60" s="77">
        <f>G61+G62</f>
        <v>1002</v>
      </c>
    </row>
    <row r="61" spans="2:7" x14ac:dyDescent="0.2">
      <c r="B61" s="74">
        <v>0</v>
      </c>
      <c r="C61" s="75" t="s">
        <v>548</v>
      </c>
      <c r="E61" s="151" t="s">
        <v>1022</v>
      </c>
      <c r="F61" s="72" t="s">
        <v>1023</v>
      </c>
      <c r="G61" s="77">
        <v>0</v>
      </c>
    </row>
    <row r="62" spans="2:7" x14ac:dyDescent="0.2">
      <c r="B62" s="74">
        <v>1002</v>
      </c>
      <c r="C62" s="75" t="s">
        <v>987</v>
      </c>
      <c r="D62" s="75" t="s">
        <v>547</v>
      </c>
      <c r="E62" s="151" t="s">
        <v>1024</v>
      </c>
      <c r="F62" s="72" t="s">
        <v>1025</v>
      </c>
      <c r="G62" s="77">
        <v>1002</v>
      </c>
    </row>
    <row r="63" spans="2:7" x14ac:dyDescent="0.2">
      <c r="B63" s="74"/>
      <c r="D63" s="75" t="s">
        <v>546</v>
      </c>
      <c r="E63" s="151" t="s">
        <v>988</v>
      </c>
      <c r="F63" s="72" t="s">
        <v>545</v>
      </c>
      <c r="G63" s="77">
        <f>G64+G65+G66</f>
        <v>0</v>
      </c>
    </row>
    <row r="64" spans="2:7" x14ac:dyDescent="0.2">
      <c r="B64" s="74">
        <f>B65+B66+B67</f>
        <v>8122</v>
      </c>
      <c r="C64" s="75" t="s">
        <v>988</v>
      </c>
      <c r="D64" s="72" t="s">
        <v>545</v>
      </c>
      <c r="E64" s="151" t="s">
        <v>1026</v>
      </c>
      <c r="F64" s="72" t="s">
        <v>1027</v>
      </c>
      <c r="G64" s="77">
        <v>0</v>
      </c>
    </row>
    <row r="65" spans="2:7" x14ac:dyDescent="0.2">
      <c r="B65" s="74">
        <v>56</v>
      </c>
      <c r="C65" s="75" t="s">
        <v>544</v>
      </c>
      <c r="E65" s="151" t="s">
        <v>1028</v>
      </c>
      <c r="F65" s="72" t="s">
        <v>1029</v>
      </c>
      <c r="G65" s="77">
        <v>0</v>
      </c>
    </row>
    <row r="66" spans="2:7" x14ac:dyDescent="0.2">
      <c r="B66" s="74">
        <v>0</v>
      </c>
      <c r="C66" s="75" t="s">
        <v>543</v>
      </c>
      <c r="E66" s="151" t="s">
        <v>1030</v>
      </c>
      <c r="F66" s="72" t="s">
        <v>1031</v>
      </c>
      <c r="G66" s="77">
        <v>0</v>
      </c>
    </row>
    <row r="67" spans="2:7" x14ac:dyDescent="0.2">
      <c r="B67" s="74">
        <v>8066</v>
      </c>
      <c r="C67" s="75" t="s">
        <v>542</v>
      </c>
      <c r="E67" s="73"/>
      <c r="G67" s="77"/>
    </row>
    <row r="68" spans="2:7" x14ac:dyDescent="0.2">
      <c r="B68" s="74">
        <f>G70-B59-B62-B64</f>
        <v>2652029</v>
      </c>
      <c r="C68" s="75" t="s">
        <v>989</v>
      </c>
      <c r="D68" s="75" t="s">
        <v>537</v>
      </c>
      <c r="E68" s="73"/>
      <c r="G68" s="77"/>
    </row>
    <row r="69" spans="2:7" ht="17.45" customHeight="1" x14ac:dyDescent="0.2">
      <c r="B69" s="74"/>
      <c r="E69" s="73"/>
      <c r="G69" s="77"/>
    </row>
    <row r="70" spans="2:7" ht="17.45" customHeight="1" x14ac:dyDescent="0.2">
      <c r="B70" s="78">
        <f>B59+B62+B64+B68</f>
        <v>2814445</v>
      </c>
      <c r="C70" s="79" t="s">
        <v>985</v>
      </c>
      <c r="D70" s="69"/>
      <c r="E70" s="152" t="s">
        <v>985</v>
      </c>
      <c r="F70" s="69"/>
      <c r="G70" s="80">
        <f>G59+G60+G63</f>
        <v>2814445</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2652029</v>
      </c>
    </row>
    <row r="78" spans="2:7" x14ac:dyDescent="0.2">
      <c r="B78" s="74"/>
      <c r="D78" s="75" t="s">
        <v>536</v>
      </c>
      <c r="E78" s="151"/>
      <c r="F78" s="75"/>
      <c r="G78" s="77"/>
    </row>
    <row r="79" spans="2:7" x14ac:dyDescent="0.2">
      <c r="B79" s="74">
        <f>G82-B77</f>
        <v>2652029</v>
      </c>
      <c r="C79" s="75" t="s">
        <v>991</v>
      </c>
      <c r="D79" s="59" t="s">
        <v>535</v>
      </c>
      <c r="E79" s="73"/>
      <c r="G79" s="77"/>
    </row>
    <row r="80" spans="2:7" x14ac:dyDescent="0.2">
      <c r="B80" s="74">
        <f>B79-B13</f>
        <v>2604848</v>
      </c>
      <c r="C80" s="75" t="s">
        <v>992</v>
      </c>
      <c r="D80" s="52" t="s">
        <v>532</v>
      </c>
      <c r="E80" s="73"/>
      <c r="G80" s="77"/>
    </row>
    <row r="81" spans="2:7" x14ac:dyDescent="0.2">
      <c r="B81" s="74"/>
      <c r="E81" s="73"/>
      <c r="G81" s="77"/>
    </row>
    <row r="82" spans="2:7" x14ac:dyDescent="0.2">
      <c r="B82" s="78">
        <f>B77+B79</f>
        <v>2652029</v>
      </c>
      <c r="C82" s="79" t="s">
        <v>985</v>
      </c>
      <c r="D82" s="69"/>
      <c r="E82" s="152" t="s">
        <v>985</v>
      </c>
      <c r="F82" s="69"/>
      <c r="G82" s="80">
        <f>G77</f>
        <v>2652029</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2607197</v>
      </c>
      <c r="C92" s="75" t="s">
        <v>993</v>
      </c>
      <c r="D92" s="52" t="s">
        <v>525</v>
      </c>
      <c r="E92" s="151" t="s">
        <v>991</v>
      </c>
      <c r="F92" s="52" t="s">
        <v>532</v>
      </c>
      <c r="G92" s="77">
        <f>+B80</f>
        <v>2604848</v>
      </c>
    </row>
    <row r="93" spans="2:7" x14ac:dyDescent="0.2">
      <c r="B93" s="74"/>
      <c r="D93" s="59" t="s">
        <v>523</v>
      </c>
      <c r="E93" s="151" t="s">
        <v>999</v>
      </c>
      <c r="F93" s="72" t="s">
        <v>531</v>
      </c>
      <c r="G93" s="77">
        <f>G94+G95</f>
        <v>3375</v>
      </c>
    </row>
    <row r="94" spans="2:7" x14ac:dyDescent="0.2">
      <c r="B94" s="74"/>
      <c r="D94" s="75"/>
      <c r="E94" s="151" t="s">
        <v>530</v>
      </c>
      <c r="G94" s="77">
        <v>3375</v>
      </c>
    </row>
    <row r="95" spans="2:7" x14ac:dyDescent="0.2">
      <c r="B95" s="74"/>
      <c r="D95" s="75"/>
      <c r="E95" s="151" t="s">
        <v>529</v>
      </c>
      <c r="G95" s="77">
        <v>0</v>
      </c>
    </row>
    <row r="96" spans="2:7" x14ac:dyDescent="0.2">
      <c r="B96" s="74"/>
      <c r="C96" s="75"/>
      <c r="E96" s="151" t="s">
        <v>1000</v>
      </c>
      <c r="F96" s="72" t="s">
        <v>528</v>
      </c>
      <c r="G96" s="77">
        <f>G97</f>
        <v>-1026</v>
      </c>
    </row>
    <row r="97" spans="2:7" x14ac:dyDescent="0.2">
      <c r="B97" s="83"/>
      <c r="C97" s="84"/>
      <c r="D97" s="75"/>
      <c r="E97" s="151" t="s">
        <v>1032</v>
      </c>
      <c r="F97" s="84" t="s">
        <v>1033</v>
      </c>
      <c r="G97" s="77">
        <v>-1026</v>
      </c>
    </row>
    <row r="98" spans="2:7" x14ac:dyDescent="0.2">
      <c r="B98" s="74"/>
      <c r="E98" s="73"/>
      <c r="G98" s="77"/>
    </row>
    <row r="99" spans="2:7" x14ac:dyDescent="0.2">
      <c r="B99" s="78">
        <f>B92</f>
        <v>2607197</v>
      </c>
      <c r="C99" s="79" t="s">
        <v>985</v>
      </c>
      <c r="D99" s="69"/>
      <c r="E99" s="152" t="s">
        <v>985</v>
      </c>
      <c r="F99" s="69"/>
      <c r="G99" s="80">
        <f>G92+G93+G96</f>
        <v>2607197</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55384</v>
      </c>
      <c r="C106" s="75" t="s">
        <v>994</v>
      </c>
      <c r="D106" s="86" t="s">
        <v>526</v>
      </c>
      <c r="E106" s="73"/>
      <c r="G106" s="73"/>
    </row>
    <row r="107" spans="2:7" x14ac:dyDescent="0.2">
      <c r="B107" s="74">
        <v>55384</v>
      </c>
      <c r="C107" s="75" t="s">
        <v>995</v>
      </c>
      <c r="D107" s="75"/>
      <c r="E107" s="151" t="s">
        <v>993</v>
      </c>
      <c r="F107" s="59" t="s">
        <v>525</v>
      </c>
      <c r="G107" s="77"/>
    </row>
    <row r="108" spans="2:7" x14ac:dyDescent="0.2">
      <c r="B108" s="74">
        <f>-B13</f>
        <v>-47181</v>
      </c>
      <c r="C108" s="75" t="s">
        <v>1001</v>
      </c>
      <c r="D108" s="75" t="s">
        <v>524</v>
      </c>
      <c r="E108" s="151"/>
      <c r="F108" s="58" t="s">
        <v>523</v>
      </c>
      <c r="G108" s="77">
        <f>B92</f>
        <v>2607197</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-10</v>
      </c>
      <c r="C111" s="82" t="s">
        <v>996</v>
      </c>
      <c r="D111" s="75" t="s">
        <v>1035</v>
      </c>
      <c r="E111" s="73"/>
      <c r="F111" s="87"/>
      <c r="G111" s="88"/>
    </row>
    <row r="112" spans="2:7" x14ac:dyDescent="0.2">
      <c r="B112" s="74"/>
      <c r="C112" s="75"/>
      <c r="D112" s="75" t="s">
        <v>1036</v>
      </c>
      <c r="E112" s="155"/>
      <c r="G112" s="77"/>
    </row>
    <row r="113" spans="2:7" x14ac:dyDescent="0.2">
      <c r="B113" s="74">
        <f>G115-B106-B108-B111</f>
        <v>2599004</v>
      </c>
      <c r="C113" s="153" t="s">
        <v>997</v>
      </c>
      <c r="D113" s="52" t="s">
        <v>519</v>
      </c>
      <c r="E113" s="155"/>
      <c r="F113" s="84"/>
      <c r="G113" s="77"/>
    </row>
    <row r="114" spans="2:7" x14ac:dyDescent="0.2">
      <c r="B114" s="74"/>
      <c r="D114" s="75"/>
      <c r="E114" s="155"/>
      <c r="G114" s="77"/>
    </row>
    <row r="115" spans="2:7" x14ac:dyDescent="0.2">
      <c r="B115" s="78">
        <f>B106+B108+B111+B113</f>
        <v>2607197</v>
      </c>
      <c r="C115" s="79" t="s">
        <v>985</v>
      </c>
      <c r="D115" s="90"/>
      <c r="E115" s="152" t="s">
        <v>985</v>
      </c>
      <c r="F115" s="69"/>
      <c r="G115" s="80">
        <f>G108</f>
        <v>2607197</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2623004</v>
      </c>
    </row>
    <row r="123" spans="2:7" ht="15" x14ac:dyDescent="0.2">
      <c r="B123" s="74">
        <f>B125+B128+B131+B134+B137+B142+B143+B144</f>
        <v>280330982</v>
      </c>
      <c r="C123" s="50"/>
      <c r="D123" s="75" t="s">
        <v>513</v>
      </c>
      <c r="E123" s="50"/>
      <c r="F123" s="50"/>
      <c r="G123" s="77">
        <f>G125+G128+G131+G134+G137+G142+G143+G144</f>
        <v>277707978</v>
      </c>
    </row>
    <row r="124" spans="2:7" ht="13.15" customHeight="1" x14ac:dyDescent="0.2">
      <c r="B124" s="51"/>
      <c r="C124" s="50"/>
      <c r="D124" s="75"/>
      <c r="E124" s="50"/>
      <c r="F124" s="50"/>
      <c r="G124" s="49"/>
    </row>
    <row r="125" spans="2:7" ht="13.15" customHeight="1" x14ac:dyDescent="0.2">
      <c r="B125" s="74">
        <f>B126+B127</f>
        <v>-275000</v>
      </c>
      <c r="C125" s="50"/>
      <c r="D125" s="75" t="s">
        <v>512</v>
      </c>
      <c r="E125" s="50"/>
      <c r="F125" s="50"/>
      <c r="G125" s="77">
        <f>G126+G127</f>
        <v>-4000</v>
      </c>
    </row>
    <row r="126" spans="2:7" ht="13.15" customHeight="1" x14ac:dyDescent="0.2">
      <c r="B126" s="74">
        <v>0</v>
      </c>
      <c r="C126" s="50"/>
      <c r="D126" s="75" t="s">
        <v>511</v>
      </c>
      <c r="E126" s="50"/>
      <c r="F126" s="50"/>
      <c r="G126" s="77">
        <v>0</v>
      </c>
    </row>
    <row r="127" spans="2:7" ht="15" x14ac:dyDescent="0.2">
      <c r="B127" s="74">
        <v>-275000</v>
      </c>
      <c r="C127" s="50"/>
      <c r="D127" s="75" t="s">
        <v>510</v>
      </c>
      <c r="E127" s="50"/>
      <c r="F127" s="50"/>
      <c r="G127" s="77">
        <v>-4000</v>
      </c>
    </row>
    <row r="128" spans="2:7" x14ac:dyDescent="0.2">
      <c r="B128" s="74">
        <f>B129+B130</f>
        <v>140048971</v>
      </c>
      <c r="D128" s="75" t="s">
        <v>509</v>
      </c>
      <c r="G128" s="77">
        <f>G129+G130</f>
        <v>275021438</v>
      </c>
    </row>
    <row r="129" spans="2:7" x14ac:dyDescent="0.2">
      <c r="B129" s="74">
        <v>-2205</v>
      </c>
      <c r="D129" s="75" t="s">
        <v>508</v>
      </c>
      <c r="G129" s="77">
        <v>14995000</v>
      </c>
    </row>
    <row r="130" spans="2:7" x14ac:dyDescent="0.2">
      <c r="B130" s="74">
        <v>140051176</v>
      </c>
      <c r="D130" s="75" t="s">
        <v>507</v>
      </c>
      <c r="G130" s="77">
        <v>260026438</v>
      </c>
    </row>
    <row r="131" spans="2:7" x14ac:dyDescent="0.2">
      <c r="B131" s="74">
        <f>B132+B133</f>
        <v>138610012</v>
      </c>
      <c r="D131" s="75" t="s">
        <v>506</v>
      </c>
      <c r="G131" s="77">
        <f>G132+G133</f>
        <v>19927</v>
      </c>
    </row>
    <row r="132" spans="2:7" x14ac:dyDescent="0.2">
      <c r="B132" s="74">
        <v>1905000</v>
      </c>
      <c r="D132" s="75" t="s">
        <v>505</v>
      </c>
      <c r="G132" s="77">
        <v>1678000</v>
      </c>
    </row>
    <row r="133" spans="2:7" x14ac:dyDescent="0.2">
      <c r="B133" s="74">
        <v>136705012</v>
      </c>
      <c r="D133" s="75" t="s">
        <v>504</v>
      </c>
      <c r="G133" s="77">
        <v>-1658073</v>
      </c>
    </row>
    <row r="134" spans="2:7" x14ac:dyDescent="0.2">
      <c r="B134" s="74">
        <f>B135+B136</f>
        <v>2040696</v>
      </c>
      <c r="D134" s="75" t="s">
        <v>503</v>
      </c>
      <c r="G134" s="77">
        <f>G135+G136</f>
        <v>442243</v>
      </c>
    </row>
    <row r="135" spans="2:7" x14ac:dyDescent="0.2">
      <c r="B135" s="74">
        <v>515201</v>
      </c>
      <c r="D135" s="75" t="s">
        <v>502</v>
      </c>
      <c r="G135" s="77">
        <v>0</v>
      </c>
    </row>
    <row r="136" spans="2:7" x14ac:dyDescent="0.2">
      <c r="B136" s="74">
        <v>1525495</v>
      </c>
      <c r="D136" s="75" t="s">
        <v>501</v>
      </c>
      <c r="G136" s="77">
        <v>442243</v>
      </c>
    </row>
    <row r="137" spans="2:7" x14ac:dyDescent="0.2">
      <c r="B137" s="74">
        <f>B138+B141</f>
        <v>115495</v>
      </c>
      <c r="D137" s="89" t="s">
        <v>500</v>
      </c>
      <c r="G137" s="77">
        <f>G138+G141</f>
        <v>-98000</v>
      </c>
    </row>
    <row r="138" spans="2:7" x14ac:dyDescent="0.2">
      <c r="B138" s="74">
        <f>B139+B140</f>
        <v>115495</v>
      </c>
      <c r="D138" s="89" t="s">
        <v>499</v>
      </c>
      <c r="G138" s="77">
        <f>G139+G140</f>
        <v>-98000</v>
      </c>
    </row>
    <row r="139" spans="2:7" x14ac:dyDescent="0.2">
      <c r="B139" s="74">
        <v>113495</v>
      </c>
      <c r="D139" s="89" t="s">
        <v>498</v>
      </c>
      <c r="G139" s="77">
        <v>0</v>
      </c>
    </row>
    <row r="140" spans="2:7" x14ac:dyDescent="0.2">
      <c r="B140" s="74">
        <v>2000</v>
      </c>
      <c r="D140" s="89" t="s">
        <v>497</v>
      </c>
      <c r="G140" s="77">
        <v>-98000</v>
      </c>
    </row>
    <row r="141" spans="2:7" x14ac:dyDescent="0.2">
      <c r="B141" s="74">
        <v>0</v>
      </c>
      <c r="D141" s="89" t="s">
        <v>496</v>
      </c>
      <c r="G141" s="77">
        <v>0</v>
      </c>
    </row>
    <row r="142" spans="2:7" x14ac:dyDescent="0.2">
      <c r="B142" s="74">
        <v>0</v>
      </c>
      <c r="D142" s="75" t="s">
        <v>495</v>
      </c>
      <c r="G142" s="77">
        <v>0</v>
      </c>
    </row>
    <row r="143" spans="2:7" x14ac:dyDescent="0.2">
      <c r="B143" s="74">
        <v>-245552</v>
      </c>
      <c r="D143" s="75" t="s">
        <v>494</v>
      </c>
      <c r="G143" s="77">
        <v>3791</v>
      </c>
    </row>
    <row r="144" spans="2:7" x14ac:dyDescent="0.2">
      <c r="B144" s="74">
        <f>B145+B146</f>
        <v>36360</v>
      </c>
      <c r="D144" s="75" t="s">
        <v>493</v>
      </c>
      <c r="G144" s="77">
        <f>G145+G146</f>
        <v>2322579</v>
      </c>
    </row>
    <row r="145" spans="2:7" x14ac:dyDescent="0.2">
      <c r="B145" s="74">
        <v>792</v>
      </c>
      <c r="D145" s="75" t="s">
        <v>492</v>
      </c>
      <c r="G145" s="77">
        <v>23</v>
      </c>
    </row>
    <row r="146" spans="2:7" x14ac:dyDescent="0.2">
      <c r="B146" s="78">
        <v>35568</v>
      </c>
      <c r="C146" s="91"/>
      <c r="D146" s="90" t="s">
        <v>491</v>
      </c>
      <c r="E146" s="91"/>
      <c r="F146" s="91"/>
      <c r="G146" s="80">
        <v>2322556</v>
      </c>
    </row>
    <row r="185" s="72" customFormat="1" x14ac:dyDescent="0.2"/>
  </sheetData>
  <mergeCells count="1">
    <mergeCell ref="B85:G85"/>
  </mergeCells>
  <hyperlinks>
    <hyperlink ref="B1" location="Indice!A1" display="INDICE" xr:uid="{00000000-0004-0000-1A00-000000000000}"/>
  </hyperlinks>
  <pageMargins left="0.51181102362204722" right="0.51181102362204722" top="0.78740157480314965" bottom="0.6692913385826772" header="0.39370078740157483" footer="0.39370078740157483"/>
  <pageSetup paperSize="9" scale="78" fitToHeight="4" orientation="portrait" r:id="rId1"/>
  <headerFooter alignWithMargins="0"/>
  <rowBreaks count="1" manualBreakCount="1">
    <brk id="72" min="1" max="8"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594</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208000</v>
      </c>
      <c r="C11" s="75" t="s">
        <v>975</v>
      </c>
      <c r="D11" s="75" t="s">
        <v>572</v>
      </c>
      <c r="E11" s="151" t="s">
        <v>998</v>
      </c>
      <c r="F11" s="76" t="s">
        <v>571</v>
      </c>
      <c r="G11" s="77">
        <f>G12+G13</f>
        <v>558000</v>
      </c>
    </row>
    <row r="12" spans="2:12" x14ac:dyDescent="0.2">
      <c r="B12" s="74">
        <f>G11-B11</f>
        <v>350000</v>
      </c>
      <c r="C12" s="75" t="s">
        <v>976</v>
      </c>
      <c r="D12" s="52" t="s">
        <v>566</v>
      </c>
      <c r="E12" s="151" t="s">
        <v>1006</v>
      </c>
      <c r="F12" s="72" t="s">
        <v>1007</v>
      </c>
      <c r="G12" s="77">
        <v>558000</v>
      </c>
    </row>
    <row r="13" spans="2:12" x14ac:dyDescent="0.2">
      <c r="B13" s="74">
        <v>35000</v>
      </c>
      <c r="C13" s="75" t="s">
        <v>977</v>
      </c>
      <c r="D13" s="75" t="s">
        <v>524</v>
      </c>
      <c r="E13" s="151" t="s">
        <v>1008</v>
      </c>
      <c r="F13" s="72" t="s">
        <v>1009</v>
      </c>
      <c r="G13" s="77">
        <v>0</v>
      </c>
    </row>
    <row r="14" spans="2:12" x14ac:dyDescent="0.2">
      <c r="B14" s="74">
        <f>B12-B13</f>
        <v>315000</v>
      </c>
      <c r="C14" s="75" t="s">
        <v>978</v>
      </c>
      <c r="D14" s="52" t="s">
        <v>570</v>
      </c>
      <c r="E14" s="151"/>
      <c r="G14" s="77"/>
    </row>
    <row r="15" spans="2:12" ht="7.15" customHeight="1" x14ac:dyDescent="0.2">
      <c r="B15" s="74"/>
      <c r="E15" s="73"/>
      <c r="G15" s="77"/>
    </row>
    <row r="16" spans="2:12" x14ac:dyDescent="0.2">
      <c r="B16" s="78">
        <f>B11+B12</f>
        <v>558000</v>
      </c>
      <c r="C16" s="79" t="s">
        <v>518</v>
      </c>
      <c r="D16" s="69"/>
      <c r="E16" s="152" t="s">
        <v>985</v>
      </c>
      <c r="F16" s="69"/>
      <c r="G16" s="80">
        <f>G11</f>
        <v>558000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294000</v>
      </c>
      <c r="C26" s="75" t="s">
        <v>979</v>
      </c>
      <c r="D26" s="75" t="s">
        <v>567</v>
      </c>
      <c r="E26" s="151" t="s">
        <v>976</v>
      </c>
      <c r="F26" s="59" t="s">
        <v>566</v>
      </c>
      <c r="G26" s="77">
        <f>+B12</f>
        <v>350000</v>
      </c>
    </row>
    <row r="27" spans="2:7" x14ac:dyDescent="0.2">
      <c r="B27" s="74">
        <v>234000</v>
      </c>
      <c r="C27" s="75" t="s">
        <v>565</v>
      </c>
      <c r="E27" s="73"/>
      <c r="G27" s="77"/>
    </row>
    <row r="28" spans="2:7" x14ac:dyDescent="0.2">
      <c r="B28" s="74">
        <f>B29+B30</f>
        <v>60000</v>
      </c>
      <c r="C28" s="75" t="s">
        <v>564</v>
      </c>
      <c r="E28" s="73"/>
      <c r="G28" s="77"/>
    </row>
    <row r="29" spans="2:7" x14ac:dyDescent="0.2">
      <c r="B29" s="74">
        <v>60000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56000</v>
      </c>
      <c r="C33" s="75" t="s">
        <v>982</v>
      </c>
      <c r="D33" s="52" t="s">
        <v>560</v>
      </c>
      <c r="E33" s="73"/>
      <c r="G33" s="77"/>
    </row>
    <row r="34" spans="2:7" x14ac:dyDescent="0.2">
      <c r="B34" s="74"/>
      <c r="E34" s="73"/>
      <c r="G34" s="77"/>
    </row>
    <row r="35" spans="2:7" x14ac:dyDescent="0.2">
      <c r="B35" s="78">
        <f>B26+B31+B32+B33</f>
        <v>350000</v>
      </c>
      <c r="C35" s="79" t="s">
        <v>985</v>
      </c>
      <c r="D35" s="69"/>
      <c r="E35" s="152" t="s">
        <v>985</v>
      </c>
      <c r="F35" s="69"/>
      <c r="G35" s="80">
        <f>G26</f>
        <v>350000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1674000</v>
      </c>
      <c r="C42" s="75" t="s">
        <v>983</v>
      </c>
      <c r="D42" s="75" t="s">
        <v>559</v>
      </c>
      <c r="E42" s="151" t="s">
        <v>982</v>
      </c>
      <c r="F42" s="52" t="s">
        <v>560</v>
      </c>
      <c r="G42" s="77">
        <f>+B33</f>
        <v>56000</v>
      </c>
    </row>
    <row r="43" spans="2:7" x14ac:dyDescent="0.2">
      <c r="B43" s="74">
        <v>-616000</v>
      </c>
      <c r="C43" s="82" t="s">
        <v>558</v>
      </c>
      <c r="E43" s="154" t="s">
        <v>983</v>
      </c>
      <c r="F43" s="76" t="s">
        <v>559</v>
      </c>
      <c r="G43" s="77">
        <f>G44+G45+G47+G48+G49</f>
        <v>5029000</v>
      </c>
    </row>
    <row r="44" spans="2:7" x14ac:dyDescent="0.2">
      <c r="B44" s="74">
        <v>2290000</v>
      </c>
      <c r="C44" s="75" t="s">
        <v>557</v>
      </c>
      <c r="E44" s="154" t="s">
        <v>1010</v>
      </c>
      <c r="F44" s="72" t="s">
        <v>1011</v>
      </c>
      <c r="G44" s="77">
        <v>4767000</v>
      </c>
    </row>
    <row r="45" spans="2:7" x14ac:dyDescent="0.2">
      <c r="B45" s="74">
        <v>0</v>
      </c>
      <c r="C45" s="75" t="s">
        <v>556</v>
      </c>
      <c r="E45" s="151" t="s">
        <v>1012</v>
      </c>
      <c r="F45" s="72" t="s">
        <v>1013</v>
      </c>
      <c r="G45" s="77">
        <v>262000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2874000</v>
      </c>
      <c r="C49" s="75" t="s">
        <v>984</v>
      </c>
      <c r="D49" s="52" t="s">
        <v>550</v>
      </c>
      <c r="E49" s="151" t="s">
        <v>1018</v>
      </c>
      <c r="F49" s="75" t="s">
        <v>1019</v>
      </c>
      <c r="G49" s="77">
        <v>0</v>
      </c>
    </row>
    <row r="50" spans="2:7" x14ac:dyDescent="0.2">
      <c r="B50" s="74"/>
      <c r="C50" s="75"/>
      <c r="D50" s="75"/>
      <c r="E50" s="151" t="s">
        <v>1020</v>
      </c>
      <c r="F50" s="75" t="s">
        <v>1021</v>
      </c>
      <c r="G50" s="77">
        <v>-537000</v>
      </c>
    </row>
    <row r="51" spans="2:7" x14ac:dyDescent="0.2">
      <c r="B51" s="74"/>
      <c r="E51" s="151"/>
      <c r="G51" s="77"/>
    </row>
    <row r="52" spans="2:7" x14ac:dyDescent="0.2">
      <c r="B52" s="78">
        <f>B42+B49</f>
        <v>4548000</v>
      </c>
      <c r="C52" s="79" t="s">
        <v>985</v>
      </c>
      <c r="D52" s="69"/>
      <c r="E52" s="152" t="s">
        <v>985</v>
      </c>
      <c r="F52" s="69"/>
      <c r="G52" s="80">
        <f>G42+G43+G50</f>
        <v>4548000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2874000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6000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6000</v>
      </c>
      <c r="C67" s="75" t="s">
        <v>542</v>
      </c>
      <c r="E67" s="73"/>
      <c r="G67" s="77"/>
    </row>
    <row r="68" spans="2:7" x14ac:dyDescent="0.2">
      <c r="B68" s="74">
        <f>G70-B59-B62-B64</f>
        <v>2868000</v>
      </c>
      <c r="C68" s="75" t="s">
        <v>989</v>
      </c>
      <c r="D68" s="75" t="s">
        <v>537</v>
      </c>
      <c r="E68" s="73"/>
      <c r="G68" s="77"/>
    </row>
    <row r="69" spans="2:7" ht="17.45" customHeight="1" x14ac:dyDescent="0.2">
      <c r="B69" s="74"/>
      <c r="E69" s="73"/>
      <c r="G69" s="77"/>
    </row>
    <row r="70" spans="2:7" ht="17.45" customHeight="1" x14ac:dyDescent="0.2">
      <c r="B70" s="78">
        <f>B59+B62+B64+B68</f>
        <v>2874000</v>
      </c>
      <c r="C70" s="79" t="s">
        <v>985</v>
      </c>
      <c r="D70" s="69"/>
      <c r="E70" s="152" t="s">
        <v>985</v>
      </c>
      <c r="F70" s="69"/>
      <c r="G70" s="80">
        <f>G59+G60+G63</f>
        <v>2874000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2868000</v>
      </c>
    </row>
    <row r="78" spans="2:7" x14ac:dyDescent="0.2">
      <c r="B78" s="74"/>
      <c r="D78" s="75" t="s">
        <v>536</v>
      </c>
      <c r="E78" s="151"/>
      <c r="F78" s="75"/>
      <c r="G78" s="77"/>
    </row>
    <row r="79" spans="2:7" x14ac:dyDescent="0.2">
      <c r="B79" s="74">
        <f>G82-B77</f>
        <v>2868000</v>
      </c>
      <c r="C79" s="75" t="s">
        <v>991</v>
      </c>
      <c r="D79" s="59" t="s">
        <v>535</v>
      </c>
      <c r="E79" s="73"/>
      <c r="G79" s="77"/>
    </row>
    <row r="80" spans="2:7" x14ac:dyDescent="0.2">
      <c r="B80" s="74">
        <f>B79-B13</f>
        <v>2833000</v>
      </c>
      <c r="C80" s="75" t="s">
        <v>992</v>
      </c>
      <c r="D80" s="52" t="s">
        <v>532</v>
      </c>
      <c r="E80" s="73"/>
      <c r="G80" s="77"/>
    </row>
    <row r="81" spans="2:7" x14ac:dyDescent="0.2">
      <c r="B81" s="74"/>
      <c r="E81" s="73"/>
      <c r="G81" s="77"/>
    </row>
    <row r="82" spans="2:7" x14ac:dyDescent="0.2">
      <c r="B82" s="78">
        <f>B77+B79</f>
        <v>2868000</v>
      </c>
      <c r="C82" s="79" t="s">
        <v>985</v>
      </c>
      <c r="D82" s="69"/>
      <c r="E82" s="152" t="s">
        <v>985</v>
      </c>
      <c r="F82" s="69"/>
      <c r="G82" s="80">
        <f>G77</f>
        <v>2868000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2833000</v>
      </c>
      <c r="C92" s="75" t="s">
        <v>993</v>
      </c>
      <c r="D92" s="52" t="s">
        <v>525</v>
      </c>
      <c r="E92" s="151" t="s">
        <v>991</v>
      </c>
      <c r="F92" s="52" t="s">
        <v>532</v>
      </c>
      <c r="G92" s="77">
        <f>+B80</f>
        <v>2833000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2833000</v>
      </c>
      <c r="C99" s="79" t="s">
        <v>985</v>
      </c>
      <c r="D99" s="69"/>
      <c r="E99" s="152" t="s">
        <v>985</v>
      </c>
      <c r="F99" s="69"/>
      <c r="G99" s="80">
        <f>G92+G93+G96</f>
        <v>2833000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46000</v>
      </c>
      <c r="C106" s="75" t="s">
        <v>994</v>
      </c>
      <c r="D106" s="86" t="s">
        <v>526</v>
      </c>
      <c r="E106" s="73"/>
      <c r="G106" s="73"/>
    </row>
    <row r="107" spans="2:7" x14ac:dyDescent="0.2">
      <c r="B107" s="74">
        <v>46000</v>
      </c>
      <c r="C107" s="75" t="s">
        <v>995</v>
      </c>
      <c r="D107" s="75"/>
      <c r="E107" s="151" t="s">
        <v>993</v>
      </c>
      <c r="F107" s="59" t="s">
        <v>525</v>
      </c>
      <c r="G107" s="77"/>
    </row>
    <row r="108" spans="2:7" x14ac:dyDescent="0.2">
      <c r="B108" s="74">
        <f>-B13</f>
        <v>-35000</v>
      </c>
      <c r="C108" s="75" t="s">
        <v>1001</v>
      </c>
      <c r="D108" s="75" t="s">
        <v>524</v>
      </c>
      <c r="E108" s="151"/>
      <c r="F108" s="58" t="s">
        <v>523</v>
      </c>
      <c r="G108" s="77">
        <f>B92</f>
        <v>2833000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2822000</v>
      </c>
      <c r="C113" s="153" t="s">
        <v>997</v>
      </c>
      <c r="D113" s="52" t="s">
        <v>519</v>
      </c>
      <c r="E113" s="155"/>
      <c r="F113" s="84"/>
      <c r="G113" s="77"/>
    </row>
    <row r="114" spans="2:7" x14ac:dyDescent="0.2">
      <c r="B114" s="74"/>
      <c r="D114" s="75"/>
      <c r="E114" s="155"/>
      <c r="G114" s="77"/>
    </row>
    <row r="115" spans="2:7" x14ac:dyDescent="0.2">
      <c r="B115" s="78">
        <f>B106+B108+B111+B113</f>
        <v>2833000</v>
      </c>
      <c r="C115" s="79" t="s">
        <v>985</v>
      </c>
      <c r="D115" s="90"/>
      <c r="E115" s="152" t="s">
        <v>985</v>
      </c>
      <c r="F115" s="69"/>
      <c r="G115" s="80">
        <f>G108</f>
        <v>2833000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2846000</v>
      </c>
    </row>
    <row r="123" spans="2:7" ht="15" x14ac:dyDescent="0.2">
      <c r="B123" s="74">
        <f>B125+B128+B131+B134+B137+B142+B143+B144</f>
        <v>276547000</v>
      </c>
      <c r="C123" s="50"/>
      <c r="D123" s="75" t="s">
        <v>513</v>
      </c>
      <c r="E123" s="50"/>
      <c r="F123" s="50"/>
      <c r="G123" s="77">
        <f>G125+G128+G131+G134+G137+G142+G143+G144</f>
        <v>273701000</v>
      </c>
    </row>
    <row r="124" spans="2:7" ht="13.15" customHeight="1" x14ac:dyDescent="0.2">
      <c r="B124" s="51"/>
      <c r="C124" s="50"/>
      <c r="D124" s="75"/>
      <c r="E124" s="50"/>
      <c r="F124" s="50"/>
      <c r="G124" s="49"/>
    </row>
    <row r="125" spans="2:7" ht="13.15" customHeight="1" x14ac:dyDescent="0.2">
      <c r="B125" s="74">
        <f>B126+B127</f>
        <v>-275000</v>
      </c>
      <c r="C125" s="50"/>
      <c r="D125" s="75" t="s">
        <v>512</v>
      </c>
      <c r="E125" s="50"/>
      <c r="F125" s="50"/>
      <c r="G125" s="77">
        <f>G126+G127</f>
        <v>-4000</v>
      </c>
    </row>
    <row r="126" spans="2:7" ht="13.15" customHeight="1" x14ac:dyDescent="0.2">
      <c r="B126" s="74">
        <v>0</v>
      </c>
      <c r="C126" s="50"/>
      <c r="D126" s="75" t="s">
        <v>511</v>
      </c>
      <c r="E126" s="50"/>
      <c r="F126" s="50"/>
      <c r="G126" s="77">
        <v>0</v>
      </c>
    </row>
    <row r="127" spans="2:7" ht="15" x14ac:dyDescent="0.2">
      <c r="B127" s="74">
        <v>-275000</v>
      </c>
      <c r="C127" s="50"/>
      <c r="D127" s="75" t="s">
        <v>510</v>
      </c>
      <c r="E127" s="50"/>
      <c r="F127" s="50"/>
      <c r="G127" s="77">
        <v>-4000</v>
      </c>
    </row>
    <row r="128" spans="2:7" x14ac:dyDescent="0.2">
      <c r="B128" s="74">
        <f>B129+B130</f>
        <v>137905000</v>
      </c>
      <c r="D128" s="75" t="s">
        <v>509</v>
      </c>
      <c r="G128" s="77">
        <f>G129+G130</f>
        <v>272485000</v>
      </c>
    </row>
    <row r="129" spans="2:7" x14ac:dyDescent="0.2">
      <c r="B129" s="74">
        <v>0</v>
      </c>
      <c r="D129" s="75" t="s">
        <v>508</v>
      </c>
      <c r="G129" s="77">
        <v>14995000</v>
      </c>
    </row>
    <row r="130" spans="2:7" x14ac:dyDescent="0.2">
      <c r="B130" s="74">
        <v>137905000</v>
      </c>
      <c r="D130" s="75" t="s">
        <v>507</v>
      </c>
      <c r="G130" s="77">
        <v>257490000</v>
      </c>
    </row>
    <row r="131" spans="2:7" x14ac:dyDescent="0.2">
      <c r="B131" s="74">
        <f>B132+B133</f>
        <v>139401000</v>
      </c>
      <c r="D131" s="75" t="s">
        <v>506</v>
      </c>
      <c r="G131" s="77">
        <f>G132+G133</f>
        <v>0</v>
      </c>
    </row>
    <row r="132" spans="2:7" x14ac:dyDescent="0.2">
      <c r="B132" s="74">
        <v>2205000</v>
      </c>
      <c r="D132" s="75" t="s">
        <v>505</v>
      </c>
      <c r="G132" s="77">
        <v>0</v>
      </c>
    </row>
    <row r="133" spans="2:7" x14ac:dyDescent="0.2">
      <c r="B133" s="74">
        <v>137196000</v>
      </c>
      <c r="D133" s="75" t="s">
        <v>504</v>
      </c>
      <c r="G133" s="77">
        <v>0</v>
      </c>
    </row>
    <row r="134" spans="2:7" x14ac:dyDescent="0.2">
      <c r="B134" s="74">
        <f>B135+B136</f>
        <v>2000</v>
      </c>
      <c r="D134" s="75" t="s">
        <v>503</v>
      </c>
      <c r="G134" s="77">
        <f>G135+G136</f>
        <v>0</v>
      </c>
    </row>
    <row r="135" spans="2:7" x14ac:dyDescent="0.2">
      <c r="B135" s="74">
        <v>0</v>
      </c>
      <c r="D135" s="75" t="s">
        <v>502</v>
      </c>
      <c r="G135" s="77">
        <v>0</v>
      </c>
    </row>
    <row r="136" spans="2:7" x14ac:dyDescent="0.2">
      <c r="B136" s="74">
        <v>2000</v>
      </c>
      <c r="D136" s="75" t="s">
        <v>501</v>
      </c>
      <c r="G136" s="77">
        <v>0</v>
      </c>
    </row>
    <row r="137" spans="2:7" x14ac:dyDescent="0.2">
      <c r="B137" s="74">
        <f>B138+B141</f>
        <v>2000</v>
      </c>
      <c r="D137" s="89" t="s">
        <v>500</v>
      </c>
      <c r="G137" s="77">
        <f>G138+G141</f>
        <v>0</v>
      </c>
    </row>
    <row r="138" spans="2:7" x14ac:dyDescent="0.2">
      <c r="B138" s="74">
        <f>B139+B140</f>
        <v>2000</v>
      </c>
      <c r="D138" s="89" t="s">
        <v>499</v>
      </c>
      <c r="G138" s="77">
        <f>G139+G140</f>
        <v>0</v>
      </c>
    </row>
    <row r="139" spans="2:7" x14ac:dyDescent="0.2">
      <c r="B139" s="74">
        <v>0</v>
      </c>
      <c r="D139" s="89" t="s">
        <v>498</v>
      </c>
      <c r="G139" s="77">
        <v>0</v>
      </c>
    </row>
    <row r="140" spans="2:7" x14ac:dyDescent="0.2">
      <c r="B140" s="74">
        <v>2000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-449000</v>
      </c>
      <c r="D143" s="75" t="s">
        <v>494</v>
      </c>
      <c r="G143" s="77">
        <v>3000</v>
      </c>
    </row>
    <row r="144" spans="2:7" x14ac:dyDescent="0.2">
      <c r="B144" s="74">
        <f>B145+B146</f>
        <v>-39000</v>
      </c>
      <c r="D144" s="75" t="s">
        <v>493</v>
      </c>
      <c r="G144" s="77">
        <f>G145+G146</f>
        <v>1217000</v>
      </c>
    </row>
    <row r="145" spans="2:7" x14ac:dyDescent="0.2">
      <c r="B145" s="74">
        <v>0</v>
      </c>
      <c r="D145" s="75" t="s">
        <v>492</v>
      </c>
      <c r="G145" s="77">
        <v>0</v>
      </c>
    </row>
    <row r="146" spans="2:7" x14ac:dyDescent="0.2">
      <c r="B146" s="78">
        <v>-39000</v>
      </c>
      <c r="C146" s="91"/>
      <c r="D146" s="90" t="s">
        <v>491</v>
      </c>
      <c r="E146" s="91"/>
      <c r="F146" s="91"/>
      <c r="G146" s="80">
        <v>1217000</v>
      </c>
    </row>
    <row r="148" spans="2:7" x14ac:dyDescent="0.2">
      <c r="B148" s="52" t="s">
        <v>888</v>
      </c>
    </row>
    <row r="185" s="72" customFormat="1" x14ac:dyDescent="0.2"/>
  </sheetData>
  <mergeCells count="1">
    <mergeCell ref="B85:G85"/>
  </mergeCells>
  <hyperlinks>
    <hyperlink ref="B1" location="Indice!A1" display="INDICE" xr:uid="{00000000-0004-0000-1B00-000000000000}"/>
  </hyperlinks>
  <pageMargins left="0.51181102362204722" right="0.51181102362204722" top="0.78740157480314965" bottom="0.6692913385826772" header="0.39370078740157483" footer="0.39370078740157483"/>
  <pageSetup paperSize="9" scale="78" fitToHeight="4" orientation="portrait" r:id="rId1"/>
  <headerFooter alignWithMargins="0"/>
  <rowBreaks count="2" manualBreakCount="2">
    <brk id="72" min="1" max="8" man="1"/>
    <brk id="146" min="1" max="8"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595</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17000</v>
      </c>
      <c r="C11" s="75" t="s">
        <v>975</v>
      </c>
      <c r="D11" s="75" t="s">
        <v>572</v>
      </c>
      <c r="E11" s="151" t="s">
        <v>998</v>
      </c>
      <c r="F11" s="76" t="s">
        <v>571</v>
      </c>
      <c r="G11" s="77">
        <f>G12+G13</f>
        <v>38000</v>
      </c>
    </row>
    <row r="12" spans="2:12" x14ac:dyDescent="0.2">
      <c r="B12" s="74">
        <f>G11-B11</f>
        <v>21000</v>
      </c>
      <c r="C12" s="75" t="s">
        <v>976</v>
      </c>
      <c r="D12" s="52" t="s">
        <v>566</v>
      </c>
      <c r="E12" s="151" t="s">
        <v>1006</v>
      </c>
      <c r="F12" s="72" t="s">
        <v>1007</v>
      </c>
      <c r="G12" s="77">
        <v>38000</v>
      </c>
    </row>
    <row r="13" spans="2:12" x14ac:dyDescent="0.2">
      <c r="B13" s="74">
        <v>8000</v>
      </c>
      <c r="C13" s="75" t="s">
        <v>977</v>
      </c>
      <c r="D13" s="75" t="s">
        <v>524</v>
      </c>
      <c r="E13" s="151" t="s">
        <v>1008</v>
      </c>
      <c r="F13" s="72" t="s">
        <v>1009</v>
      </c>
      <c r="G13" s="77">
        <v>0</v>
      </c>
    </row>
    <row r="14" spans="2:12" x14ac:dyDescent="0.2">
      <c r="B14" s="74">
        <f>B12-B13</f>
        <v>13000</v>
      </c>
      <c r="C14" s="75" t="s">
        <v>978</v>
      </c>
      <c r="D14" s="52" t="s">
        <v>570</v>
      </c>
      <c r="E14" s="151"/>
      <c r="G14" s="77"/>
    </row>
    <row r="15" spans="2:12" ht="7.15" customHeight="1" x14ac:dyDescent="0.2">
      <c r="B15" s="74"/>
      <c r="E15" s="73"/>
      <c r="G15" s="77"/>
    </row>
    <row r="16" spans="2:12" x14ac:dyDescent="0.2">
      <c r="B16" s="78">
        <f>B11+B12</f>
        <v>38000</v>
      </c>
      <c r="C16" s="79" t="s">
        <v>518</v>
      </c>
      <c r="D16" s="69"/>
      <c r="E16" s="152" t="s">
        <v>985</v>
      </c>
      <c r="F16" s="69"/>
      <c r="G16" s="80">
        <f>G11</f>
        <v>38000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21000</v>
      </c>
      <c r="C26" s="75" t="s">
        <v>979</v>
      </c>
      <c r="D26" s="75" t="s">
        <v>567</v>
      </c>
      <c r="E26" s="151" t="s">
        <v>976</v>
      </c>
      <c r="F26" s="59" t="s">
        <v>566</v>
      </c>
      <c r="G26" s="77">
        <f>+B12</f>
        <v>21000</v>
      </c>
    </row>
    <row r="27" spans="2:7" x14ac:dyDescent="0.2">
      <c r="B27" s="74">
        <v>16000</v>
      </c>
      <c r="C27" s="75" t="s">
        <v>565</v>
      </c>
      <c r="E27" s="73"/>
      <c r="G27" s="77"/>
    </row>
    <row r="28" spans="2:7" x14ac:dyDescent="0.2">
      <c r="B28" s="74">
        <f>B29+B30</f>
        <v>5000</v>
      </c>
      <c r="C28" s="75" t="s">
        <v>564</v>
      </c>
      <c r="E28" s="73"/>
      <c r="G28" s="77"/>
    </row>
    <row r="29" spans="2:7" x14ac:dyDescent="0.2">
      <c r="B29" s="74">
        <v>4000</v>
      </c>
      <c r="C29" s="75" t="s">
        <v>1002</v>
      </c>
      <c r="E29" s="73"/>
      <c r="G29" s="77"/>
    </row>
    <row r="30" spans="2:7" x14ac:dyDescent="0.2">
      <c r="B30" s="74">
        <v>1000</v>
      </c>
      <c r="C30" s="75" t="s">
        <v>1003</v>
      </c>
      <c r="E30" s="73"/>
      <c r="G30" s="77"/>
    </row>
    <row r="31" spans="2:7" ht="12.75" customHeight="1" x14ac:dyDescent="0.2">
      <c r="B31" s="74">
        <v>2000</v>
      </c>
      <c r="C31" s="75" t="s">
        <v>980</v>
      </c>
      <c r="D31" s="72" t="s">
        <v>563</v>
      </c>
      <c r="E31" s="73"/>
      <c r="G31" s="77"/>
    </row>
    <row r="32" spans="2:7" ht="12.75" customHeight="1" x14ac:dyDescent="0.2">
      <c r="B32" s="74">
        <v>0</v>
      </c>
      <c r="C32" s="75" t="s">
        <v>981</v>
      </c>
      <c r="D32" s="72" t="s">
        <v>562</v>
      </c>
      <c r="E32" s="73"/>
      <c r="G32" s="77"/>
    </row>
    <row r="33" spans="2:7" x14ac:dyDescent="0.2">
      <c r="B33" s="74">
        <f>G35-B26-B31-B32</f>
        <v>-2000</v>
      </c>
      <c r="C33" s="75" t="s">
        <v>982</v>
      </c>
      <c r="D33" s="52" t="s">
        <v>560</v>
      </c>
      <c r="E33" s="73"/>
      <c r="G33" s="77"/>
    </row>
    <row r="34" spans="2:7" x14ac:dyDescent="0.2">
      <c r="B34" s="74"/>
      <c r="E34" s="73"/>
      <c r="G34" s="77"/>
    </row>
    <row r="35" spans="2:7" x14ac:dyDescent="0.2">
      <c r="B35" s="78">
        <f>B26+B31+B32+B33</f>
        <v>21000</v>
      </c>
      <c r="C35" s="79" t="s">
        <v>985</v>
      </c>
      <c r="D35" s="69"/>
      <c r="E35" s="152" t="s">
        <v>985</v>
      </c>
      <c r="F35" s="69"/>
      <c r="G35" s="80">
        <f>G26</f>
        <v>21000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405000</v>
      </c>
      <c r="C42" s="75" t="s">
        <v>983</v>
      </c>
      <c r="D42" s="75" t="s">
        <v>559</v>
      </c>
      <c r="E42" s="151" t="s">
        <v>982</v>
      </c>
      <c r="F42" s="52" t="s">
        <v>560</v>
      </c>
      <c r="G42" s="77">
        <f>+B33</f>
        <v>-2000</v>
      </c>
    </row>
    <row r="43" spans="2:7" x14ac:dyDescent="0.2">
      <c r="B43" s="74">
        <v>405000</v>
      </c>
      <c r="C43" s="82" t="s">
        <v>558</v>
      </c>
      <c r="E43" s="154" t="s">
        <v>983</v>
      </c>
      <c r="F43" s="76" t="s">
        <v>559</v>
      </c>
      <c r="G43" s="77">
        <f>G44+G45+G47+G48+G49</f>
        <v>301000</v>
      </c>
    </row>
    <row r="44" spans="2:7" x14ac:dyDescent="0.2">
      <c r="B44" s="74">
        <v>0</v>
      </c>
      <c r="C44" s="75" t="s">
        <v>557</v>
      </c>
      <c r="E44" s="154" t="s">
        <v>1010</v>
      </c>
      <c r="F44" s="72" t="s">
        <v>1011</v>
      </c>
      <c r="G44" s="77">
        <v>301000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-106000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299000</v>
      </c>
      <c r="C52" s="79" t="s">
        <v>985</v>
      </c>
      <c r="D52" s="69"/>
      <c r="E52" s="152" t="s">
        <v>985</v>
      </c>
      <c r="F52" s="69"/>
      <c r="G52" s="80">
        <f>G42+G43+G50</f>
        <v>299000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150000</v>
      </c>
      <c r="C59" s="75" t="s">
        <v>986</v>
      </c>
      <c r="D59" s="76" t="s">
        <v>551</v>
      </c>
      <c r="E59" s="151" t="s">
        <v>984</v>
      </c>
      <c r="F59" s="52" t="s">
        <v>550</v>
      </c>
      <c r="G59" s="77">
        <f>+B49</f>
        <v>-106000</v>
      </c>
    </row>
    <row r="60" spans="2:7" x14ac:dyDescent="0.2">
      <c r="B60" s="74">
        <v>150000</v>
      </c>
      <c r="C60" s="75" t="s">
        <v>549</v>
      </c>
      <c r="E60" s="151" t="s">
        <v>1004</v>
      </c>
      <c r="F60" s="75" t="s">
        <v>1005</v>
      </c>
      <c r="G60" s="77">
        <f>G61+G62</f>
        <v>1000</v>
      </c>
    </row>
    <row r="61" spans="2:7" x14ac:dyDescent="0.2">
      <c r="B61" s="74">
        <v>0</v>
      </c>
      <c r="C61" s="75" t="s">
        <v>548</v>
      </c>
      <c r="E61" s="151" t="s">
        <v>1022</v>
      </c>
      <c r="F61" s="72" t="s">
        <v>1023</v>
      </c>
      <c r="G61" s="77">
        <v>0</v>
      </c>
    </row>
    <row r="62" spans="2:7" x14ac:dyDescent="0.2">
      <c r="B62" s="74">
        <v>1000</v>
      </c>
      <c r="C62" s="75" t="s">
        <v>987</v>
      </c>
      <c r="D62" s="75" t="s">
        <v>547</v>
      </c>
      <c r="E62" s="151" t="s">
        <v>1024</v>
      </c>
      <c r="F62" s="72" t="s">
        <v>1025</v>
      </c>
      <c r="G62" s="77">
        <v>1000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-256000</v>
      </c>
      <c r="C68" s="75" t="s">
        <v>989</v>
      </c>
      <c r="D68" s="75" t="s">
        <v>537</v>
      </c>
      <c r="E68" s="73"/>
      <c r="G68" s="77"/>
    </row>
    <row r="69" spans="2:7" ht="17.45" customHeight="1" x14ac:dyDescent="0.2">
      <c r="B69" s="74"/>
      <c r="E69" s="73"/>
      <c r="G69" s="77"/>
    </row>
    <row r="70" spans="2:7" ht="17.45" customHeight="1" x14ac:dyDescent="0.2">
      <c r="B70" s="78">
        <f>B59+B62+B64+B68</f>
        <v>-105000</v>
      </c>
      <c r="C70" s="79" t="s">
        <v>985</v>
      </c>
      <c r="D70" s="69"/>
      <c r="E70" s="152" t="s">
        <v>985</v>
      </c>
      <c r="F70" s="69"/>
      <c r="G70" s="80">
        <f>G59+G60+G63</f>
        <v>-105000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-256000</v>
      </c>
    </row>
    <row r="78" spans="2:7" x14ac:dyDescent="0.2">
      <c r="B78" s="74"/>
      <c r="D78" s="75" t="s">
        <v>536</v>
      </c>
      <c r="E78" s="151"/>
      <c r="F78" s="75"/>
      <c r="G78" s="77"/>
    </row>
    <row r="79" spans="2:7" x14ac:dyDescent="0.2">
      <c r="B79" s="74">
        <f>G82-B77</f>
        <v>-256000</v>
      </c>
      <c r="C79" s="75" t="s">
        <v>991</v>
      </c>
      <c r="D79" s="59" t="s">
        <v>535</v>
      </c>
      <c r="E79" s="73"/>
      <c r="G79" s="77"/>
    </row>
    <row r="80" spans="2:7" x14ac:dyDescent="0.2">
      <c r="B80" s="74">
        <f>B79-B13</f>
        <v>-264000</v>
      </c>
      <c r="C80" s="75" t="s">
        <v>992</v>
      </c>
      <c r="D80" s="52" t="s">
        <v>532</v>
      </c>
      <c r="E80" s="73"/>
      <c r="G80" s="77"/>
    </row>
    <row r="81" spans="2:7" x14ac:dyDescent="0.2">
      <c r="B81" s="74"/>
      <c r="E81" s="73"/>
      <c r="G81" s="77"/>
    </row>
    <row r="82" spans="2:7" x14ac:dyDescent="0.2">
      <c r="B82" s="78">
        <f>B77+B79</f>
        <v>-256000</v>
      </c>
      <c r="C82" s="79" t="s">
        <v>985</v>
      </c>
      <c r="D82" s="69"/>
      <c r="E82" s="152" t="s">
        <v>985</v>
      </c>
      <c r="F82" s="69"/>
      <c r="G82" s="80">
        <f>G77</f>
        <v>-256000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-264000</v>
      </c>
      <c r="C92" s="75" t="s">
        <v>993</v>
      </c>
      <c r="D92" s="52" t="s">
        <v>525</v>
      </c>
      <c r="E92" s="151" t="s">
        <v>991</v>
      </c>
      <c r="F92" s="52" t="s">
        <v>532</v>
      </c>
      <c r="G92" s="77">
        <f>+B80</f>
        <v>-264000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-264000</v>
      </c>
      <c r="C99" s="79" t="s">
        <v>985</v>
      </c>
      <c r="D99" s="69"/>
      <c r="E99" s="152" t="s">
        <v>985</v>
      </c>
      <c r="F99" s="69"/>
      <c r="G99" s="80">
        <f>G92+G93+G96</f>
        <v>-264000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4000</v>
      </c>
      <c r="C106" s="75" t="s">
        <v>994</v>
      </c>
      <c r="D106" s="86" t="s">
        <v>526</v>
      </c>
      <c r="E106" s="73"/>
      <c r="G106" s="73"/>
    </row>
    <row r="107" spans="2:7" x14ac:dyDescent="0.2">
      <c r="B107" s="74">
        <v>4000</v>
      </c>
      <c r="C107" s="75" t="s">
        <v>995</v>
      </c>
      <c r="D107" s="75"/>
      <c r="E107" s="151" t="s">
        <v>993</v>
      </c>
      <c r="F107" s="59" t="s">
        <v>525</v>
      </c>
      <c r="G107" s="77"/>
    </row>
    <row r="108" spans="2:7" x14ac:dyDescent="0.2">
      <c r="B108" s="74">
        <f>-B13</f>
        <v>-8000</v>
      </c>
      <c r="C108" s="75" t="s">
        <v>1001</v>
      </c>
      <c r="D108" s="75" t="s">
        <v>524</v>
      </c>
      <c r="E108" s="151"/>
      <c r="F108" s="58" t="s">
        <v>523</v>
      </c>
      <c r="G108" s="77">
        <f>B92</f>
        <v>-264000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-260000</v>
      </c>
      <c r="C113" s="153" t="s">
        <v>997</v>
      </c>
      <c r="D113" s="52" t="s">
        <v>519</v>
      </c>
      <c r="E113" s="155"/>
      <c r="F113" s="84"/>
      <c r="G113" s="77"/>
    </row>
    <row r="114" spans="2:7" x14ac:dyDescent="0.2">
      <c r="B114" s="74"/>
      <c r="D114" s="75"/>
      <c r="E114" s="155"/>
      <c r="G114" s="77"/>
    </row>
    <row r="115" spans="2:7" x14ac:dyDescent="0.2">
      <c r="B115" s="78">
        <f>B106+B108+B111+B113</f>
        <v>-264000</v>
      </c>
      <c r="C115" s="79" t="s">
        <v>985</v>
      </c>
      <c r="D115" s="90"/>
      <c r="E115" s="152" t="s">
        <v>985</v>
      </c>
      <c r="F115" s="69"/>
      <c r="G115" s="80">
        <f>G108</f>
        <v>-264000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-260000</v>
      </c>
    </row>
    <row r="123" spans="2:7" ht="15" x14ac:dyDescent="0.2">
      <c r="B123" s="74">
        <f>B125+B128+B131+B134+B137+B142+B143+B144</f>
        <v>3231000</v>
      </c>
      <c r="C123" s="50"/>
      <c r="D123" s="75" t="s">
        <v>513</v>
      </c>
      <c r="E123" s="50"/>
      <c r="F123" s="50"/>
      <c r="G123" s="77">
        <f>G125+G128+G131+G134+G137+G142+G143+G144</f>
        <v>3491000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2188000</v>
      </c>
      <c r="D128" s="75" t="s">
        <v>509</v>
      </c>
      <c r="G128" s="77">
        <f>G129+G130</f>
        <v>2535000</v>
      </c>
    </row>
    <row r="129" spans="2:7" x14ac:dyDescent="0.2">
      <c r="B129" s="74">
        <v>0</v>
      </c>
      <c r="D129" s="75" t="s">
        <v>508</v>
      </c>
      <c r="G129" s="77">
        <v>0</v>
      </c>
    </row>
    <row r="130" spans="2:7" x14ac:dyDescent="0.2">
      <c r="B130" s="74">
        <v>2188000</v>
      </c>
      <c r="D130" s="75" t="s">
        <v>507</v>
      </c>
      <c r="G130" s="77">
        <v>2535000</v>
      </c>
    </row>
    <row r="131" spans="2:7" x14ac:dyDescent="0.2">
      <c r="B131" s="74">
        <f>B132+B133</f>
        <v>-768000</v>
      </c>
      <c r="D131" s="75" t="s">
        <v>506</v>
      </c>
      <c r="G131" s="77">
        <f>G132+G133</f>
        <v>4000</v>
      </c>
    </row>
    <row r="132" spans="2:7" x14ac:dyDescent="0.2">
      <c r="B132" s="74">
        <v>-300000</v>
      </c>
      <c r="D132" s="75" t="s">
        <v>505</v>
      </c>
      <c r="G132" s="77">
        <v>1678000</v>
      </c>
    </row>
    <row r="133" spans="2:7" x14ac:dyDescent="0.2">
      <c r="B133" s="74">
        <v>-468000</v>
      </c>
      <c r="D133" s="75" t="s">
        <v>504</v>
      </c>
      <c r="G133" s="77">
        <v>-1674000</v>
      </c>
    </row>
    <row r="134" spans="2:7" x14ac:dyDescent="0.2">
      <c r="B134" s="74">
        <f>B135+B136</f>
        <v>1519000</v>
      </c>
      <c r="D134" s="75" t="s">
        <v>503</v>
      </c>
      <c r="G134" s="77">
        <f>G135+G136</f>
        <v>0</v>
      </c>
    </row>
    <row r="135" spans="2:7" x14ac:dyDescent="0.2">
      <c r="B135" s="74">
        <v>521000</v>
      </c>
      <c r="D135" s="75" t="s">
        <v>502</v>
      </c>
      <c r="G135" s="77">
        <v>0</v>
      </c>
    </row>
    <row r="136" spans="2:7" x14ac:dyDescent="0.2">
      <c r="B136" s="74">
        <v>998000</v>
      </c>
      <c r="D136" s="75" t="s">
        <v>501</v>
      </c>
      <c r="G136" s="77">
        <v>0</v>
      </c>
    </row>
    <row r="137" spans="2:7" x14ac:dyDescent="0.2">
      <c r="B137" s="74">
        <f>B138+B141</f>
        <v>92000</v>
      </c>
      <c r="D137" s="89" t="s">
        <v>500</v>
      </c>
      <c r="G137" s="77">
        <f>G138+G141</f>
        <v>-98000</v>
      </c>
    </row>
    <row r="138" spans="2:7" x14ac:dyDescent="0.2">
      <c r="B138" s="74">
        <f>B139+B140</f>
        <v>92000</v>
      </c>
      <c r="D138" s="89" t="s">
        <v>499</v>
      </c>
      <c r="G138" s="77">
        <f>G139+G140</f>
        <v>-98000</v>
      </c>
    </row>
    <row r="139" spans="2:7" x14ac:dyDescent="0.2">
      <c r="B139" s="74">
        <v>92000</v>
      </c>
      <c r="D139" s="89" t="s">
        <v>498</v>
      </c>
      <c r="G139" s="77">
        <v>0</v>
      </c>
    </row>
    <row r="140" spans="2:7" x14ac:dyDescent="0.2">
      <c r="B140" s="74">
        <v>0</v>
      </c>
      <c r="D140" s="89" t="s">
        <v>497</v>
      </c>
      <c r="G140" s="77">
        <v>-98000</v>
      </c>
    </row>
    <row r="141" spans="2:7" x14ac:dyDescent="0.2">
      <c r="B141" s="74">
        <v>0</v>
      </c>
      <c r="D141" s="89" t="s">
        <v>496</v>
      </c>
      <c r="G141" s="77">
        <v>0</v>
      </c>
    </row>
    <row r="142" spans="2:7" x14ac:dyDescent="0.2">
      <c r="B142" s="74">
        <v>0</v>
      </c>
      <c r="D142" s="75" t="s">
        <v>495</v>
      </c>
      <c r="G142" s="77">
        <v>0</v>
      </c>
    </row>
    <row r="143" spans="2:7" x14ac:dyDescent="0.2">
      <c r="B143" s="74">
        <v>201000</v>
      </c>
      <c r="D143" s="75" t="s">
        <v>494</v>
      </c>
      <c r="G143" s="77">
        <v>0</v>
      </c>
    </row>
    <row r="144" spans="2:7" x14ac:dyDescent="0.2">
      <c r="B144" s="74">
        <f>B145+B146</f>
        <v>-1000</v>
      </c>
      <c r="D144" s="75" t="s">
        <v>493</v>
      </c>
      <c r="G144" s="77">
        <f>G145+G146</f>
        <v>1050000</v>
      </c>
    </row>
    <row r="145" spans="2:7" x14ac:dyDescent="0.2">
      <c r="B145" s="74">
        <v>0</v>
      </c>
      <c r="D145" s="75" t="s">
        <v>492</v>
      </c>
      <c r="G145" s="77">
        <v>0</v>
      </c>
    </row>
    <row r="146" spans="2:7" x14ac:dyDescent="0.2">
      <c r="B146" s="78">
        <v>-1000</v>
      </c>
      <c r="C146" s="91"/>
      <c r="D146" s="90" t="s">
        <v>491</v>
      </c>
      <c r="E146" s="91"/>
      <c r="F146" s="91"/>
      <c r="G146" s="80">
        <v>1050000</v>
      </c>
    </row>
    <row r="185" s="72" customFormat="1" x14ac:dyDescent="0.2"/>
  </sheetData>
  <mergeCells count="1">
    <mergeCell ref="B85:G85"/>
  </mergeCells>
  <hyperlinks>
    <hyperlink ref="B1" location="Indice!A1" display="INDICE" xr:uid="{00000000-0004-0000-1C00-000000000000}"/>
  </hyperlinks>
  <pageMargins left="0.51181102362204722" right="0.51181102362204722" top="0.78740157480314965" bottom="0.6692913385826772" header="0.39370078740157483" footer="0.39370078740157483"/>
  <pageSetup paperSize="9" scale="78" fitToHeight="4" orientation="portrait" r:id="rId1"/>
  <headerFooter alignWithMargins="0"/>
  <rowBreaks count="2" manualBreakCount="2">
    <brk id="72" min="1" max="8" man="1"/>
    <brk id="146" min="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698"/>
  <sheetViews>
    <sheetView showGridLines="0" zoomScaleNormal="100" workbookViewId="0"/>
  </sheetViews>
  <sheetFormatPr baseColWidth="10" defaultColWidth="11.42578125" defaultRowHeight="15" x14ac:dyDescent="0.25"/>
  <cols>
    <col min="1" max="1" width="5.7109375" style="26" customWidth="1"/>
    <col min="2" max="2" width="103.5703125" style="26" bestFit="1" customWidth="1"/>
    <col min="3" max="16384" width="11.42578125" style="26"/>
  </cols>
  <sheetData>
    <row r="1" spans="2:15" s="36" customFormat="1" ht="14.25" customHeight="1" x14ac:dyDescent="0.25">
      <c r="B1" s="38" t="s">
        <v>105</v>
      </c>
      <c r="D1" s="37"/>
      <c r="E1" s="37"/>
      <c r="F1" s="37"/>
      <c r="G1" s="31"/>
      <c r="H1" s="37"/>
      <c r="I1" s="37"/>
      <c r="J1" s="37"/>
      <c r="K1" s="37"/>
      <c r="L1" s="37"/>
      <c r="M1" s="37"/>
      <c r="N1" s="37"/>
    </row>
    <row r="2" spans="2:15" s="33" customFormat="1" ht="20.25" x14ac:dyDescent="0.25">
      <c r="B2" s="141" t="s">
        <v>1038</v>
      </c>
      <c r="D2" s="34"/>
      <c r="E2" s="34"/>
      <c r="F2" s="34"/>
      <c r="G2" s="31"/>
      <c r="H2" s="34"/>
      <c r="I2" s="34"/>
      <c r="J2" s="34"/>
      <c r="K2" s="34"/>
      <c r="L2" s="34"/>
      <c r="M2" s="34"/>
      <c r="N2" s="34"/>
    </row>
    <row r="3" spans="2:15" s="30" customFormat="1" ht="15" customHeight="1" x14ac:dyDescent="0.25">
      <c r="B3" s="142" t="s">
        <v>490</v>
      </c>
      <c r="D3" s="31"/>
      <c r="E3" s="32"/>
      <c r="F3" s="31"/>
      <c r="G3" s="31"/>
      <c r="H3" s="31"/>
      <c r="I3" s="31"/>
      <c r="J3" s="31"/>
      <c r="K3" s="31"/>
      <c r="L3" s="31"/>
      <c r="M3" s="31"/>
      <c r="N3" s="31"/>
    </row>
    <row r="4" spans="2:15" s="30" customFormat="1" ht="15" customHeight="1" x14ac:dyDescent="0.25">
      <c r="B4" s="142"/>
      <c r="D4" s="31"/>
      <c r="E4" s="32"/>
      <c r="F4" s="31"/>
      <c r="G4" s="31"/>
      <c r="H4" s="31"/>
      <c r="I4" s="31"/>
      <c r="J4" s="31"/>
      <c r="K4" s="31"/>
      <c r="L4" s="31"/>
      <c r="M4" s="31"/>
      <c r="N4" s="31"/>
    </row>
    <row r="5" spans="2:15" s="27" customFormat="1" ht="15" customHeight="1" x14ac:dyDescent="0.2">
      <c r="B5" s="142"/>
      <c r="D5" s="20"/>
      <c r="E5" s="20"/>
      <c r="F5" s="20"/>
      <c r="G5" s="20"/>
      <c r="H5" s="20"/>
      <c r="I5" s="20"/>
      <c r="J5" s="20"/>
      <c r="K5" s="20"/>
      <c r="L5" s="20"/>
      <c r="M5" s="20"/>
      <c r="N5" s="20"/>
      <c r="O5" s="28"/>
    </row>
    <row r="6" spans="2:15" s="27" customFormat="1" ht="20.25" customHeight="1" x14ac:dyDescent="0.2">
      <c r="B6" s="143"/>
      <c r="D6" s="20"/>
      <c r="E6" s="20"/>
      <c r="F6" s="20"/>
      <c r="G6" s="20"/>
      <c r="H6" s="20"/>
      <c r="I6" s="20"/>
      <c r="J6" s="20"/>
      <c r="K6" s="20"/>
      <c r="L6" s="20"/>
      <c r="M6" s="20"/>
      <c r="N6" s="20"/>
      <c r="O6" s="28"/>
    </row>
    <row r="7" spans="2:15" s="146" customFormat="1" ht="23.25" customHeight="1" x14ac:dyDescent="0.25">
      <c r="B7" s="147" t="s">
        <v>489</v>
      </c>
    </row>
    <row r="8" spans="2:15" s="146" customFormat="1" ht="21" customHeight="1" x14ac:dyDescent="0.25">
      <c r="B8" s="148" t="s">
        <v>488</v>
      </c>
    </row>
    <row r="9" spans="2:15" s="146" customFormat="1" ht="20.25" customHeight="1" x14ac:dyDescent="0.25">
      <c r="B9" s="148" t="s">
        <v>971</v>
      </c>
    </row>
    <row r="10" spans="2:15" s="146" customFormat="1" ht="14.25" customHeight="1" x14ac:dyDescent="0.25">
      <c r="B10" s="162" t="s">
        <v>972</v>
      </c>
    </row>
    <row r="11" spans="2:15" s="146" customFormat="1" ht="14.25" customHeight="1" x14ac:dyDescent="0.25">
      <c r="B11" s="162" t="s">
        <v>973</v>
      </c>
    </row>
    <row r="12" spans="2:15" s="146" customFormat="1" ht="14.25" customHeight="1" x14ac:dyDescent="0.25">
      <c r="B12" s="149"/>
    </row>
    <row r="13" spans="2:15" s="146" customFormat="1" ht="23.25" customHeight="1" x14ac:dyDescent="0.25">
      <c r="B13" s="147" t="s">
        <v>121</v>
      </c>
    </row>
    <row r="14" spans="2:15" s="150" customFormat="1" ht="15" customHeight="1" x14ac:dyDescent="0.25">
      <c r="B14" s="148" t="s">
        <v>120</v>
      </c>
    </row>
    <row r="15" spans="2:15" s="150" customFormat="1" ht="15" customHeight="1" x14ac:dyDescent="0.25">
      <c r="B15" s="148" t="s">
        <v>115</v>
      </c>
    </row>
    <row r="16" spans="2:15" s="150" customFormat="1" ht="15" customHeight="1" x14ac:dyDescent="0.25">
      <c r="B16" s="148" t="s">
        <v>109</v>
      </c>
    </row>
    <row r="17" spans="2:2" ht="15.75" x14ac:dyDescent="0.25">
      <c r="B17" s="48"/>
    </row>
    <row r="18" spans="2:2" ht="15.75" x14ac:dyDescent="0.25">
      <c r="B18" s="48" t="s">
        <v>489</v>
      </c>
    </row>
    <row r="19" spans="2:2" ht="15.75" x14ac:dyDescent="0.25">
      <c r="B19" s="48"/>
    </row>
    <row r="20" spans="2:2" x14ac:dyDescent="0.25">
      <c r="B20" s="47" t="s">
        <v>488</v>
      </c>
    </row>
    <row r="21" spans="2:2" x14ac:dyDescent="0.25">
      <c r="B21" s="47"/>
    </row>
    <row r="22" spans="2:2" x14ac:dyDescent="0.25">
      <c r="B22" s="39" t="s">
        <v>825</v>
      </c>
    </row>
    <row r="23" spans="2:2" x14ac:dyDescent="0.25">
      <c r="B23" s="39" t="s">
        <v>487</v>
      </c>
    </row>
    <row r="24" spans="2:2" x14ac:dyDescent="0.25">
      <c r="B24" s="42" t="s">
        <v>486</v>
      </c>
    </row>
    <row r="25" spans="2:2" x14ac:dyDescent="0.25">
      <c r="B25" s="39" t="s">
        <v>485</v>
      </c>
    </row>
    <row r="26" spans="2:2" x14ac:dyDescent="0.25">
      <c r="B26" s="42" t="s">
        <v>924</v>
      </c>
    </row>
    <row r="27" spans="2:2" x14ac:dyDescent="0.25">
      <c r="B27" s="39" t="s">
        <v>859</v>
      </c>
    </row>
    <row r="28" spans="2:2" x14ac:dyDescent="0.25">
      <c r="B28" s="39" t="s">
        <v>484</v>
      </c>
    </row>
    <row r="29" spans="2:2" x14ac:dyDescent="0.25">
      <c r="B29" s="39" t="s">
        <v>483</v>
      </c>
    </row>
    <row r="30" spans="2:2" x14ac:dyDescent="0.25">
      <c r="B30" s="39" t="s">
        <v>482</v>
      </c>
    </row>
    <row r="31" spans="2:2" x14ac:dyDescent="0.25">
      <c r="B31" s="39" t="s">
        <v>481</v>
      </c>
    </row>
    <row r="32" spans="2:2" x14ac:dyDescent="0.25">
      <c r="B32" s="39" t="s">
        <v>480</v>
      </c>
    </row>
    <row r="33" spans="2:2" x14ac:dyDescent="0.25">
      <c r="B33" s="42" t="s">
        <v>860</v>
      </c>
    </row>
    <row r="34" spans="2:2" x14ac:dyDescent="0.25">
      <c r="B34" s="39" t="s">
        <v>738</v>
      </c>
    </row>
    <row r="35" spans="2:2" x14ac:dyDescent="0.25">
      <c r="B35" s="39" t="s">
        <v>479</v>
      </c>
    </row>
    <row r="36" spans="2:2" x14ac:dyDescent="0.25">
      <c r="B36" s="39" t="s">
        <v>478</v>
      </c>
    </row>
    <row r="37" spans="2:2" x14ac:dyDescent="0.25">
      <c r="B37" s="39" t="s">
        <v>477</v>
      </c>
    </row>
    <row r="38" spans="2:2" x14ac:dyDescent="0.25">
      <c r="B38" s="39" t="s">
        <v>476</v>
      </c>
    </row>
    <row r="39" spans="2:2" x14ac:dyDescent="0.25">
      <c r="B39" s="39" t="s">
        <v>475</v>
      </c>
    </row>
    <row r="40" spans="2:2" x14ac:dyDescent="0.25">
      <c r="B40" s="39" t="s">
        <v>474</v>
      </c>
    </row>
    <row r="41" spans="2:2" x14ac:dyDescent="0.25">
      <c r="B41" s="39" t="s">
        <v>473</v>
      </c>
    </row>
    <row r="42" spans="2:2" x14ac:dyDescent="0.25">
      <c r="B42" s="39" t="s">
        <v>472</v>
      </c>
    </row>
    <row r="43" spans="2:2" x14ac:dyDescent="0.25">
      <c r="B43" s="39" t="s">
        <v>471</v>
      </c>
    </row>
    <row r="44" spans="2:2" x14ac:dyDescent="0.25">
      <c r="B44" s="39" t="s">
        <v>470</v>
      </c>
    </row>
    <row r="45" spans="2:2" x14ac:dyDescent="0.25">
      <c r="B45" s="39" t="s">
        <v>469</v>
      </c>
    </row>
    <row r="46" spans="2:2" x14ac:dyDescent="0.25">
      <c r="B46" s="39" t="s">
        <v>468</v>
      </c>
    </row>
    <row r="47" spans="2:2" x14ac:dyDescent="0.25">
      <c r="B47" s="39" t="s">
        <v>467</v>
      </c>
    </row>
    <row r="48" spans="2:2" x14ac:dyDescent="0.25">
      <c r="B48" s="39" t="s">
        <v>466</v>
      </c>
    </row>
    <row r="49" spans="2:2" x14ac:dyDescent="0.25">
      <c r="B49" s="39" t="s">
        <v>465</v>
      </c>
    </row>
    <row r="50" spans="2:2" x14ac:dyDescent="0.25">
      <c r="B50" s="39" t="s">
        <v>464</v>
      </c>
    </row>
    <row r="51" spans="2:2" x14ac:dyDescent="0.25">
      <c r="B51" s="39" t="s">
        <v>463</v>
      </c>
    </row>
    <row r="52" spans="2:2" x14ac:dyDescent="0.25">
      <c r="B52" s="39" t="s">
        <v>462</v>
      </c>
    </row>
    <row r="53" spans="2:2" x14ac:dyDescent="0.25">
      <c r="B53" s="39" t="s">
        <v>461</v>
      </c>
    </row>
    <row r="54" spans="2:2" x14ac:dyDescent="0.25">
      <c r="B54" s="42" t="s">
        <v>460</v>
      </c>
    </row>
    <row r="55" spans="2:2" x14ac:dyDescent="0.25">
      <c r="B55" s="42" t="s">
        <v>861</v>
      </c>
    </row>
    <row r="56" spans="2:2" x14ac:dyDescent="0.25">
      <c r="B56" s="39" t="s">
        <v>459</v>
      </c>
    </row>
    <row r="57" spans="2:2" x14ac:dyDescent="0.25">
      <c r="B57" s="39" t="s">
        <v>458</v>
      </c>
    </row>
    <row r="58" spans="2:2" x14ac:dyDescent="0.25">
      <c r="B58" s="39" t="s">
        <v>457</v>
      </c>
    </row>
    <row r="59" spans="2:2" x14ac:dyDescent="0.25">
      <c r="B59" s="39" t="s">
        <v>456</v>
      </c>
    </row>
    <row r="60" spans="2:2" x14ac:dyDescent="0.25">
      <c r="B60" s="39" t="s">
        <v>455</v>
      </c>
    </row>
    <row r="61" spans="2:2" x14ac:dyDescent="0.25">
      <c r="B61" s="39" t="s">
        <v>454</v>
      </c>
    </row>
    <row r="62" spans="2:2" x14ac:dyDescent="0.25">
      <c r="B62" s="39" t="s">
        <v>453</v>
      </c>
    </row>
    <row r="63" spans="2:2" x14ac:dyDescent="0.25">
      <c r="B63" s="39" t="s">
        <v>452</v>
      </c>
    </row>
    <row r="64" spans="2:2" x14ac:dyDescent="0.25">
      <c r="B64" s="39" t="s">
        <v>756</v>
      </c>
    </row>
    <row r="65" spans="2:2" x14ac:dyDescent="0.25">
      <c r="B65" s="39" t="s">
        <v>451</v>
      </c>
    </row>
    <row r="66" spans="2:2" x14ac:dyDescent="0.25">
      <c r="B66" s="39" t="s">
        <v>450</v>
      </c>
    </row>
    <row r="67" spans="2:2" x14ac:dyDescent="0.25">
      <c r="B67" s="39" t="s">
        <v>449</v>
      </c>
    </row>
    <row r="68" spans="2:2" x14ac:dyDescent="0.25">
      <c r="B68" s="39" t="s">
        <v>448</v>
      </c>
    </row>
    <row r="69" spans="2:2" x14ac:dyDescent="0.25">
      <c r="B69" s="39" t="s">
        <v>447</v>
      </c>
    </row>
    <row r="70" spans="2:2" x14ac:dyDescent="0.25">
      <c r="B70" s="39" t="s">
        <v>757</v>
      </c>
    </row>
    <row r="71" spans="2:2" x14ac:dyDescent="0.25">
      <c r="B71" s="39" t="s">
        <v>446</v>
      </c>
    </row>
    <row r="72" spans="2:2" x14ac:dyDescent="0.25">
      <c r="B72" s="42" t="s">
        <v>820</v>
      </c>
    </row>
    <row r="73" spans="2:2" x14ac:dyDescent="0.25">
      <c r="B73" s="42" t="s">
        <v>821</v>
      </c>
    </row>
    <row r="74" spans="2:2" x14ac:dyDescent="0.25">
      <c r="B74" s="39" t="s">
        <v>823</v>
      </c>
    </row>
    <row r="75" spans="2:2" x14ac:dyDescent="0.25">
      <c r="B75" s="39" t="s">
        <v>920</v>
      </c>
    </row>
    <row r="76" spans="2:2" x14ac:dyDescent="0.25">
      <c r="B76" s="39" t="s">
        <v>445</v>
      </c>
    </row>
    <row r="77" spans="2:2" x14ac:dyDescent="0.25">
      <c r="B77" s="39" t="s">
        <v>862</v>
      </c>
    </row>
    <row r="78" spans="2:2" x14ac:dyDescent="0.25">
      <c r="B78" s="39" t="s">
        <v>444</v>
      </c>
    </row>
    <row r="79" spans="2:2" x14ac:dyDescent="0.25">
      <c r="B79" s="39" t="s">
        <v>443</v>
      </c>
    </row>
    <row r="80" spans="2:2" x14ac:dyDescent="0.25">
      <c r="B80" s="39" t="s">
        <v>442</v>
      </c>
    </row>
    <row r="81" spans="2:2" x14ac:dyDescent="0.25">
      <c r="B81" s="39" t="s">
        <v>441</v>
      </c>
    </row>
    <row r="82" spans="2:2" x14ac:dyDescent="0.25">
      <c r="B82" s="39" t="s">
        <v>440</v>
      </c>
    </row>
    <row r="83" spans="2:2" x14ac:dyDescent="0.25">
      <c r="B83" s="39" t="s">
        <v>863</v>
      </c>
    </row>
    <row r="84" spans="2:2" x14ac:dyDescent="0.25">
      <c r="B84" s="39" t="s">
        <v>864</v>
      </c>
    </row>
    <row r="85" spans="2:2" x14ac:dyDescent="0.25">
      <c r="B85" s="39" t="s">
        <v>439</v>
      </c>
    </row>
    <row r="86" spans="2:2" x14ac:dyDescent="0.25">
      <c r="B86" s="42" t="s">
        <v>948</v>
      </c>
    </row>
    <row r="87" spans="2:2" x14ac:dyDescent="0.25">
      <c r="B87" s="39" t="s">
        <v>438</v>
      </c>
    </row>
    <row r="88" spans="2:2" x14ac:dyDescent="0.25">
      <c r="B88" s="39" t="s">
        <v>437</v>
      </c>
    </row>
    <row r="89" spans="2:2" x14ac:dyDescent="0.25">
      <c r="B89" s="39" t="s">
        <v>436</v>
      </c>
    </row>
    <row r="90" spans="2:2" x14ac:dyDescent="0.25">
      <c r="B90" s="39" t="s">
        <v>435</v>
      </c>
    </row>
    <row r="91" spans="2:2" x14ac:dyDescent="0.25">
      <c r="B91" s="39" t="s">
        <v>434</v>
      </c>
    </row>
    <row r="92" spans="2:2" x14ac:dyDescent="0.25">
      <c r="B92" s="39" t="s">
        <v>433</v>
      </c>
    </row>
    <row r="93" spans="2:2" x14ac:dyDescent="0.25">
      <c r="B93" s="42" t="s">
        <v>921</v>
      </c>
    </row>
    <row r="94" spans="2:2" x14ac:dyDescent="0.25">
      <c r="B94" s="42" t="s">
        <v>865</v>
      </c>
    </row>
    <row r="95" spans="2:2" x14ac:dyDescent="0.25">
      <c r="B95" s="39" t="s">
        <v>824</v>
      </c>
    </row>
    <row r="96" spans="2:2" x14ac:dyDescent="0.25">
      <c r="B96" s="42" t="s">
        <v>432</v>
      </c>
    </row>
    <row r="97" spans="2:2" x14ac:dyDescent="0.25">
      <c r="B97" s="39" t="s">
        <v>431</v>
      </c>
    </row>
    <row r="98" spans="2:2" x14ac:dyDescent="0.25">
      <c r="B98" s="39" t="s">
        <v>430</v>
      </c>
    </row>
    <row r="99" spans="2:2" x14ac:dyDescent="0.25">
      <c r="B99" s="39" t="s">
        <v>822</v>
      </c>
    </row>
    <row r="100" spans="2:2" x14ac:dyDescent="0.25">
      <c r="B100" s="39" t="s">
        <v>429</v>
      </c>
    </row>
    <row r="101" spans="2:2" x14ac:dyDescent="0.25">
      <c r="B101" s="39" t="s">
        <v>428</v>
      </c>
    </row>
    <row r="102" spans="2:2" x14ac:dyDescent="0.25">
      <c r="B102" s="39" t="s">
        <v>739</v>
      </c>
    </row>
    <row r="103" spans="2:2" x14ac:dyDescent="0.25">
      <c r="B103" s="39" t="s">
        <v>427</v>
      </c>
    </row>
    <row r="104" spans="2:2" x14ac:dyDescent="0.25">
      <c r="B104" s="39" t="s">
        <v>892</v>
      </c>
    </row>
    <row r="105" spans="2:2" x14ac:dyDescent="0.25">
      <c r="B105" s="39" t="s">
        <v>426</v>
      </c>
    </row>
    <row r="106" spans="2:2" x14ac:dyDescent="0.25">
      <c r="B106" s="39" t="s">
        <v>425</v>
      </c>
    </row>
    <row r="107" spans="2:2" x14ac:dyDescent="0.25">
      <c r="B107" s="39" t="s">
        <v>424</v>
      </c>
    </row>
    <row r="108" spans="2:2" x14ac:dyDescent="0.25">
      <c r="B108" s="39" t="s">
        <v>423</v>
      </c>
    </row>
    <row r="109" spans="2:2" x14ac:dyDescent="0.25">
      <c r="B109" s="39" t="s">
        <v>422</v>
      </c>
    </row>
    <row r="110" spans="2:2" x14ac:dyDescent="0.25">
      <c r="B110" s="42" t="s">
        <v>866</v>
      </c>
    </row>
    <row r="111" spans="2:2" x14ac:dyDescent="0.25">
      <c r="B111" s="39" t="s">
        <v>421</v>
      </c>
    </row>
    <row r="112" spans="2:2" x14ac:dyDescent="0.25">
      <c r="B112" s="39" t="s">
        <v>420</v>
      </c>
    </row>
    <row r="113" spans="2:2" x14ac:dyDescent="0.25">
      <c r="B113" s="39" t="s">
        <v>419</v>
      </c>
    </row>
    <row r="114" spans="2:2" x14ac:dyDescent="0.25">
      <c r="B114" s="39" t="s">
        <v>758</v>
      </c>
    </row>
    <row r="115" spans="2:2" x14ac:dyDescent="0.25">
      <c r="B115" s="39" t="s">
        <v>853</v>
      </c>
    </row>
    <row r="116" spans="2:2" x14ac:dyDescent="0.25">
      <c r="B116" s="39" t="s">
        <v>418</v>
      </c>
    </row>
    <row r="117" spans="2:2" x14ac:dyDescent="0.25">
      <c r="B117" s="39" t="s">
        <v>417</v>
      </c>
    </row>
    <row r="118" spans="2:2" x14ac:dyDescent="0.25">
      <c r="B118" s="39" t="s">
        <v>416</v>
      </c>
    </row>
    <row r="119" spans="2:2" x14ac:dyDescent="0.25">
      <c r="B119" s="39" t="s">
        <v>867</v>
      </c>
    </row>
    <row r="120" spans="2:2" x14ac:dyDescent="0.25">
      <c r="B120" s="39" t="s">
        <v>415</v>
      </c>
    </row>
    <row r="121" spans="2:2" x14ac:dyDescent="0.25">
      <c r="B121" s="39" t="s">
        <v>414</v>
      </c>
    </row>
    <row r="122" spans="2:2" x14ac:dyDescent="0.25">
      <c r="B122" s="39" t="s">
        <v>413</v>
      </c>
    </row>
    <row r="123" spans="2:2" x14ac:dyDescent="0.25">
      <c r="B123" s="39" t="s">
        <v>740</v>
      </c>
    </row>
    <row r="124" spans="2:2" x14ac:dyDescent="0.25">
      <c r="B124" s="39" t="s">
        <v>412</v>
      </c>
    </row>
    <row r="125" spans="2:2" x14ac:dyDescent="0.25">
      <c r="B125" s="39" t="s">
        <v>854</v>
      </c>
    </row>
    <row r="126" spans="2:2" x14ac:dyDescent="0.25">
      <c r="B126" s="39" t="s">
        <v>411</v>
      </c>
    </row>
    <row r="127" spans="2:2" x14ac:dyDescent="0.25">
      <c r="B127" s="39" t="s">
        <v>410</v>
      </c>
    </row>
    <row r="128" spans="2:2" x14ac:dyDescent="0.25">
      <c r="B128" s="39" t="s">
        <v>409</v>
      </c>
    </row>
    <row r="129" spans="2:3" x14ac:dyDescent="0.25">
      <c r="B129" s="39" t="s">
        <v>759</v>
      </c>
    </row>
    <row r="130" spans="2:3" x14ac:dyDescent="0.25">
      <c r="B130" s="39" t="s">
        <v>408</v>
      </c>
    </row>
    <row r="131" spans="2:3" x14ac:dyDescent="0.25">
      <c r="B131" s="39" t="s">
        <v>407</v>
      </c>
    </row>
    <row r="132" spans="2:3" x14ac:dyDescent="0.25">
      <c r="B132" s="39" t="s">
        <v>406</v>
      </c>
    </row>
    <row r="133" spans="2:3" x14ac:dyDescent="0.25">
      <c r="B133" s="39" t="s">
        <v>405</v>
      </c>
    </row>
    <row r="134" spans="2:3" x14ac:dyDescent="0.25">
      <c r="B134" s="39" t="s">
        <v>404</v>
      </c>
    </row>
    <row r="135" spans="2:3" x14ac:dyDescent="0.25">
      <c r="B135" s="39" t="s">
        <v>403</v>
      </c>
    </row>
    <row r="136" spans="2:3" x14ac:dyDescent="0.25">
      <c r="B136" s="42" t="s">
        <v>868</v>
      </c>
    </row>
    <row r="137" spans="2:3" x14ac:dyDescent="0.25">
      <c r="B137" s="39" t="s">
        <v>402</v>
      </c>
    </row>
    <row r="138" spans="2:3" x14ac:dyDescent="0.25">
      <c r="B138" s="39" t="s">
        <v>401</v>
      </c>
    </row>
    <row r="139" spans="2:3" x14ac:dyDescent="0.25">
      <c r="B139" s="39" t="s">
        <v>400</v>
      </c>
    </row>
    <row r="140" spans="2:3" x14ac:dyDescent="0.25">
      <c r="B140" s="39"/>
    </row>
    <row r="141" spans="2:3" x14ac:dyDescent="0.25">
      <c r="B141" s="39"/>
    </row>
    <row r="142" spans="2:3" x14ac:dyDescent="0.25">
      <c r="B142" s="41" t="s">
        <v>399</v>
      </c>
      <c r="C142" s="145" t="s">
        <v>974</v>
      </c>
    </row>
    <row r="143" spans="2:3" x14ac:dyDescent="0.25">
      <c r="B143" s="41" t="s">
        <v>398</v>
      </c>
    </row>
    <row r="144" spans="2:3" x14ac:dyDescent="0.25">
      <c r="B144" s="41"/>
    </row>
    <row r="145" spans="2:3" x14ac:dyDescent="0.25">
      <c r="B145" s="40" t="s">
        <v>397</v>
      </c>
      <c r="C145" s="145" t="s">
        <v>974</v>
      </c>
    </row>
    <row r="146" spans="2:3" x14ac:dyDescent="0.25">
      <c r="B146" s="40" t="s">
        <v>396</v>
      </c>
    </row>
    <row r="147" spans="2:3" x14ac:dyDescent="0.25">
      <c r="B147" s="40"/>
    </row>
    <row r="148" spans="2:3" x14ac:dyDescent="0.25">
      <c r="B148" s="45" t="s">
        <v>395</v>
      </c>
    </row>
    <row r="149" spans="2:3" x14ac:dyDescent="0.25">
      <c r="B149" s="39" t="s">
        <v>394</v>
      </c>
    </row>
    <row r="150" spans="2:3" x14ac:dyDescent="0.25">
      <c r="B150" s="39" t="s">
        <v>760</v>
      </c>
    </row>
    <row r="151" spans="2:3" x14ac:dyDescent="0.25">
      <c r="B151" s="39" t="s">
        <v>393</v>
      </c>
    </row>
    <row r="152" spans="2:3" x14ac:dyDescent="0.25">
      <c r="B152" s="39" t="s">
        <v>392</v>
      </c>
    </row>
    <row r="153" spans="2:3" x14ac:dyDescent="0.25">
      <c r="B153" s="39" t="s">
        <v>826</v>
      </c>
    </row>
    <row r="154" spans="2:3" x14ac:dyDescent="0.25">
      <c r="B154" s="39" t="s">
        <v>830</v>
      </c>
    </row>
    <row r="155" spans="2:3" x14ac:dyDescent="0.25">
      <c r="B155" s="39" t="s">
        <v>761</v>
      </c>
    </row>
    <row r="156" spans="2:3" x14ac:dyDescent="0.25">
      <c r="B156" s="39" t="s">
        <v>893</v>
      </c>
    </row>
    <row r="157" spans="2:3" x14ac:dyDescent="0.25">
      <c r="B157" s="39" t="s">
        <v>827</v>
      </c>
    </row>
    <row r="158" spans="2:3" x14ac:dyDescent="0.25">
      <c r="B158" s="39" t="s">
        <v>762</v>
      </c>
    </row>
    <row r="159" spans="2:3" x14ac:dyDescent="0.25">
      <c r="B159" s="39" t="s">
        <v>391</v>
      </c>
    </row>
    <row r="160" spans="2:3" x14ac:dyDescent="0.25">
      <c r="B160" s="39" t="s">
        <v>390</v>
      </c>
    </row>
    <row r="161" spans="2:2" x14ac:dyDescent="0.25">
      <c r="B161" s="39" t="s">
        <v>389</v>
      </c>
    </row>
    <row r="162" spans="2:2" x14ac:dyDescent="0.25">
      <c r="B162" s="39" t="s">
        <v>829</v>
      </c>
    </row>
    <row r="163" spans="2:2" x14ac:dyDescent="0.25">
      <c r="B163" s="39" t="s">
        <v>388</v>
      </c>
    </row>
    <row r="164" spans="2:2" x14ac:dyDescent="0.25">
      <c r="B164" s="44" t="s">
        <v>828</v>
      </c>
    </row>
    <row r="165" spans="2:2" x14ac:dyDescent="0.25">
      <c r="B165" s="39" t="s">
        <v>387</v>
      </c>
    </row>
    <row r="166" spans="2:2" x14ac:dyDescent="0.25">
      <c r="B166" s="39"/>
    </row>
    <row r="167" spans="2:2" x14ac:dyDescent="0.25">
      <c r="B167" s="95" t="s">
        <v>386</v>
      </c>
    </row>
    <row r="168" spans="2:2" x14ac:dyDescent="0.25">
      <c r="B168" s="39" t="s">
        <v>385</v>
      </c>
    </row>
    <row r="169" spans="2:2" x14ac:dyDescent="0.25">
      <c r="B169" s="39" t="s">
        <v>899</v>
      </c>
    </row>
    <row r="170" spans="2:2" x14ac:dyDescent="0.25">
      <c r="B170" s="39" t="s">
        <v>897</v>
      </c>
    </row>
    <row r="171" spans="2:2" x14ac:dyDescent="0.25">
      <c r="B171" s="39" t="s">
        <v>384</v>
      </c>
    </row>
    <row r="172" spans="2:2" x14ac:dyDescent="0.25">
      <c r="B172" s="39" t="s">
        <v>831</v>
      </c>
    </row>
    <row r="173" spans="2:2" x14ac:dyDescent="0.25">
      <c r="B173" s="39" t="s">
        <v>901</v>
      </c>
    </row>
    <row r="174" spans="2:2" x14ac:dyDescent="0.25">
      <c r="B174" s="39" t="s">
        <v>898</v>
      </c>
    </row>
    <row r="175" spans="2:2" x14ac:dyDescent="0.25">
      <c r="B175" s="44" t="s">
        <v>900</v>
      </c>
    </row>
    <row r="176" spans="2:2" x14ac:dyDescent="0.25">
      <c r="B176" s="39"/>
    </row>
    <row r="177" spans="2:2" x14ac:dyDescent="0.25">
      <c r="B177" s="95" t="s">
        <v>383</v>
      </c>
    </row>
    <row r="178" spans="2:2" x14ac:dyDescent="0.25">
      <c r="B178" s="39" t="s">
        <v>832</v>
      </c>
    </row>
    <row r="179" spans="2:2" x14ac:dyDescent="0.25">
      <c r="B179" s="39" t="s">
        <v>382</v>
      </c>
    </row>
    <row r="180" spans="2:2" x14ac:dyDescent="0.25">
      <c r="B180" s="39" t="s">
        <v>381</v>
      </c>
    </row>
    <row r="181" spans="2:2" x14ac:dyDescent="0.25">
      <c r="B181" s="39" t="s">
        <v>855</v>
      </c>
    </row>
    <row r="182" spans="2:2" x14ac:dyDescent="0.25">
      <c r="B182" s="39" t="s">
        <v>380</v>
      </c>
    </row>
    <row r="183" spans="2:2" x14ac:dyDescent="0.25">
      <c r="B183" s="39" t="s">
        <v>378</v>
      </c>
    </row>
    <row r="184" spans="2:2" x14ac:dyDescent="0.25">
      <c r="B184" s="39" t="s">
        <v>379</v>
      </c>
    </row>
    <row r="185" spans="2:2" x14ac:dyDescent="0.25">
      <c r="B185" s="39"/>
    </row>
    <row r="186" spans="2:2" x14ac:dyDescent="0.25">
      <c r="B186" s="95" t="s">
        <v>377</v>
      </c>
    </row>
    <row r="187" spans="2:2" x14ac:dyDescent="0.25">
      <c r="B187" s="39" t="s">
        <v>376</v>
      </c>
    </row>
    <row r="188" spans="2:2" x14ac:dyDescent="0.25">
      <c r="B188" s="44" t="s">
        <v>375</v>
      </c>
    </row>
    <row r="189" spans="2:2" x14ac:dyDescent="0.25">
      <c r="B189" s="39"/>
    </row>
    <row r="190" spans="2:2" x14ac:dyDescent="0.25">
      <c r="B190" s="95" t="s">
        <v>374</v>
      </c>
    </row>
    <row r="191" spans="2:2" x14ac:dyDescent="0.25">
      <c r="B191" s="39" t="s">
        <v>763</v>
      </c>
    </row>
    <row r="192" spans="2:2" x14ac:dyDescent="0.25">
      <c r="B192" s="44" t="s">
        <v>741</v>
      </c>
    </row>
    <row r="193" spans="2:2" x14ac:dyDescent="0.25">
      <c r="B193" s="39"/>
    </row>
    <row r="194" spans="2:2" x14ac:dyDescent="0.25">
      <c r="B194" s="95" t="s">
        <v>373</v>
      </c>
    </row>
    <row r="195" spans="2:2" x14ac:dyDescent="0.25">
      <c r="B195" s="39" t="s">
        <v>764</v>
      </c>
    </row>
    <row r="196" spans="2:2" x14ac:dyDescent="0.25">
      <c r="B196" s="39" t="s">
        <v>833</v>
      </c>
    </row>
    <row r="197" spans="2:2" x14ac:dyDescent="0.25">
      <c r="B197" s="39" t="s">
        <v>372</v>
      </c>
    </row>
    <row r="198" spans="2:2" x14ac:dyDescent="0.25">
      <c r="B198" s="44" t="s">
        <v>371</v>
      </c>
    </row>
    <row r="199" spans="2:2" x14ac:dyDescent="0.25">
      <c r="B199" s="39" t="s">
        <v>370</v>
      </c>
    </row>
    <row r="200" spans="2:2" x14ac:dyDescent="0.25">
      <c r="B200" s="39"/>
    </row>
    <row r="201" spans="2:2" x14ac:dyDescent="0.25">
      <c r="B201" s="96" t="s">
        <v>366</v>
      </c>
    </row>
    <row r="202" spans="2:2" x14ac:dyDescent="0.25">
      <c r="B202" s="65" t="s">
        <v>925</v>
      </c>
    </row>
    <row r="203" spans="2:2" x14ac:dyDescent="0.25">
      <c r="B203" s="39" t="s">
        <v>365</v>
      </c>
    </row>
    <row r="204" spans="2:2" x14ac:dyDescent="0.25">
      <c r="B204" s="39"/>
    </row>
    <row r="205" spans="2:2" x14ac:dyDescent="0.25">
      <c r="B205" s="95" t="s">
        <v>369</v>
      </c>
    </row>
    <row r="206" spans="2:2" x14ac:dyDescent="0.25">
      <c r="B206" s="44" t="s">
        <v>368</v>
      </c>
    </row>
    <row r="207" spans="2:2" x14ac:dyDescent="0.25">
      <c r="B207" s="39" t="s">
        <v>367</v>
      </c>
    </row>
    <row r="208" spans="2:2" x14ac:dyDescent="0.25">
      <c r="B208" s="45"/>
    </row>
    <row r="209" spans="2:2" x14ac:dyDescent="0.25">
      <c r="B209" s="95" t="s">
        <v>364</v>
      </c>
    </row>
    <row r="210" spans="2:2" x14ac:dyDescent="0.25">
      <c r="B210" s="39" t="s">
        <v>869</v>
      </c>
    </row>
    <row r="211" spans="2:2" x14ac:dyDescent="0.25">
      <c r="B211" s="39" t="s">
        <v>363</v>
      </c>
    </row>
    <row r="212" spans="2:2" x14ac:dyDescent="0.25">
      <c r="B212" s="39" t="s">
        <v>362</v>
      </c>
    </row>
    <row r="213" spans="2:2" x14ac:dyDescent="0.25">
      <c r="B213" s="39" t="s">
        <v>361</v>
      </c>
    </row>
    <row r="214" spans="2:2" x14ac:dyDescent="0.25">
      <c r="B214" s="39" t="s">
        <v>360</v>
      </c>
    </row>
    <row r="215" spans="2:2" x14ac:dyDescent="0.25">
      <c r="B215" s="39" t="s">
        <v>359</v>
      </c>
    </row>
    <row r="216" spans="2:2" x14ac:dyDescent="0.25">
      <c r="B216" s="39" t="s">
        <v>837</v>
      </c>
    </row>
    <row r="217" spans="2:2" x14ac:dyDescent="0.25">
      <c r="B217" s="39" t="s">
        <v>358</v>
      </c>
    </row>
    <row r="218" spans="2:2" x14ac:dyDescent="0.25">
      <c r="B218" s="39" t="s">
        <v>835</v>
      </c>
    </row>
    <row r="219" spans="2:2" x14ac:dyDescent="0.25">
      <c r="B219" s="42" t="s">
        <v>870</v>
      </c>
    </row>
    <row r="220" spans="2:2" x14ac:dyDescent="0.25">
      <c r="B220" s="39" t="s">
        <v>357</v>
      </c>
    </row>
    <row r="221" spans="2:2" x14ac:dyDescent="0.25">
      <c r="B221" s="39" t="s">
        <v>953</v>
      </c>
    </row>
    <row r="222" spans="2:2" x14ac:dyDescent="0.25">
      <c r="B222" s="42" t="s">
        <v>838</v>
      </c>
    </row>
    <row r="223" spans="2:2" x14ac:dyDescent="0.25">
      <c r="B223" s="42" t="s">
        <v>914</v>
      </c>
    </row>
    <row r="224" spans="2:2" x14ac:dyDescent="0.25">
      <c r="B224" s="42" t="s">
        <v>954</v>
      </c>
    </row>
    <row r="225" spans="2:3" x14ac:dyDescent="0.25">
      <c r="B225" s="42" t="s">
        <v>955</v>
      </c>
    </row>
    <row r="226" spans="2:3" x14ac:dyDescent="0.25">
      <c r="B226" s="39" t="s">
        <v>354</v>
      </c>
    </row>
    <row r="227" spans="2:3" x14ac:dyDescent="0.25">
      <c r="B227" s="39" t="s">
        <v>956</v>
      </c>
    </row>
    <row r="228" spans="2:3" x14ac:dyDescent="0.25">
      <c r="B228" s="39" t="s">
        <v>957</v>
      </c>
      <c r="C228" s="39"/>
    </row>
    <row r="229" spans="2:3" x14ac:dyDescent="0.25">
      <c r="B229" s="39" t="s">
        <v>836</v>
      </c>
    </row>
    <row r="230" spans="2:3" x14ac:dyDescent="0.25">
      <c r="B230" s="42" t="s">
        <v>958</v>
      </c>
    </row>
    <row r="231" spans="2:3" x14ac:dyDescent="0.25">
      <c r="B231" s="42" t="s">
        <v>959</v>
      </c>
    </row>
    <row r="232" spans="2:3" x14ac:dyDescent="0.25">
      <c r="B232" s="42" t="s">
        <v>356</v>
      </c>
    </row>
    <row r="233" spans="2:3" x14ac:dyDescent="0.25">
      <c r="B233" s="39" t="s">
        <v>355</v>
      </c>
    </row>
    <row r="234" spans="2:3" x14ac:dyDescent="0.25">
      <c r="B234" s="39" t="s">
        <v>834</v>
      </c>
    </row>
    <row r="235" spans="2:3" x14ac:dyDescent="0.25">
      <c r="B235" s="39" t="s">
        <v>839</v>
      </c>
    </row>
    <row r="236" spans="2:3" x14ac:dyDescent="0.25">
      <c r="B236" s="42" t="s">
        <v>871</v>
      </c>
    </row>
    <row r="237" spans="2:3" x14ac:dyDescent="0.25">
      <c r="B237" s="42" t="s">
        <v>960</v>
      </c>
    </row>
    <row r="238" spans="2:3" x14ac:dyDescent="0.25">
      <c r="B238" s="42" t="s">
        <v>872</v>
      </c>
    </row>
    <row r="239" spans="2:3" x14ac:dyDescent="0.25">
      <c r="B239" s="42" t="s">
        <v>873</v>
      </c>
    </row>
    <row r="240" spans="2:3" x14ac:dyDescent="0.25">
      <c r="B240" s="42" t="s">
        <v>874</v>
      </c>
    </row>
    <row r="241" spans="2:2" x14ac:dyDescent="0.25">
      <c r="B241" s="42" t="s">
        <v>875</v>
      </c>
    </row>
    <row r="242" spans="2:2" x14ac:dyDescent="0.25">
      <c r="B242" s="42" t="s">
        <v>876</v>
      </c>
    </row>
    <row r="243" spans="2:2" x14ac:dyDescent="0.25">
      <c r="B243" s="42" t="s">
        <v>877</v>
      </c>
    </row>
    <row r="244" spans="2:2" x14ac:dyDescent="0.25">
      <c r="B244" s="42" t="s">
        <v>878</v>
      </c>
    </row>
    <row r="245" spans="2:2" x14ac:dyDescent="0.25">
      <c r="B245" s="42" t="s">
        <v>879</v>
      </c>
    </row>
    <row r="246" spans="2:2" x14ac:dyDescent="0.25">
      <c r="B246" s="39"/>
    </row>
    <row r="247" spans="2:2" x14ac:dyDescent="0.25">
      <c r="B247" s="95" t="s">
        <v>353</v>
      </c>
    </row>
    <row r="248" spans="2:2" x14ac:dyDescent="0.25">
      <c r="B248" s="39" t="s">
        <v>352</v>
      </c>
    </row>
    <row r="249" spans="2:2" x14ac:dyDescent="0.25">
      <c r="B249" s="39" t="s">
        <v>840</v>
      </c>
    </row>
    <row r="250" spans="2:2" x14ac:dyDescent="0.25">
      <c r="B250" s="39" t="s">
        <v>351</v>
      </c>
    </row>
    <row r="251" spans="2:2" x14ac:dyDescent="0.25">
      <c r="B251" s="39"/>
    </row>
    <row r="252" spans="2:2" x14ac:dyDescent="0.25">
      <c r="B252" s="95" t="s">
        <v>350</v>
      </c>
    </row>
    <row r="253" spans="2:2" x14ac:dyDescent="0.25">
      <c r="B253" s="39" t="s">
        <v>349</v>
      </c>
    </row>
    <row r="254" spans="2:2" x14ac:dyDescent="0.25">
      <c r="B254" s="39" t="s">
        <v>348</v>
      </c>
    </row>
    <row r="255" spans="2:2" x14ac:dyDescent="0.25">
      <c r="B255" s="44" t="s">
        <v>347</v>
      </c>
    </row>
    <row r="256" spans="2:2" x14ac:dyDescent="0.25">
      <c r="B256" s="44" t="s">
        <v>1044</v>
      </c>
    </row>
    <row r="257" spans="2:2" x14ac:dyDescent="0.25">
      <c r="B257" s="39" t="s">
        <v>346</v>
      </c>
    </row>
    <row r="258" spans="2:2" x14ac:dyDescent="0.25">
      <c r="B258" s="39"/>
    </row>
    <row r="259" spans="2:2" x14ac:dyDescent="0.25">
      <c r="B259" s="95" t="s">
        <v>182</v>
      </c>
    </row>
    <row r="260" spans="2:2" x14ac:dyDescent="0.25">
      <c r="B260" s="39" t="s">
        <v>765</v>
      </c>
    </row>
    <row r="261" spans="2:2" x14ac:dyDescent="0.25">
      <c r="B261" s="42" t="s">
        <v>345</v>
      </c>
    </row>
    <row r="262" spans="2:2" x14ac:dyDescent="0.25">
      <c r="B262" s="39" t="s">
        <v>344</v>
      </c>
    </row>
    <row r="263" spans="2:2" x14ac:dyDescent="0.25">
      <c r="B263" s="42" t="s">
        <v>950</v>
      </c>
    </row>
    <row r="264" spans="2:2" x14ac:dyDescent="0.25">
      <c r="B264" s="39" t="s">
        <v>343</v>
      </c>
    </row>
    <row r="265" spans="2:2" x14ac:dyDescent="0.25">
      <c r="B265" s="39" t="s">
        <v>342</v>
      </c>
    </row>
    <row r="266" spans="2:2" x14ac:dyDescent="0.25">
      <c r="B266" s="39" t="s">
        <v>766</v>
      </c>
    </row>
    <row r="267" spans="2:2" x14ac:dyDescent="0.25">
      <c r="B267" s="39" t="s">
        <v>176</v>
      </c>
    </row>
    <row r="268" spans="2:2" x14ac:dyDescent="0.25">
      <c r="B268" s="42" t="s">
        <v>951</v>
      </c>
    </row>
    <row r="269" spans="2:2" x14ac:dyDescent="0.25">
      <c r="B269" s="39" t="s">
        <v>767</v>
      </c>
    </row>
    <row r="270" spans="2:2" x14ac:dyDescent="0.25">
      <c r="B270" s="39" t="s">
        <v>961</v>
      </c>
    </row>
    <row r="271" spans="2:2" x14ac:dyDescent="0.25">
      <c r="B271" s="39" t="s">
        <v>341</v>
      </c>
    </row>
    <row r="272" spans="2:2" x14ac:dyDescent="0.25">
      <c r="B272" s="39" t="s">
        <v>768</v>
      </c>
    </row>
    <row r="273" spans="2:2" x14ac:dyDescent="0.25">
      <c r="B273" s="39" t="s">
        <v>908</v>
      </c>
    </row>
    <row r="274" spans="2:2" x14ac:dyDescent="0.25">
      <c r="B274" s="39" t="s">
        <v>922</v>
      </c>
    </row>
    <row r="275" spans="2:2" x14ac:dyDescent="0.25">
      <c r="B275" s="42" t="s">
        <v>962</v>
      </c>
    </row>
    <row r="276" spans="2:2" x14ac:dyDescent="0.25">
      <c r="B276" s="44" t="s">
        <v>769</v>
      </c>
    </row>
    <row r="277" spans="2:2" x14ac:dyDescent="0.25">
      <c r="B277" s="39" t="s">
        <v>770</v>
      </c>
    </row>
    <row r="278" spans="2:2" x14ac:dyDescent="0.25">
      <c r="B278" s="39" t="s">
        <v>923</v>
      </c>
    </row>
    <row r="279" spans="2:2" x14ac:dyDescent="0.25">
      <c r="B279" s="39" t="s">
        <v>340</v>
      </c>
    </row>
    <row r="280" spans="2:2" x14ac:dyDescent="0.25">
      <c r="B280" s="39" t="s">
        <v>339</v>
      </c>
    </row>
    <row r="281" spans="2:2" x14ac:dyDescent="0.25">
      <c r="B281" s="44" t="s">
        <v>338</v>
      </c>
    </row>
    <row r="282" spans="2:2" x14ac:dyDescent="0.25">
      <c r="B282" s="44" t="s">
        <v>909</v>
      </c>
    </row>
    <row r="283" spans="2:2" ht="14.25" customHeight="1" x14ac:dyDescent="0.25">
      <c r="B283" s="42" t="s">
        <v>880</v>
      </c>
    </row>
    <row r="284" spans="2:2" x14ac:dyDescent="0.25">
      <c r="B284" s="39"/>
    </row>
    <row r="285" spans="2:2" x14ac:dyDescent="0.25">
      <c r="B285" s="95" t="s">
        <v>171</v>
      </c>
    </row>
    <row r="286" spans="2:2" x14ac:dyDescent="0.25">
      <c r="B286" s="42" t="s">
        <v>337</v>
      </c>
    </row>
    <row r="287" spans="2:2" x14ac:dyDescent="0.25">
      <c r="B287" s="42" t="s">
        <v>963</v>
      </c>
    </row>
    <row r="288" spans="2:2" x14ac:dyDescent="0.25">
      <c r="B288" s="39"/>
    </row>
    <row r="289" spans="2:2" x14ac:dyDescent="0.25">
      <c r="B289" s="45" t="s">
        <v>336</v>
      </c>
    </row>
    <row r="290" spans="2:2" x14ac:dyDescent="0.25">
      <c r="B290" s="39" t="s">
        <v>742</v>
      </c>
    </row>
    <row r="291" spans="2:2" x14ac:dyDescent="0.25">
      <c r="B291" s="42" t="s">
        <v>335</v>
      </c>
    </row>
    <row r="292" spans="2:2" x14ac:dyDescent="0.25">
      <c r="B292" s="42" t="s">
        <v>881</v>
      </c>
    </row>
    <row r="293" spans="2:2" x14ac:dyDescent="0.25">
      <c r="B293" s="39"/>
    </row>
    <row r="294" spans="2:2" x14ac:dyDescent="0.25">
      <c r="B294" s="95" t="s">
        <v>131</v>
      </c>
    </row>
    <row r="295" spans="2:2" x14ac:dyDescent="0.25">
      <c r="B295" s="39" t="s">
        <v>327</v>
      </c>
    </row>
    <row r="296" spans="2:2" x14ac:dyDescent="0.25">
      <c r="B296" s="39" t="s">
        <v>326</v>
      </c>
    </row>
    <row r="297" spans="2:2" x14ac:dyDescent="0.25">
      <c r="B297" s="39" t="s">
        <v>771</v>
      </c>
    </row>
    <row r="298" spans="2:2" x14ac:dyDescent="0.25">
      <c r="B298" s="39" t="s">
        <v>844</v>
      </c>
    </row>
    <row r="299" spans="2:2" x14ac:dyDescent="0.25">
      <c r="B299" s="39" t="s">
        <v>772</v>
      </c>
    </row>
    <row r="300" spans="2:2" x14ac:dyDescent="0.25">
      <c r="B300" s="44" t="s">
        <v>843</v>
      </c>
    </row>
    <row r="301" spans="2:2" x14ac:dyDescent="0.25">
      <c r="B301" s="39" t="s">
        <v>325</v>
      </c>
    </row>
    <row r="302" spans="2:2" x14ac:dyDescent="0.25">
      <c r="B302" s="39"/>
    </row>
    <row r="303" spans="2:2" x14ac:dyDescent="0.25">
      <c r="B303" s="95" t="s">
        <v>334</v>
      </c>
    </row>
    <row r="304" spans="2:2" x14ac:dyDescent="0.25">
      <c r="B304" s="39" t="s">
        <v>333</v>
      </c>
    </row>
    <row r="305" spans="2:3" x14ac:dyDescent="0.25">
      <c r="B305" s="39" t="s">
        <v>912</v>
      </c>
    </row>
    <row r="306" spans="2:3" x14ac:dyDescent="0.25">
      <c r="B306" s="39" t="s">
        <v>332</v>
      </c>
    </row>
    <row r="307" spans="2:3" x14ac:dyDescent="0.25">
      <c r="B307" s="39" t="s">
        <v>841</v>
      </c>
    </row>
    <row r="308" spans="2:3" x14ac:dyDescent="0.25">
      <c r="B308" s="42" t="s">
        <v>331</v>
      </c>
    </row>
    <row r="309" spans="2:3" x14ac:dyDescent="0.25">
      <c r="B309" s="39" t="s">
        <v>330</v>
      </c>
    </row>
    <row r="310" spans="2:3" x14ac:dyDescent="0.25">
      <c r="B310" s="39" t="s">
        <v>913</v>
      </c>
    </row>
    <row r="311" spans="2:3" x14ac:dyDescent="0.25">
      <c r="B311" s="39" t="s">
        <v>329</v>
      </c>
    </row>
    <row r="312" spans="2:3" x14ac:dyDescent="0.25">
      <c r="B312" s="44" t="s">
        <v>328</v>
      </c>
    </row>
    <row r="313" spans="2:3" x14ac:dyDescent="0.25">
      <c r="B313" s="39" t="s">
        <v>842</v>
      </c>
    </row>
    <row r="314" spans="2:3" x14ac:dyDescent="0.25">
      <c r="B314" s="39"/>
    </row>
    <row r="315" spans="2:3" x14ac:dyDescent="0.25">
      <c r="B315" s="40" t="s">
        <v>324</v>
      </c>
      <c r="C315" s="145" t="s">
        <v>974</v>
      </c>
    </row>
    <row r="316" spans="2:3" x14ac:dyDescent="0.25">
      <c r="B316" s="40" t="s">
        <v>323</v>
      </c>
    </row>
    <row r="317" spans="2:3" x14ac:dyDescent="0.25">
      <c r="B317" s="45"/>
    </row>
    <row r="318" spans="2:3" x14ac:dyDescent="0.25">
      <c r="B318" s="46" t="s">
        <v>322</v>
      </c>
    </row>
    <row r="319" spans="2:3" x14ac:dyDescent="0.25">
      <c r="B319" s="39"/>
    </row>
    <row r="320" spans="2:3" x14ac:dyDescent="0.25">
      <c r="B320" s="45" t="s">
        <v>321</v>
      </c>
    </row>
    <row r="321" spans="2:2" x14ac:dyDescent="0.25">
      <c r="B321" s="44" t="s">
        <v>894</v>
      </c>
    </row>
    <row r="322" spans="2:2" x14ac:dyDescent="0.25">
      <c r="B322" s="39" t="s">
        <v>773</v>
      </c>
    </row>
    <row r="323" spans="2:2" x14ac:dyDescent="0.25">
      <c r="B323" s="39" t="s">
        <v>320</v>
      </c>
    </row>
    <row r="324" spans="2:2" x14ac:dyDescent="0.25">
      <c r="B324" s="44" t="s">
        <v>319</v>
      </c>
    </row>
    <row r="325" spans="2:2" x14ac:dyDescent="0.25">
      <c r="B325" s="39" t="s">
        <v>318</v>
      </c>
    </row>
    <row r="326" spans="2:2" x14ac:dyDescent="0.25">
      <c r="B326" s="39"/>
    </row>
    <row r="327" spans="2:2" x14ac:dyDescent="0.25">
      <c r="B327" s="45" t="s">
        <v>317</v>
      </c>
    </row>
    <row r="328" spans="2:2" x14ac:dyDescent="0.25">
      <c r="B328" s="39" t="s">
        <v>316</v>
      </c>
    </row>
    <row r="329" spans="2:2" x14ac:dyDescent="0.25">
      <c r="B329" s="39" t="s">
        <v>315</v>
      </c>
    </row>
    <row r="330" spans="2:2" x14ac:dyDescent="0.25">
      <c r="B330" s="39" t="s">
        <v>314</v>
      </c>
    </row>
    <row r="331" spans="2:2" x14ac:dyDescent="0.25">
      <c r="B331" s="39" t="s">
        <v>774</v>
      </c>
    </row>
    <row r="332" spans="2:2" x14ac:dyDescent="0.25">
      <c r="B332" s="39" t="s">
        <v>896</v>
      </c>
    </row>
    <row r="333" spans="2:2" x14ac:dyDescent="0.25">
      <c r="B333" s="39" t="s">
        <v>313</v>
      </c>
    </row>
    <row r="334" spans="2:2" x14ac:dyDescent="0.25">
      <c r="B334" s="44" t="s">
        <v>895</v>
      </c>
    </row>
    <row r="335" spans="2:2" x14ac:dyDescent="0.25">
      <c r="B335" s="39" t="s">
        <v>846</v>
      </c>
    </row>
    <row r="336" spans="2:2" x14ac:dyDescent="0.25">
      <c r="B336" s="39" t="s">
        <v>915</v>
      </c>
    </row>
    <row r="337" spans="2:2" x14ac:dyDescent="0.25">
      <c r="B337" s="39" t="s">
        <v>312</v>
      </c>
    </row>
    <row r="338" spans="2:2" x14ac:dyDescent="0.25">
      <c r="B338" s="39" t="s">
        <v>964</v>
      </c>
    </row>
    <row r="339" spans="2:2" x14ac:dyDescent="0.25">
      <c r="B339" s="39" t="s">
        <v>311</v>
      </c>
    </row>
    <row r="340" spans="2:2" x14ac:dyDescent="0.25">
      <c r="B340" s="39"/>
    </row>
    <row r="341" spans="2:2" x14ac:dyDescent="0.25">
      <c r="B341" s="45" t="s">
        <v>310</v>
      </c>
    </row>
    <row r="342" spans="2:2" x14ac:dyDescent="0.25">
      <c r="B342" s="39" t="s">
        <v>309</v>
      </c>
    </row>
    <row r="343" spans="2:2" x14ac:dyDescent="0.25">
      <c r="B343" s="39" t="s">
        <v>743</v>
      </c>
    </row>
    <row r="344" spans="2:2" x14ac:dyDescent="0.25">
      <c r="B344" s="39" t="s">
        <v>308</v>
      </c>
    </row>
    <row r="345" spans="2:2" x14ac:dyDescent="0.25">
      <c r="B345" s="39" t="s">
        <v>307</v>
      </c>
    </row>
    <row r="346" spans="2:2" x14ac:dyDescent="0.25">
      <c r="B346" s="39" t="s">
        <v>306</v>
      </c>
    </row>
    <row r="347" spans="2:2" x14ac:dyDescent="0.25">
      <c r="B347" s="39" t="s">
        <v>305</v>
      </c>
    </row>
    <row r="348" spans="2:2" x14ac:dyDescent="0.25">
      <c r="B348" s="39"/>
    </row>
    <row r="349" spans="2:2" x14ac:dyDescent="0.25">
      <c r="B349" s="45" t="s">
        <v>304</v>
      </c>
    </row>
    <row r="350" spans="2:2" x14ac:dyDescent="0.25">
      <c r="B350" s="42" t="s">
        <v>882</v>
      </c>
    </row>
    <row r="351" spans="2:2" x14ac:dyDescent="0.25">
      <c r="B351" s="39" t="s">
        <v>303</v>
      </c>
    </row>
    <row r="352" spans="2:2" x14ac:dyDescent="0.25">
      <c r="B352" s="39" t="s">
        <v>302</v>
      </c>
    </row>
    <row r="353" spans="2:2" x14ac:dyDescent="0.25">
      <c r="B353" s="42" t="s">
        <v>883</v>
      </c>
    </row>
    <row r="354" spans="2:2" x14ac:dyDescent="0.25">
      <c r="B354" s="39"/>
    </row>
    <row r="355" spans="2:2" x14ac:dyDescent="0.25">
      <c r="B355" s="45" t="s">
        <v>301</v>
      </c>
    </row>
    <row r="356" spans="2:2" x14ac:dyDescent="0.25">
      <c r="B356" s="39" t="s">
        <v>300</v>
      </c>
    </row>
    <row r="357" spans="2:2" x14ac:dyDescent="0.25">
      <c r="B357" s="39"/>
    </row>
    <row r="358" spans="2:2" x14ac:dyDescent="0.25">
      <c r="B358" s="45" t="s">
        <v>299</v>
      </c>
    </row>
    <row r="359" spans="2:2" x14ac:dyDescent="0.25">
      <c r="B359" s="39" t="s">
        <v>298</v>
      </c>
    </row>
    <row r="360" spans="2:2" x14ac:dyDescent="0.25">
      <c r="B360" s="39" t="s">
        <v>775</v>
      </c>
    </row>
    <row r="361" spans="2:2" x14ac:dyDescent="0.25">
      <c r="B361" s="39"/>
    </row>
    <row r="362" spans="2:2" x14ac:dyDescent="0.25">
      <c r="B362" s="45" t="s">
        <v>297</v>
      </c>
    </row>
    <row r="363" spans="2:2" x14ac:dyDescent="0.25">
      <c r="B363" s="39" t="s">
        <v>296</v>
      </c>
    </row>
    <row r="364" spans="2:2" x14ac:dyDescent="0.25">
      <c r="B364" s="39" t="s">
        <v>295</v>
      </c>
    </row>
    <row r="365" spans="2:2" x14ac:dyDescent="0.25">
      <c r="B365" s="39" t="s">
        <v>294</v>
      </c>
    </row>
    <row r="366" spans="2:2" x14ac:dyDescent="0.25">
      <c r="B366" s="39" t="s">
        <v>293</v>
      </c>
    </row>
    <row r="367" spans="2:2" x14ac:dyDescent="0.25">
      <c r="B367" s="39" t="s">
        <v>292</v>
      </c>
    </row>
    <row r="368" spans="2:2" x14ac:dyDescent="0.25">
      <c r="B368" s="39" t="s">
        <v>291</v>
      </c>
    </row>
    <row r="369" spans="2:2" x14ac:dyDescent="0.25">
      <c r="B369" s="39"/>
    </row>
    <row r="370" spans="2:2" x14ac:dyDescent="0.25">
      <c r="B370" s="45" t="s">
        <v>290</v>
      </c>
    </row>
    <row r="371" spans="2:2" x14ac:dyDescent="0.25">
      <c r="B371" s="39" t="s">
        <v>289</v>
      </c>
    </row>
    <row r="372" spans="2:2" x14ac:dyDescent="0.25">
      <c r="B372" s="39" t="s">
        <v>288</v>
      </c>
    </row>
    <row r="373" spans="2:2" x14ac:dyDescent="0.25">
      <c r="B373" s="39" t="s">
        <v>287</v>
      </c>
    </row>
    <row r="374" spans="2:2" x14ac:dyDescent="0.25">
      <c r="B374" s="39" t="s">
        <v>286</v>
      </c>
    </row>
    <row r="375" spans="2:2" x14ac:dyDescent="0.25">
      <c r="B375" s="39" t="s">
        <v>285</v>
      </c>
    </row>
    <row r="376" spans="2:2" x14ac:dyDescent="0.25">
      <c r="B376" s="39" t="s">
        <v>965</v>
      </c>
    </row>
    <row r="377" spans="2:2" x14ac:dyDescent="0.25">
      <c r="B377" s="42" t="s">
        <v>966</v>
      </c>
    </row>
    <row r="378" spans="2:2" x14ac:dyDescent="0.25">
      <c r="B378" s="42"/>
    </row>
    <row r="379" spans="2:2" x14ac:dyDescent="0.25">
      <c r="B379" s="46" t="s">
        <v>284</v>
      </c>
    </row>
    <row r="380" spans="2:2" x14ac:dyDescent="0.25">
      <c r="B380" s="39"/>
    </row>
    <row r="381" spans="2:2" x14ac:dyDescent="0.25">
      <c r="B381" s="45" t="s">
        <v>283</v>
      </c>
    </row>
    <row r="382" spans="2:2" x14ac:dyDescent="0.25">
      <c r="B382" s="39" t="s">
        <v>282</v>
      </c>
    </row>
    <row r="383" spans="2:2" x14ac:dyDescent="0.25">
      <c r="B383" s="39" t="s">
        <v>776</v>
      </c>
    </row>
    <row r="384" spans="2:2" x14ac:dyDescent="0.25">
      <c r="B384" s="39"/>
    </row>
    <row r="385" spans="2:2" x14ac:dyDescent="0.25">
      <c r="B385" s="45" t="s">
        <v>281</v>
      </c>
    </row>
    <row r="386" spans="2:2" x14ac:dyDescent="0.25">
      <c r="B386" s="39" t="s">
        <v>280</v>
      </c>
    </row>
    <row r="387" spans="2:2" x14ac:dyDescent="0.25">
      <c r="B387" s="46"/>
    </row>
    <row r="388" spans="2:2" x14ac:dyDescent="0.25">
      <c r="B388" s="45" t="s">
        <v>279</v>
      </c>
    </row>
    <row r="389" spans="2:2" x14ac:dyDescent="0.25">
      <c r="B389" s="39" t="s">
        <v>278</v>
      </c>
    </row>
    <row r="390" spans="2:2" x14ac:dyDescent="0.25">
      <c r="B390" s="39" t="s">
        <v>1048</v>
      </c>
    </row>
    <row r="391" spans="2:2" x14ac:dyDescent="0.25">
      <c r="B391" s="39" t="s">
        <v>277</v>
      </c>
    </row>
    <row r="392" spans="2:2" x14ac:dyDescent="0.25">
      <c r="B392" s="39" t="s">
        <v>276</v>
      </c>
    </row>
    <row r="393" spans="2:2" x14ac:dyDescent="0.25">
      <c r="B393" s="39" t="s">
        <v>275</v>
      </c>
    </row>
    <row r="394" spans="2:2" x14ac:dyDescent="0.25">
      <c r="B394" s="39" t="s">
        <v>847</v>
      </c>
    </row>
    <row r="395" spans="2:2" x14ac:dyDescent="0.25">
      <c r="B395" s="46"/>
    </row>
    <row r="396" spans="2:2" x14ac:dyDescent="0.25">
      <c r="B396" s="46" t="s">
        <v>274</v>
      </c>
    </row>
    <row r="397" spans="2:2" x14ac:dyDescent="0.25">
      <c r="B397" s="39"/>
    </row>
    <row r="398" spans="2:2" x14ac:dyDescent="0.25">
      <c r="B398" s="45" t="s">
        <v>273</v>
      </c>
    </row>
    <row r="399" spans="2:2" x14ac:dyDescent="0.25">
      <c r="B399" s="39" t="s">
        <v>272</v>
      </c>
    </row>
    <row r="400" spans="2:2" x14ac:dyDescent="0.25">
      <c r="B400" s="39" t="s">
        <v>271</v>
      </c>
    </row>
    <row r="401" spans="2:2" x14ac:dyDescent="0.25">
      <c r="B401" s="39" t="s">
        <v>270</v>
      </c>
    </row>
    <row r="402" spans="2:2" x14ac:dyDescent="0.25">
      <c r="B402" s="42" t="s">
        <v>967</v>
      </c>
    </row>
    <row r="403" spans="2:2" x14ac:dyDescent="0.25">
      <c r="B403" s="39" t="s">
        <v>269</v>
      </c>
    </row>
    <row r="404" spans="2:2" x14ac:dyDescent="0.25">
      <c r="B404" s="39" t="s">
        <v>268</v>
      </c>
    </row>
    <row r="405" spans="2:2" x14ac:dyDescent="0.25">
      <c r="B405" s="39" t="s">
        <v>267</v>
      </c>
    </row>
    <row r="406" spans="2:2" x14ac:dyDescent="0.25">
      <c r="B406" s="44"/>
    </row>
    <row r="407" spans="2:2" x14ac:dyDescent="0.25">
      <c r="B407" s="46" t="s">
        <v>266</v>
      </c>
    </row>
    <row r="408" spans="2:2" x14ac:dyDescent="0.25">
      <c r="B408" s="44"/>
    </row>
    <row r="409" spans="2:2" x14ac:dyDescent="0.25">
      <c r="B409" s="45" t="s">
        <v>265</v>
      </c>
    </row>
    <row r="410" spans="2:2" x14ac:dyDescent="0.25">
      <c r="B410" s="39" t="s">
        <v>264</v>
      </c>
    </row>
    <row r="411" spans="2:2" x14ac:dyDescent="0.25">
      <c r="B411" s="39" t="s">
        <v>263</v>
      </c>
    </row>
    <row r="412" spans="2:2" x14ac:dyDescent="0.25">
      <c r="B412" s="39" t="s">
        <v>777</v>
      </c>
    </row>
    <row r="413" spans="2:2" x14ac:dyDescent="0.25">
      <c r="B413" s="39" t="s">
        <v>262</v>
      </c>
    </row>
    <row r="414" spans="2:2" x14ac:dyDescent="0.25">
      <c r="B414" s="45"/>
    </row>
    <row r="415" spans="2:2" x14ac:dyDescent="0.25">
      <c r="B415" s="46" t="s">
        <v>261</v>
      </c>
    </row>
    <row r="416" spans="2:2" x14ac:dyDescent="0.25">
      <c r="B416" s="39"/>
    </row>
    <row r="417" spans="2:2" x14ac:dyDescent="0.25">
      <c r="B417" s="45" t="s">
        <v>260</v>
      </c>
    </row>
    <row r="418" spans="2:2" x14ac:dyDescent="0.25">
      <c r="B418" s="39" t="s">
        <v>778</v>
      </c>
    </row>
    <row r="419" spans="2:2" x14ac:dyDescent="0.25">
      <c r="B419" s="39" t="s">
        <v>259</v>
      </c>
    </row>
    <row r="420" spans="2:2" x14ac:dyDescent="0.25">
      <c r="B420" s="39" t="s">
        <v>258</v>
      </c>
    </row>
    <row r="421" spans="2:2" x14ac:dyDescent="0.25">
      <c r="B421" s="39" t="s">
        <v>779</v>
      </c>
    </row>
    <row r="422" spans="2:2" x14ac:dyDescent="0.25">
      <c r="B422" s="39" t="s">
        <v>257</v>
      </c>
    </row>
    <row r="423" spans="2:2" x14ac:dyDescent="0.25">
      <c r="B423" s="39" t="s">
        <v>256</v>
      </c>
    </row>
    <row r="424" spans="2:2" x14ac:dyDescent="0.25">
      <c r="B424" s="39" t="s">
        <v>255</v>
      </c>
    </row>
    <row r="425" spans="2:2" x14ac:dyDescent="0.25">
      <c r="B425" s="39"/>
    </row>
    <row r="426" spans="2:2" x14ac:dyDescent="0.25">
      <c r="B426" s="45" t="s">
        <v>254</v>
      </c>
    </row>
    <row r="427" spans="2:2" x14ac:dyDescent="0.25">
      <c r="B427" s="39" t="s">
        <v>253</v>
      </c>
    </row>
    <row r="428" spans="2:2" x14ac:dyDescent="0.25">
      <c r="B428" s="39" t="s">
        <v>252</v>
      </c>
    </row>
    <row r="429" spans="2:2" x14ac:dyDescent="0.25">
      <c r="B429" s="39" t="s">
        <v>251</v>
      </c>
    </row>
    <row r="430" spans="2:2" x14ac:dyDescent="0.25">
      <c r="B430" s="39" t="s">
        <v>250</v>
      </c>
    </row>
    <row r="431" spans="2:2" x14ac:dyDescent="0.25">
      <c r="B431" s="39" t="s">
        <v>249</v>
      </c>
    </row>
    <row r="432" spans="2:2" x14ac:dyDescent="0.25">
      <c r="B432" s="42" t="s">
        <v>919</v>
      </c>
    </row>
    <row r="433" spans="2:2" x14ac:dyDescent="0.25">
      <c r="B433" s="39" t="s">
        <v>248</v>
      </c>
    </row>
    <row r="434" spans="2:2" x14ac:dyDescent="0.25">
      <c r="B434" s="39" t="s">
        <v>247</v>
      </c>
    </row>
    <row r="435" spans="2:2" x14ac:dyDescent="0.25">
      <c r="B435" s="39" t="s">
        <v>780</v>
      </c>
    </row>
    <row r="436" spans="2:2" x14ac:dyDescent="0.25">
      <c r="B436" s="39" t="s">
        <v>246</v>
      </c>
    </row>
    <row r="437" spans="2:2" x14ac:dyDescent="0.25">
      <c r="B437" s="39" t="s">
        <v>245</v>
      </c>
    </row>
    <row r="438" spans="2:2" x14ac:dyDescent="0.25">
      <c r="B438" s="39" t="s">
        <v>244</v>
      </c>
    </row>
    <row r="439" spans="2:2" x14ac:dyDescent="0.25">
      <c r="B439" s="39" t="s">
        <v>243</v>
      </c>
    </row>
    <row r="440" spans="2:2" x14ac:dyDescent="0.25">
      <c r="B440" s="39" t="s">
        <v>242</v>
      </c>
    </row>
    <row r="441" spans="2:2" x14ac:dyDescent="0.25">
      <c r="B441" s="39" t="s">
        <v>781</v>
      </c>
    </row>
    <row r="442" spans="2:2" x14ac:dyDescent="0.25">
      <c r="B442" s="39" t="s">
        <v>241</v>
      </c>
    </row>
    <row r="443" spans="2:2" x14ac:dyDescent="0.25">
      <c r="B443" s="39" t="s">
        <v>240</v>
      </c>
    </row>
    <row r="444" spans="2:2" x14ac:dyDescent="0.25">
      <c r="B444" s="39" t="s">
        <v>239</v>
      </c>
    </row>
    <row r="445" spans="2:2" x14ac:dyDescent="0.25">
      <c r="B445" s="39" t="s">
        <v>238</v>
      </c>
    </row>
    <row r="446" spans="2:2" x14ac:dyDescent="0.25">
      <c r="B446" s="39"/>
    </row>
    <row r="447" spans="2:2" x14ac:dyDescent="0.25">
      <c r="B447" s="46" t="s">
        <v>237</v>
      </c>
    </row>
    <row r="448" spans="2:2" x14ac:dyDescent="0.25">
      <c r="B448" s="39"/>
    </row>
    <row r="449" spans="2:2" x14ac:dyDescent="0.25">
      <c r="B449" s="45" t="s">
        <v>236</v>
      </c>
    </row>
    <row r="450" spans="2:2" x14ac:dyDescent="0.25">
      <c r="B450" s="39" t="s">
        <v>235</v>
      </c>
    </row>
    <row r="451" spans="2:2" x14ac:dyDescent="0.25">
      <c r="B451" s="39" t="s">
        <v>234</v>
      </c>
    </row>
    <row r="452" spans="2:2" x14ac:dyDescent="0.25">
      <c r="B452" s="39" t="s">
        <v>233</v>
      </c>
    </row>
    <row r="453" spans="2:2" x14ac:dyDescent="0.25">
      <c r="B453" s="39" t="s">
        <v>232</v>
      </c>
    </row>
    <row r="454" spans="2:2" x14ac:dyDescent="0.25">
      <c r="B454" s="39"/>
    </row>
    <row r="455" spans="2:2" x14ac:dyDescent="0.25">
      <c r="B455" s="46" t="s">
        <v>219</v>
      </c>
    </row>
    <row r="456" spans="2:2" x14ac:dyDescent="0.25">
      <c r="B456" s="39"/>
    </row>
    <row r="457" spans="2:2" x14ac:dyDescent="0.25">
      <c r="B457" s="45" t="s">
        <v>218</v>
      </c>
    </row>
    <row r="458" spans="2:2" x14ac:dyDescent="0.25">
      <c r="B458" s="39" t="s">
        <v>217</v>
      </c>
    </row>
    <row r="459" spans="2:2" x14ac:dyDescent="0.25">
      <c r="B459" s="39" t="s">
        <v>216</v>
      </c>
    </row>
    <row r="460" spans="2:2" x14ac:dyDescent="0.25">
      <c r="B460" s="46"/>
    </row>
    <row r="461" spans="2:2" x14ac:dyDescent="0.25">
      <c r="B461" s="45" t="s">
        <v>215</v>
      </c>
    </row>
    <row r="462" spans="2:2" x14ac:dyDescent="0.25">
      <c r="B462" s="39" t="s">
        <v>214</v>
      </c>
    </row>
    <row r="463" spans="2:2" x14ac:dyDescent="0.25">
      <c r="B463" s="42" t="s">
        <v>1045</v>
      </c>
    </row>
    <row r="464" spans="2:2" x14ac:dyDescent="0.25">
      <c r="B464" s="39" t="s">
        <v>213</v>
      </c>
    </row>
    <row r="465" spans="2:2" x14ac:dyDescent="0.25">
      <c r="B465" s="39"/>
    </row>
    <row r="466" spans="2:2" x14ac:dyDescent="0.25">
      <c r="B466" s="45" t="s">
        <v>212</v>
      </c>
    </row>
    <row r="467" spans="2:2" x14ac:dyDescent="0.25">
      <c r="B467" s="42" t="s">
        <v>884</v>
      </c>
    </row>
    <row r="468" spans="2:2" x14ac:dyDescent="0.25">
      <c r="B468" s="39"/>
    </row>
    <row r="469" spans="2:2" x14ac:dyDescent="0.25">
      <c r="B469" s="45" t="s">
        <v>211</v>
      </c>
    </row>
    <row r="470" spans="2:2" x14ac:dyDescent="0.25">
      <c r="B470" s="39" t="s">
        <v>210</v>
      </c>
    </row>
    <row r="471" spans="2:2" x14ac:dyDescent="0.25">
      <c r="B471" s="39"/>
    </row>
    <row r="472" spans="2:2" x14ac:dyDescent="0.25">
      <c r="B472" s="46" t="s">
        <v>231</v>
      </c>
    </row>
    <row r="473" spans="2:2" x14ac:dyDescent="0.25">
      <c r="B473" s="39"/>
    </row>
    <row r="474" spans="2:2" x14ac:dyDescent="0.25">
      <c r="B474" s="45" t="s">
        <v>230</v>
      </c>
    </row>
    <row r="475" spans="2:2" x14ac:dyDescent="0.25">
      <c r="B475" s="39" t="s">
        <v>856</v>
      </c>
    </row>
    <row r="476" spans="2:2" x14ac:dyDescent="0.25">
      <c r="B476" s="39" t="s">
        <v>782</v>
      </c>
    </row>
    <row r="477" spans="2:2" x14ac:dyDescent="0.25">
      <c r="B477" s="39"/>
    </row>
    <row r="478" spans="2:2" x14ac:dyDescent="0.25">
      <c r="B478" s="45" t="s">
        <v>229</v>
      </c>
    </row>
    <row r="479" spans="2:2" x14ac:dyDescent="0.25">
      <c r="B479" s="39" t="s">
        <v>228</v>
      </c>
    </row>
    <row r="480" spans="2:2" x14ac:dyDescent="0.25">
      <c r="B480" s="39" t="s">
        <v>227</v>
      </c>
    </row>
    <row r="481" spans="2:2" x14ac:dyDescent="0.25">
      <c r="B481" s="39" t="s">
        <v>226</v>
      </c>
    </row>
    <row r="482" spans="2:2" x14ac:dyDescent="0.25">
      <c r="B482" s="39"/>
    </row>
    <row r="483" spans="2:2" x14ac:dyDescent="0.25">
      <c r="B483" s="45" t="s">
        <v>225</v>
      </c>
    </row>
    <row r="484" spans="2:2" x14ac:dyDescent="0.25">
      <c r="B484" s="39" t="s">
        <v>744</v>
      </c>
    </row>
    <row r="485" spans="2:2" x14ac:dyDescent="0.25">
      <c r="B485" s="39" t="s">
        <v>783</v>
      </c>
    </row>
    <row r="486" spans="2:2" x14ac:dyDescent="0.25">
      <c r="B486" s="39" t="s">
        <v>224</v>
      </c>
    </row>
    <row r="487" spans="2:2" x14ac:dyDescent="0.25">
      <c r="B487" s="39"/>
    </row>
    <row r="488" spans="2:2" x14ac:dyDescent="0.25">
      <c r="B488" s="96" t="s">
        <v>1046</v>
      </c>
    </row>
    <row r="489" spans="2:2" x14ac:dyDescent="0.25">
      <c r="B489" s="39" t="s">
        <v>1047</v>
      </c>
    </row>
    <row r="490" spans="2:2" x14ac:dyDescent="0.25">
      <c r="B490" s="39"/>
    </row>
    <row r="491" spans="2:2" x14ac:dyDescent="0.25">
      <c r="B491" s="45" t="s">
        <v>223</v>
      </c>
    </row>
    <row r="492" spans="2:2" x14ac:dyDescent="0.25">
      <c r="B492" s="39" t="s">
        <v>784</v>
      </c>
    </row>
    <row r="493" spans="2:2" x14ac:dyDescent="0.25">
      <c r="B493" s="39" t="s">
        <v>947</v>
      </c>
    </row>
    <row r="494" spans="2:2" x14ac:dyDescent="0.25">
      <c r="B494" s="39" t="s">
        <v>222</v>
      </c>
    </row>
    <row r="495" spans="2:2" x14ac:dyDescent="0.25">
      <c r="B495" s="39" t="s">
        <v>221</v>
      </c>
    </row>
    <row r="496" spans="2:2" x14ac:dyDescent="0.25">
      <c r="B496" s="39" t="s">
        <v>220</v>
      </c>
    </row>
    <row r="497" spans="2:2" x14ac:dyDescent="0.25">
      <c r="B497" s="45"/>
    </row>
    <row r="498" spans="2:2" x14ac:dyDescent="0.25">
      <c r="B498" s="46" t="s">
        <v>209</v>
      </c>
    </row>
    <row r="499" spans="2:2" x14ac:dyDescent="0.25">
      <c r="B499" s="39"/>
    </row>
    <row r="500" spans="2:2" x14ac:dyDescent="0.25">
      <c r="B500" s="45" t="s">
        <v>208</v>
      </c>
    </row>
    <row r="501" spans="2:2" x14ac:dyDescent="0.25">
      <c r="B501" s="39" t="s">
        <v>207</v>
      </c>
    </row>
    <row r="502" spans="2:2" x14ac:dyDescent="0.25">
      <c r="B502" s="39" t="s">
        <v>206</v>
      </c>
    </row>
    <row r="503" spans="2:2" x14ac:dyDescent="0.25">
      <c r="B503" s="42" t="s">
        <v>927</v>
      </c>
    </row>
    <row r="504" spans="2:2" x14ac:dyDescent="0.25">
      <c r="B504" s="39" t="s">
        <v>205</v>
      </c>
    </row>
    <row r="505" spans="2:2" x14ac:dyDescent="0.25">
      <c r="B505" s="39" t="s">
        <v>929</v>
      </c>
    </row>
    <row r="506" spans="2:2" x14ac:dyDescent="0.25">
      <c r="B506" s="39" t="s">
        <v>885</v>
      </c>
    </row>
    <row r="507" spans="2:2" x14ac:dyDescent="0.25">
      <c r="B507" s="39" t="s">
        <v>902</v>
      </c>
    </row>
    <row r="508" spans="2:2" x14ac:dyDescent="0.25">
      <c r="B508" s="39" t="s">
        <v>952</v>
      </c>
    </row>
    <row r="509" spans="2:2" x14ac:dyDescent="0.25">
      <c r="B509" s="39" t="s">
        <v>204</v>
      </c>
    </row>
    <row r="510" spans="2:2" x14ac:dyDescent="0.25">
      <c r="B510" s="39" t="s">
        <v>940</v>
      </c>
    </row>
    <row r="511" spans="2:2" x14ac:dyDescent="0.25">
      <c r="B511" s="39" t="s">
        <v>928</v>
      </c>
    </row>
    <row r="512" spans="2:2" x14ac:dyDescent="0.25">
      <c r="B512" s="39" t="s">
        <v>941</v>
      </c>
    </row>
    <row r="513" spans="2:2" x14ac:dyDescent="0.25">
      <c r="B513" s="39" t="s">
        <v>942</v>
      </c>
    </row>
    <row r="514" spans="2:2" x14ac:dyDescent="0.25">
      <c r="B514" s="39" t="s">
        <v>203</v>
      </c>
    </row>
    <row r="515" spans="2:2" x14ac:dyDescent="0.25">
      <c r="B515" s="39" t="s">
        <v>845</v>
      </c>
    </row>
    <row r="516" spans="2:2" x14ac:dyDescent="0.25">
      <c r="B516" s="39" t="s">
        <v>745</v>
      </c>
    </row>
    <row r="517" spans="2:2" x14ac:dyDescent="0.25">
      <c r="B517" s="39" t="s">
        <v>202</v>
      </c>
    </row>
    <row r="518" spans="2:2" x14ac:dyDescent="0.25">
      <c r="B518" s="39" t="s">
        <v>785</v>
      </c>
    </row>
    <row r="519" spans="2:2" x14ac:dyDescent="0.25">
      <c r="B519" s="39" t="s">
        <v>903</v>
      </c>
    </row>
    <row r="520" spans="2:2" x14ac:dyDescent="0.25">
      <c r="B520" s="39" t="s">
        <v>939</v>
      </c>
    </row>
    <row r="521" spans="2:2" x14ac:dyDescent="0.25">
      <c r="B521" s="39" t="s">
        <v>786</v>
      </c>
    </row>
    <row r="522" spans="2:2" x14ac:dyDescent="0.25">
      <c r="B522" s="42" t="s">
        <v>886</v>
      </c>
    </row>
    <row r="523" spans="2:2" x14ac:dyDescent="0.25">
      <c r="B523" s="42" t="s">
        <v>904</v>
      </c>
    </row>
    <row r="524" spans="2:2" x14ac:dyDescent="0.25">
      <c r="B524" s="39" t="s">
        <v>201</v>
      </c>
    </row>
    <row r="525" spans="2:2" x14ac:dyDescent="0.25">
      <c r="B525" s="39" t="s">
        <v>200</v>
      </c>
    </row>
    <row r="526" spans="2:2" x14ac:dyDescent="0.25">
      <c r="B526" s="39" t="s">
        <v>199</v>
      </c>
    </row>
    <row r="527" spans="2:2" x14ac:dyDescent="0.25">
      <c r="B527" s="39" t="s">
        <v>198</v>
      </c>
    </row>
    <row r="528" spans="2:2" x14ac:dyDescent="0.25">
      <c r="B528" s="39" t="s">
        <v>197</v>
      </c>
    </row>
    <row r="529" spans="2:2" x14ac:dyDescent="0.25">
      <c r="B529" s="39" t="s">
        <v>852</v>
      </c>
    </row>
    <row r="530" spans="2:2" x14ac:dyDescent="0.25">
      <c r="B530" s="42" t="s">
        <v>930</v>
      </c>
    </row>
    <row r="531" spans="2:2" x14ac:dyDescent="0.25">
      <c r="B531" s="39" t="s">
        <v>196</v>
      </c>
    </row>
    <row r="532" spans="2:2" x14ac:dyDescent="0.25">
      <c r="B532" s="39" t="s">
        <v>195</v>
      </c>
    </row>
    <row r="533" spans="2:2" x14ac:dyDescent="0.25">
      <c r="B533" s="39" t="s">
        <v>943</v>
      </c>
    </row>
    <row r="534" spans="2:2" x14ac:dyDescent="0.25">
      <c r="B534" s="39"/>
    </row>
    <row r="535" spans="2:2" x14ac:dyDescent="0.25">
      <c r="B535" s="96" t="s">
        <v>933</v>
      </c>
    </row>
    <row r="536" spans="2:2" x14ac:dyDescent="0.25">
      <c r="B536" s="65" t="s">
        <v>937</v>
      </c>
    </row>
    <row r="537" spans="2:2" x14ac:dyDescent="0.25">
      <c r="B537" s="65" t="s">
        <v>935</v>
      </c>
    </row>
    <row r="538" spans="2:2" x14ac:dyDescent="0.25">
      <c r="B538" s="39" t="s">
        <v>934</v>
      </c>
    </row>
    <row r="539" spans="2:2" x14ac:dyDescent="0.25">
      <c r="B539" s="39" t="s">
        <v>938</v>
      </c>
    </row>
    <row r="540" spans="2:2" x14ac:dyDescent="0.25">
      <c r="B540" s="39"/>
    </row>
    <row r="541" spans="2:2" x14ac:dyDescent="0.25">
      <c r="B541" s="45" t="s">
        <v>194</v>
      </c>
    </row>
    <row r="542" spans="2:2" x14ac:dyDescent="0.25">
      <c r="B542" s="39" t="s">
        <v>944</v>
      </c>
    </row>
    <row r="543" spans="2:2" x14ac:dyDescent="0.25">
      <c r="B543" s="39" t="s">
        <v>193</v>
      </c>
    </row>
    <row r="544" spans="2:2" x14ac:dyDescent="0.25">
      <c r="B544" s="39" t="s">
        <v>945</v>
      </c>
    </row>
    <row r="545" spans="2:2" x14ac:dyDescent="0.25">
      <c r="B545" s="39" t="s">
        <v>946</v>
      </c>
    </row>
    <row r="546" spans="2:2" x14ac:dyDescent="0.25">
      <c r="B546" s="39"/>
    </row>
    <row r="547" spans="2:2" x14ac:dyDescent="0.25">
      <c r="B547" s="45" t="s">
        <v>192</v>
      </c>
    </row>
    <row r="548" spans="2:2" x14ac:dyDescent="0.25">
      <c r="B548" s="39" t="s">
        <v>191</v>
      </c>
    </row>
    <row r="549" spans="2:2" x14ac:dyDescent="0.25">
      <c r="B549" s="39" t="s">
        <v>787</v>
      </c>
    </row>
    <row r="550" spans="2:2" x14ac:dyDescent="0.25">
      <c r="B550" s="39" t="s">
        <v>190</v>
      </c>
    </row>
    <row r="551" spans="2:2" x14ac:dyDescent="0.25">
      <c r="B551" s="39" t="s">
        <v>189</v>
      </c>
    </row>
    <row r="552" spans="2:2" x14ac:dyDescent="0.25">
      <c r="B552" s="39" t="s">
        <v>926</v>
      </c>
    </row>
    <row r="553" spans="2:2" x14ac:dyDescent="0.25">
      <c r="B553" s="39" t="s">
        <v>931</v>
      </c>
    </row>
    <row r="554" spans="2:2" x14ac:dyDescent="0.25">
      <c r="B554" s="39" t="s">
        <v>188</v>
      </c>
    </row>
    <row r="555" spans="2:2" x14ac:dyDescent="0.25">
      <c r="B555" s="65" t="s">
        <v>936</v>
      </c>
    </row>
    <row r="556" spans="2:2" x14ac:dyDescent="0.25">
      <c r="B556" s="39" t="s">
        <v>932</v>
      </c>
    </row>
    <row r="557" spans="2:2" x14ac:dyDescent="0.25">
      <c r="B557" s="39" t="s">
        <v>887</v>
      </c>
    </row>
    <row r="558" spans="2:2" x14ac:dyDescent="0.25">
      <c r="B558" s="39"/>
    </row>
    <row r="559" spans="2:2" x14ac:dyDescent="0.25">
      <c r="B559" s="104" t="s">
        <v>905</v>
      </c>
    </row>
    <row r="560" spans="2:2" x14ac:dyDescent="0.25">
      <c r="B560" s="39"/>
    </row>
    <row r="561" spans="2:2" x14ac:dyDescent="0.25">
      <c r="B561" s="45" t="s">
        <v>906</v>
      </c>
    </row>
    <row r="562" spans="2:2" x14ac:dyDescent="0.25">
      <c r="B562" s="44" t="s">
        <v>907</v>
      </c>
    </row>
    <row r="563" spans="2:2" x14ac:dyDescent="0.25">
      <c r="B563" s="39"/>
    </row>
    <row r="564" spans="2:2" x14ac:dyDescent="0.25">
      <c r="B564" s="46" t="s">
        <v>187</v>
      </c>
    </row>
    <row r="565" spans="2:2" x14ac:dyDescent="0.25">
      <c r="B565" s="39"/>
    </row>
    <row r="566" spans="2:2" x14ac:dyDescent="0.25">
      <c r="B566" s="96" t="s">
        <v>949</v>
      </c>
    </row>
    <row r="567" spans="2:2" x14ac:dyDescent="0.25">
      <c r="B567" s="39" t="s">
        <v>186</v>
      </c>
    </row>
    <row r="568" spans="2:2" x14ac:dyDescent="0.25">
      <c r="B568" s="39" t="s">
        <v>185</v>
      </c>
    </row>
    <row r="569" spans="2:2" x14ac:dyDescent="0.25">
      <c r="B569" s="39" t="s">
        <v>788</v>
      </c>
    </row>
    <row r="570" spans="2:2" x14ac:dyDescent="0.25">
      <c r="B570" s="39" t="s">
        <v>184</v>
      </c>
    </row>
    <row r="571" spans="2:2" x14ac:dyDescent="0.25">
      <c r="B571" s="39" t="s">
        <v>968</v>
      </c>
    </row>
    <row r="572" spans="2:2" x14ac:dyDescent="0.25">
      <c r="B572" s="39"/>
    </row>
    <row r="573" spans="2:2" x14ac:dyDescent="0.25">
      <c r="B573" s="46" t="s">
        <v>183</v>
      </c>
    </row>
    <row r="574" spans="2:2" x14ac:dyDescent="0.25">
      <c r="B574" s="42"/>
    </row>
    <row r="575" spans="2:2" x14ac:dyDescent="0.25">
      <c r="B575" s="45" t="s">
        <v>182</v>
      </c>
    </row>
    <row r="576" spans="2:2" x14ac:dyDescent="0.25">
      <c r="B576" s="39" t="s">
        <v>850</v>
      </c>
    </row>
    <row r="577" spans="2:2" x14ac:dyDescent="0.25">
      <c r="B577" s="39" t="s">
        <v>181</v>
      </c>
    </row>
    <row r="578" spans="2:2" x14ac:dyDescent="0.25">
      <c r="B578" s="39" t="s">
        <v>180</v>
      </c>
    </row>
    <row r="579" spans="2:2" x14ac:dyDescent="0.25">
      <c r="B579" s="39" t="s">
        <v>849</v>
      </c>
    </row>
    <row r="580" spans="2:2" x14ac:dyDescent="0.25">
      <c r="B580" s="39" t="s">
        <v>179</v>
      </c>
    </row>
    <row r="581" spans="2:2" x14ac:dyDescent="0.25">
      <c r="B581" s="39" t="s">
        <v>178</v>
      </c>
    </row>
    <row r="582" spans="2:2" x14ac:dyDescent="0.25">
      <c r="B582" s="42" t="s">
        <v>969</v>
      </c>
    </row>
    <row r="583" spans="2:2" x14ac:dyDescent="0.25">
      <c r="B583" s="39" t="s">
        <v>177</v>
      </c>
    </row>
    <row r="584" spans="2:2" x14ac:dyDescent="0.25">
      <c r="B584" s="42" t="s">
        <v>970</v>
      </c>
    </row>
    <row r="585" spans="2:2" x14ac:dyDescent="0.25">
      <c r="B585" s="42" t="s">
        <v>848</v>
      </c>
    </row>
    <row r="586" spans="2:2" x14ac:dyDescent="0.25">
      <c r="B586" s="39" t="s">
        <v>175</v>
      </c>
    </row>
    <row r="587" spans="2:2" x14ac:dyDescent="0.25">
      <c r="B587" s="39" t="s">
        <v>174</v>
      </c>
    </row>
    <row r="588" spans="2:2" x14ac:dyDescent="0.25">
      <c r="B588" s="39" t="s">
        <v>910</v>
      </c>
    </row>
    <row r="589" spans="2:2" x14ac:dyDescent="0.25">
      <c r="B589" s="39" t="s">
        <v>173</v>
      </c>
    </row>
    <row r="590" spans="2:2" x14ac:dyDescent="0.25">
      <c r="B590" s="44"/>
    </row>
    <row r="591" spans="2:2" x14ac:dyDescent="0.25">
      <c r="B591" s="46" t="s">
        <v>172</v>
      </c>
    </row>
    <row r="592" spans="2:2" x14ac:dyDescent="0.25">
      <c r="B592" s="44"/>
    </row>
    <row r="593" spans="2:2" x14ac:dyDescent="0.25">
      <c r="B593" s="45" t="s">
        <v>171</v>
      </c>
    </row>
    <row r="594" spans="2:2" x14ac:dyDescent="0.25">
      <c r="B594" s="39" t="s">
        <v>170</v>
      </c>
    </row>
    <row r="595" spans="2:2" x14ac:dyDescent="0.25">
      <c r="B595" s="39" t="s">
        <v>169</v>
      </c>
    </row>
    <row r="596" spans="2:2" x14ac:dyDescent="0.25">
      <c r="B596" s="39" t="s">
        <v>911</v>
      </c>
    </row>
    <row r="597" spans="2:2" x14ac:dyDescent="0.25">
      <c r="B597" s="39" t="s">
        <v>168</v>
      </c>
    </row>
    <row r="598" spans="2:2" x14ac:dyDescent="0.25">
      <c r="B598" s="39" t="s">
        <v>167</v>
      </c>
    </row>
    <row r="599" spans="2:2" x14ac:dyDescent="0.25">
      <c r="B599" s="39" t="s">
        <v>1043</v>
      </c>
    </row>
    <row r="600" spans="2:2" x14ac:dyDescent="0.25">
      <c r="B600" s="39" t="s">
        <v>166</v>
      </c>
    </row>
    <row r="601" spans="2:2" x14ac:dyDescent="0.25">
      <c r="B601" s="44"/>
    </row>
    <row r="602" spans="2:2" x14ac:dyDescent="0.25">
      <c r="B602" s="46" t="s">
        <v>165</v>
      </c>
    </row>
    <row r="603" spans="2:2" x14ac:dyDescent="0.25">
      <c r="B603" s="65"/>
    </row>
    <row r="604" spans="2:2" x14ac:dyDescent="0.25">
      <c r="B604" s="95" t="s">
        <v>164</v>
      </c>
    </row>
    <row r="605" spans="2:2" x14ac:dyDescent="0.25">
      <c r="B605" s="39" t="s">
        <v>163</v>
      </c>
    </row>
    <row r="606" spans="2:2" x14ac:dyDescent="0.25">
      <c r="B606" s="39" t="s">
        <v>162</v>
      </c>
    </row>
    <row r="607" spans="2:2" x14ac:dyDescent="0.25">
      <c r="B607" s="39"/>
    </row>
    <row r="608" spans="2:2" x14ac:dyDescent="0.25">
      <c r="B608" s="46" t="s">
        <v>139</v>
      </c>
    </row>
    <row r="609" spans="2:2" x14ac:dyDescent="0.25">
      <c r="B609" s="40"/>
    </row>
    <row r="610" spans="2:2" x14ac:dyDescent="0.25">
      <c r="B610" s="45" t="s">
        <v>138</v>
      </c>
    </row>
    <row r="611" spans="2:2" x14ac:dyDescent="0.25">
      <c r="B611" s="39" t="s">
        <v>137</v>
      </c>
    </row>
    <row r="612" spans="2:2" x14ac:dyDescent="0.25">
      <c r="B612" s="39" t="s">
        <v>746</v>
      </c>
    </row>
    <row r="613" spans="2:2" x14ac:dyDescent="0.25">
      <c r="B613" s="39" t="s">
        <v>136</v>
      </c>
    </row>
    <row r="614" spans="2:2" x14ac:dyDescent="0.25">
      <c r="B614" s="39" t="s">
        <v>791</v>
      </c>
    </row>
    <row r="615" spans="2:2" x14ac:dyDescent="0.25">
      <c r="B615" s="39" t="s">
        <v>135</v>
      </c>
    </row>
    <row r="616" spans="2:2" x14ac:dyDescent="0.25">
      <c r="B616" s="39" t="s">
        <v>134</v>
      </c>
    </row>
    <row r="617" spans="2:2" x14ac:dyDescent="0.25">
      <c r="B617" s="39" t="s">
        <v>133</v>
      </c>
    </row>
    <row r="619" spans="2:2" x14ac:dyDescent="0.25">
      <c r="B619" s="45" t="s">
        <v>132</v>
      </c>
    </row>
    <row r="620" spans="2:2" x14ac:dyDescent="0.25">
      <c r="B620" s="39" t="s">
        <v>747</v>
      </c>
    </row>
    <row r="621" spans="2:2" x14ac:dyDescent="0.25">
      <c r="B621" s="39" t="s">
        <v>748</v>
      </c>
    </row>
    <row r="622" spans="2:2" x14ac:dyDescent="0.25">
      <c r="B622" s="39"/>
    </row>
    <row r="624" spans="2:2" x14ac:dyDescent="0.25">
      <c r="B624" s="45" t="s">
        <v>131</v>
      </c>
    </row>
    <row r="625" spans="2:2" x14ac:dyDescent="0.25">
      <c r="B625" s="39" t="s">
        <v>130</v>
      </c>
    </row>
    <row r="626" spans="2:2" x14ac:dyDescent="0.25">
      <c r="B626" s="39" t="s">
        <v>129</v>
      </c>
    </row>
    <row r="627" spans="2:2" x14ac:dyDescent="0.25">
      <c r="B627" s="39" t="s">
        <v>128</v>
      </c>
    </row>
    <row r="628" spans="2:2" x14ac:dyDescent="0.25">
      <c r="B628" s="39" t="s">
        <v>127</v>
      </c>
    </row>
    <row r="629" spans="2:2" x14ac:dyDescent="0.25">
      <c r="B629" s="39" t="s">
        <v>792</v>
      </c>
    </row>
    <row r="630" spans="2:2" x14ac:dyDescent="0.25">
      <c r="B630" s="39" t="s">
        <v>793</v>
      </c>
    </row>
    <row r="631" spans="2:2" x14ac:dyDescent="0.25">
      <c r="B631" s="39" t="s">
        <v>126</v>
      </c>
    </row>
    <row r="632" spans="2:2" x14ac:dyDescent="0.25">
      <c r="B632" s="39" t="s">
        <v>125</v>
      </c>
    </row>
    <row r="633" spans="2:2" x14ac:dyDescent="0.25">
      <c r="B633" s="39" t="s">
        <v>851</v>
      </c>
    </row>
    <row r="635" spans="2:2" x14ac:dyDescent="0.25">
      <c r="B635" s="46" t="s">
        <v>161</v>
      </c>
    </row>
    <row r="636" spans="2:2" x14ac:dyDescent="0.25">
      <c r="B636" s="39"/>
    </row>
    <row r="637" spans="2:2" x14ac:dyDescent="0.25">
      <c r="B637" s="45" t="s">
        <v>160</v>
      </c>
    </row>
    <row r="638" spans="2:2" x14ac:dyDescent="0.25">
      <c r="B638" s="39" t="s">
        <v>159</v>
      </c>
    </row>
    <row r="639" spans="2:2" x14ac:dyDescent="0.25">
      <c r="B639" s="39" t="s">
        <v>158</v>
      </c>
    </row>
    <row r="640" spans="2:2" x14ac:dyDescent="0.25">
      <c r="B640" s="39" t="s">
        <v>157</v>
      </c>
    </row>
    <row r="641" spans="2:2" x14ac:dyDescent="0.25">
      <c r="B641" s="45"/>
    </row>
    <row r="642" spans="2:2" x14ac:dyDescent="0.25">
      <c r="B642" s="45" t="s">
        <v>156</v>
      </c>
    </row>
    <row r="643" spans="2:2" x14ac:dyDescent="0.25">
      <c r="B643" s="39" t="s">
        <v>155</v>
      </c>
    </row>
    <row r="644" spans="2:2" x14ac:dyDescent="0.25">
      <c r="B644" s="39" t="s">
        <v>154</v>
      </c>
    </row>
    <row r="645" spans="2:2" x14ac:dyDescent="0.25">
      <c r="B645" s="39" t="s">
        <v>153</v>
      </c>
    </row>
    <row r="646" spans="2:2" x14ac:dyDescent="0.25">
      <c r="B646" s="42" t="s">
        <v>857</v>
      </c>
    </row>
    <row r="647" spans="2:2" x14ac:dyDescent="0.25">
      <c r="B647" s="39" t="s">
        <v>152</v>
      </c>
    </row>
    <row r="648" spans="2:2" x14ac:dyDescent="0.25">
      <c r="B648" s="39" t="s">
        <v>151</v>
      </c>
    </row>
    <row r="649" spans="2:2" x14ac:dyDescent="0.25">
      <c r="B649" s="39" t="s">
        <v>150</v>
      </c>
    </row>
    <row r="650" spans="2:2" x14ac:dyDescent="0.25">
      <c r="B650" s="39" t="s">
        <v>149</v>
      </c>
    </row>
    <row r="651" spans="2:2" x14ac:dyDescent="0.25">
      <c r="B651" s="39" t="s">
        <v>148</v>
      </c>
    </row>
    <row r="652" spans="2:2" x14ac:dyDescent="0.25">
      <c r="B652" s="42"/>
    </row>
    <row r="653" spans="2:2" x14ac:dyDescent="0.25">
      <c r="B653" s="45" t="s">
        <v>147</v>
      </c>
    </row>
    <row r="654" spans="2:2" x14ac:dyDescent="0.25">
      <c r="B654" s="39" t="s">
        <v>146</v>
      </c>
    </row>
    <row r="655" spans="2:2" x14ac:dyDescent="0.25">
      <c r="B655" s="39" t="s">
        <v>789</v>
      </c>
    </row>
    <row r="656" spans="2:2" x14ac:dyDescent="0.25">
      <c r="B656" s="39" t="s">
        <v>145</v>
      </c>
    </row>
    <row r="657" spans="2:3" x14ac:dyDescent="0.25">
      <c r="B657" s="39" t="s">
        <v>144</v>
      </c>
    </row>
    <row r="658" spans="2:3" x14ac:dyDescent="0.25">
      <c r="B658" s="39" t="s">
        <v>858</v>
      </c>
    </row>
    <row r="659" spans="2:3" x14ac:dyDescent="0.25">
      <c r="B659" s="39" t="s">
        <v>143</v>
      </c>
    </row>
    <row r="660" spans="2:3" x14ac:dyDescent="0.25">
      <c r="B660" s="39" t="s">
        <v>142</v>
      </c>
    </row>
    <row r="661" spans="2:3" x14ac:dyDescent="0.25">
      <c r="B661" s="39" t="s">
        <v>141</v>
      </c>
    </row>
    <row r="662" spans="2:3" x14ac:dyDescent="0.25">
      <c r="B662" s="39" t="s">
        <v>140</v>
      </c>
    </row>
    <row r="663" spans="2:3" x14ac:dyDescent="0.25">
      <c r="B663" s="39" t="s">
        <v>790</v>
      </c>
    </row>
    <row r="664" spans="2:3" x14ac:dyDescent="0.25">
      <c r="B664" s="41"/>
    </row>
    <row r="665" spans="2:3" x14ac:dyDescent="0.25">
      <c r="B665" s="46" t="s">
        <v>124</v>
      </c>
    </row>
    <row r="667" spans="2:3" x14ac:dyDescent="0.25">
      <c r="B667" s="45" t="s">
        <v>123</v>
      </c>
    </row>
    <row r="668" spans="2:3" x14ac:dyDescent="0.25">
      <c r="B668" s="39" t="s">
        <v>122</v>
      </c>
    </row>
    <row r="670" spans="2:3" ht="15.75" x14ac:dyDescent="0.25">
      <c r="B670" s="43" t="s">
        <v>121</v>
      </c>
      <c r="C670" s="145" t="s">
        <v>974</v>
      </c>
    </row>
    <row r="671" spans="2:3" ht="15.75" x14ac:dyDescent="0.25">
      <c r="B671" s="43"/>
    </row>
    <row r="672" spans="2:3" x14ac:dyDescent="0.25">
      <c r="B672" s="41" t="s">
        <v>120</v>
      </c>
    </row>
    <row r="673" spans="2:2" x14ac:dyDescent="0.25">
      <c r="B673" s="41"/>
    </row>
    <row r="674" spans="2:2" x14ac:dyDescent="0.25">
      <c r="B674" s="40" t="s">
        <v>119</v>
      </c>
    </row>
    <row r="676" spans="2:2" x14ac:dyDescent="0.25">
      <c r="B676" s="39" t="s">
        <v>118</v>
      </c>
    </row>
    <row r="678" spans="2:2" x14ac:dyDescent="0.25">
      <c r="B678" s="40" t="s">
        <v>117</v>
      </c>
    </row>
    <row r="680" spans="2:2" x14ac:dyDescent="0.25">
      <c r="B680" s="42" t="s">
        <v>794</v>
      </c>
    </row>
    <row r="681" spans="2:2" x14ac:dyDescent="0.25">
      <c r="B681" s="42" t="s">
        <v>116</v>
      </c>
    </row>
    <row r="683" spans="2:2" x14ac:dyDescent="0.25">
      <c r="B683" s="41" t="s">
        <v>115</v>
      </c>
    </row>
    <row r="685" spans="2:2" x14ac:dyDescent="0.25">
      <c r="B685" s="40" t="s">
        <v>114</v>
      </c>
    </row>
    <row r="687" spans="2:2" x14ac:dyDescent="0.25">
      <c r="B687" s="42" t="s">
        <v>113</v>
      </c>
    </row>
    <row r="689" spans="2:3" x14ac:dyDescent="0.25">
      <c r="B689" s="40" t="s">
        <v>112</v>
      </c>
    </row>
    <row r="690" spans="2:3" x14ac:dyDescent="0.25">
      <c r="B690" s="40"/>
    </row>
    <row r="691" spans="2:3" x14ac:dyDescent="0.25">
      <c r="B691" s="42" t="s">
        <v>111</v>
      </c>
    </row>
    <row r="692" spans="2:3" x14ac:dyDescent="0.25">
      <c r="B692" s="42" t="s">
        <v>110</v>
      </c>
    </row>
    <row r="694" spans="2:3" x14ac:dyDescent="0.25">
      <c r="B694" s="41" t="s">
        <v>109</v>
      </c>
    </row>
    <row r="696" spans="2:3" x14ac:dyDescent="0.25">
      <c r="B696" s="40" t="s">
        <v>108</v>
      </c>
    </row>
    <row r="698" spans="2:3" x14ac:dyDescent="0.25">
      <c r="B698" s="42" t="s">
        <v>107</v>
      </c>
      <c r="C698" s="6" t="s">
        <v>974</v>
      </c>
    </row>
  </sheetData>
  <hyperlinks>
    <hyperlink ref="B1" location="Indice!A1" display="INDICE" xr:uid="{00000000-0004-0000-0200-000000000000}"/>
    <hyperlink ref="B8" location="'Inventario empresas'!B18" display="I. SOCIEDADES NO FINANCIERAS PÚBLICAS CONTROLADAS POR EL ESTADO" xr:uid="{00000000-0004-0000-0200-000001000000}"/>
    <hyperlink ref="B9" location="'Inventario empresas'!B142" display="II. SOCIEDADES NO FINANCIERAS PÚBLICAS CONTROLADAS POR LAS ADMINISTRACIONES TERRITORIALES" xr:uid="{00000000-0004-0000-0200-000002000000}"/>
    <hyperlink ref="C142" location="'Inventario empresas'!A3" display="VOLVER" xr:uid="{00000000-0004-0000-0200-000003000000}"/>
    <hyperlink ref="B10" location="'Inventario empresas'!B145" display="1. SOCIEDADES NO FINANCIERAS PÚBLICAS CONTROLADAS POR LAS COMUNIDADES AUTÓNOMAS" xr:uid="{00000000-0004-0000-0200-000004000000}"/>
    <hyperlink ref="B11" location="'Inventario empresas'!B315" display="2. SOCIEDADES NO FINANCIERAS PÚBLICAS CONTROLADAS POR LAS CORPORACIONES LOCALES" xr:uid="{00000000-0004-0000-0200-000005000000}"/>
    <hyperlink ref="C315" location="'Inventario empresas'!A3" display="VOLVER" xr:uid="{00000000-0004-0000-0200-000006000000}"/>
    <hyperlink ref="C145" location="'Inventario empresas'!A3" display="VOLVER" xr:uid="{00000000-0004-0000-0200-000007000000}"/>
    <hyperlink ref="B13" location="'Inventario empresas'!B670" display="INSTITUCIONES FINANCIERAS PÚBLICAS" xr:uid="{00000000-0004-0000-0200-000008000000}"/>
    <hyperlink ref="C670" location="'Inventario empresas'!A3" display="VOLVER" xr:uid="{00000000-0004-0000-0200-000009000000}"/>
    <hyperlink ref="B14" location="'Inventario empresas'!B672" display="INSTITUCIONES FINANCIERAS MONETARIAS (IFM)" xr:uid="{00000000-0004-0000-0200-00000A000000}"/>
    <hyperlink ref="B15" location="'Inventario empresas'!B683" display="INSTITUCIONES FINANCIERAS EXCEPTO IFM Y CSFP" xr:uid="{00000000-0004-0000-0200-00000B000000}"/>
    <hyperlink ref="B16" location="'Inventario empresas'!B694" display="COMPAÑÍAS DE SEGUROS Y FONDOS DE PENSIONES (CSFP)" xr:uid="{00000000-0004-0000-0200-00000C000000}"/>
    <hyperlink ref="C698" location="'Inventario empresas'!A3" display="VOLVER" xr:uid="{00000000-0004-0000-0200-00000D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596</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6678</v>
      </c>
      <c r="C11" s="75" t="s">
        <v>975</v>
      </c>
      <c r="D11" s="75" t="s">
        <v>572</v>
      </c>
      <c r="E11" s="151" t="s">
        <v>998</v>
      </c>
      <c r="F11" s="76" t="s">
        <v>571</v>
      </c>
      <c r="G11" s="77">
        <f>G12+G13</f>
        <v>48854</v>
      </c>
    </row>
    <row r="12" spans="2:12" x14ac:dyDescent="0.2">
      <c r="B12" s="74">
        <f>G11-B11</f>
        <v>42176</v>
      </c>
      <c r="C12" s="75" t="s">
        <v>976</v>
      </c>
      <c r="D12" s="52" t="s">
        <v>566</v>
      </c>
      <c r="E12" s="151" t="s">
        <v>1006</v>
      </c>
      <c r="F12" s="72" t="s">
        <v>1007</v>
      </c>
      <c r="G12" s="77">
        <v>48854</v>
      </c>
    </row>
    <row r="13" spans="2:12" x14ac:dyDescent="0.2">
      <c r="B13" s="74">
        <v>1811</v>
      </c>
      <c r="C13" s="75" t="s">
        <v>977</v>
      </c>
      <c r="D13" s="75" t="s">
        <v>524</v>
      </c>
      <c r="E13" s="151" t="s">
        <v>1008</v>
      </c>
      <c r="F13" s="72" t="s">
        <v>1009</v>
      </c>
      <c r="G13" s="77">
        <v>0</v>
      </c>
    </row>
    <row r="14" spans="2:12" x14ac:dyDescent="0.2">
      <c r="B14" s="74">
        <f>B12-B13</f>
        <v>40365</v>
      </c>
      <c r="C14" s="75" t="s">
        <v>978</v>
      </c>
      <c r="D14" s="52" t="s">
        <v>570</v>
      </c>
      <c r="E14" s="151"/>
      <c r="G14" s="77"/>
    </row>
    <row r="15" spans="2:12" ht="7.15" customHeight="1" x14ac:dyDescent="0.2">
      <c r="B15" s="74"/>
      <c r="E15" s="73"/>
      <c r="G15" s="77"/>
    </row>
    <row r="16" spans="2:12" x14ac:dyDescent="0.2">
      <c r="B16" s="78">
        <f>B11+B12</f>
        <v>48854</v>
      </c>
      <c r="C16" s="79" t="s">
        <v>518</v>
      </c>
      <c r="D16" s="69"/>
      <c r="E16" s="152" t="s">
        <v>985</v>
      </c>
      <c r="F16" s="69"/>
      <c r="G16" s="80">
        <f>G11</f>
        <v>48854</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6292</v>
      </c>
      <c r="C26" s="75" t="s">
        <v>979</v>
      </c>
      <c r="D26" s="75" t="s">
        <v>567</v>
      </c>
      <c r="E26" s="151" t="s">
        <v>976</v>
      </c>
      <c r="F26" s="59" t="s">
        <v>566</v>
      </c>
      <c r="G26" s="77">
        <f>+B12</f>
        <v>42176</v>
      </c>
    </row>
    <row r="27" spans="2:7" x14ac:dyDescent="0.2">
      <c r="B27" s="74">
        <v>4989</v>
      </c>
      <c r="C27" s="75" t="s">
        <v>565</v>
      </c>
      <c r="E27" s="73"/>
      <c r="G27" s="77"/>
    </row>
    <row r="28" spans="2:7" x14ac:dyDescent="0.2">
      <c r="B28" s="74">
        <f>B29+B30</f>
        <v>1303</v>
      </c>
      <c r="C28" s="75" t="s">
        <v>564</v>
      </c>
      <c r="E28" s="73"/>
      <c r="G28" s="77"/>
    </row>
    <row r="29" spans="2:7" x14ac:dyDescent="0.2">
      <c r="B29" s="74">
        <v>1303</v>
      </c>
      <c r="C29" s="75" t="s">
        <v>1002</v>
      </c>
      <c r="E29" s="73"/>
      <c r="G29" s="77"/>
    </row>
    <row r="30" spans="2:7" x14ac:dyDescent="0.2">
      <c r="B30" s="74">
        <v>0</v>
      </c>
      <c r="C30" s="75" t="s">
        <v>1003</v>
      </c>
      <c r="E30" s="73"/>
      <c r="G30" s="77"/>
    </row>
    <row r="31" spans="2:7" ht="12.75" customHeight="1" x14ac:dyDescent="0.2">
      <c r="B31" s="74">
        <v>159</v>
      </c>
      <c r="C31" s="75" t="s">
        <v>980</v>
      </c>
      <c r="D31" s="72" t="s">
        <v>563</v>
      </c>
      <c r="E31" s="73"/>
      <c r="G31" s="77"/>
    </row>
    <row r="32" spans="2:7" ht="12.75" customHeight="1" x14ac:dyDescent="0.2">
      <c r="B32" s="74">
        <v>0</v>
      </c>
      <c r="C32" s="75" t="s">
        <v>981</v>
      </c>
      <c r="D32" s="72" t="s">
        <v>562</v>
      </c>
      <c r="E32" s="73"/>
      <c r="G32" s="77"/>
    </row>
    <row r="33" spans="2:7" x14ac:dyDescent="0.2">
      <c r="B33" s="74">
        <f>G35-B26-B31-B32</f>
        <v>35725</v>
      </c>
      <c r="C33" s="75" t="s">
        <v>982</v>
      </c>
      <c r="D33" s="52" t="s">
        <v>560</v>
      </c>
      <c r="E33" s="73"/>
      <c r="G33" s="77"/>
    </row>
    <row r="34" spans="2:7" x14ac:dyDescent="0.2">
      <c r="B34" s="74"/>
      <c r="E34" s="73"/>
      <c r="G34" s="77"/>
    </row>
    <row r="35" spans="2:7" x14ac:dyDescent="0.2">
      <c r="B35" s="78">
        <f>B26+B31+B32+B33</f>
        <v>42176</v>
      </c>
      <c r="C35" s="79" t="s">
        <v>985</v>
      </c>
      <c r="D35" s="69"/>
      <c r="E35" s="152" t="s">
        <v>985</v>
      </c>
      <c r="F35" s="69"/>
      <c r="G35" s="80">
        <f>G26</f>
        <v>42176</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12284</v>
      </c>
      <c r="C42" s="75" t="s">
        <v>983</v>
      </c>
      <c r="D42" s="75" t="s">
        <v>559</v>
      </c>
      <c r="E42" s="151" t="s">
        <v>982</v>
      </c>
      <c r="F42" s="52" t="s">
        <v>560</v>
      </c>
      <c r="G42" s="77">
        <f>+B33</f>
        <v>35725</v>
      </c>
    </row>
    <row r="43" spans="2:7" x14ac:dyDescent="0.2">
      <c r="B43" s="74">
        <v>12284</v>
      </c>
      <c r="C43" s="82" t="s">
        <v>558</v>
      </c>
      <c r="E43" s="154" t="s">
        <v>983</v>
      </c>
      <c r="F43" s="76" t="s">
        <v>559</v>
      </c>
      <c r="G43" s="77">
        <f>G44+G45+G47+G48+G49</f>
        <v>43912</v>
      </c>
    </row>
    <row r="44" spans="2:7" x14ac:dyDescent="0.2">
      <c r="B44" s="74">
        <v>0</v>
      </c>
      <c r="C44" s="75" t="s">
        <v>557</v>
      </c>
      <c r="E44" s="154" t="s">
        <v>1010</v>
      </c>
      <c r="F44" s="72" t="s">
        <v>1011</v>
      </c>
      <c r="G44" s="77">
        <v>41093</v>
      </c>
    </row>
    <row r="45" spans="2:7" x14ac:dyDescent="0.2">
      <c r="B45" s="74">
        <v>0</v>
      </c>
      <c r="C45" s="75" t="s">
        <v>556</v>
      </c>
      <c r="E45" s="151" t="s">
        <v>1012</v>
      </c>
      <c r="F45" s="72" t="s">
        <v>1013</v>
      </c>
      <c r="G45" s="77">
        <v>2819</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38544</v>
      </c>
      <c r="C49" s="75" t="s">
        <v>984</v>
      </c>
      <c r="D49" s="52" t="s">
        <v>550</v>
      </c>
      <c r="E49" s="151" t="s">
        <v>1018</v>
      </c>
      <c r="F49" s="75" t="s">
        <v>1019</v>
      </c>
      <c r="G49" s="77">
        <v>0</v>
      </c>
    </row>
    <row r="50" spans="2:7" x14ac:dyDescent="0.2">
      <c r="B50" s="74"/>
      <c r="C50" s="75"/>
      <c r="D50" s="75"/>
      <c r="E50" s="151" t="s">
        <v>1020</v>
      </c>
      <c r="F50" s="75" t="s">
        <v>1021</v>
      </c>
      <c r="G50" s="77">
        <v>-28809</v>
      </c>
    </row>
    <row r="51" spans="2:7" x14ac:dyDescent="0.2">
      <c r="B51" s="74"/>
      <c r="E51" s="151"/>
      <c r="G51" s="77"/>
    </row>
    <row r="52" spans="2:7" x14ac:dyDescent="0.2">
      <c r="B52" s="78">
        <f>B42+B49</f>
        <v>50828</v>
      </c>
      <c r="C52" s="79" t="s">
        <v>985</v>
      </c>
      <c r="D52" s="69"/>
      <c r="E52" s="152" t="s">
        <v>985</v>
      </c>
      <c r="F52" s="69"/>
      <c r="G52" s="80">
        <f>G42+G43+G50</f>
        <v>50828</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3292</v>
      </c>
      <c r="C59" s="75" t="s">
        <v>986</v>
      </c>
      <c r="D59" s="76" t="s">
        <v>551</v>
      </c>
      <c r="E59" s="151" t="s">
        <v>984</v>
      </c>
      <c r="F59" s="52" t="s">
        <v>550</v>
      </c>
      <c r="G59" s="77">
        <f>+B49</f>
        <v>38544</v>
      </c>
    </row>
    <row r="60" spans="2:7" x14ac:dyDescent="0.2">
      <c r="B60" s="74">
        <v>3292</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35</v>
      </c>
      <c r="C64" s="75" t="s">
        <v>988</v>
      </c>
      <c r="D64" s="72" t="s">
        <v>545</v>
      </c>
      <c r="E64" s="151" t="s">
        <v>1026</v>
      </c>
      <c r="F64" s="72" t="s">
        <v>1027</v>
      </c>
      <c r="G64" s="77">
        <v>0</v>
      </c>
    </row>
    <row r="65" spans="2:7" x14ac:dyDescent="0.2">
      <c r="B65" s="74">
        <v>35</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35217</v>
      </c>
      <c r="C68" s="75" t="s">
        <v>989</v>
      </c>
      <c r="D68" s="75" t="s">
        <v>537</v>
      </c>
      <c r="E68" s="73"/>
      <c r="G68" s="77"/>
    </row>
    <row r="69" spans="2:7" ht="17.45" customHeight="1" x14ac:dyDescent="0.2">
      <c r="B69" s="74"/>
      <c r="E69" s="73"/>
      <c r="G69" s="77"/>
    </row>
    <row r="70" spans="2:7" ht="17.45" customHeight="1" x14ac:dyDescent="0.2">
      <c r="B70" s="78">
        <f>B59+B62+B64+B68</f>
        <v>38544</v>
      </c>
      <c r="C70" s="79" t="s">
        <v>985</v>
      </c>
      <c r="D70" s="69"/>
      <c r="E70" s="152" t="s">
        <v>985</v>
      </c>
      <c r="F70" s="69"/>
      <c r="G70" s="80">
        <f>G59+G60+G63</f>
        <v>38544</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35217</v>
      </c>
    </row>
    <row r="78" spans="2:7" x14ac:dyDescent="0.2">
      <c r="B78" s="74"/>
      <c r="D78" s="75" t="s">
        <v>536</v>
      </c>
      <c r="E78" s="151"/>
      <c r="F78" s="75"/>
      <c r="G78" s="77"/>
    </row>
    <row r="79" spans="2:7" x14ac:dyDescent="0.2">
      <c r="B79" s="74">
        <f>G82-B77</f>
        <v>35217</v>
      </c>
      <c r="C79" s="75" t="s">
        <v>991</v>
      </c>
      <c r="D79" s="59" t="s">
        <v>535</v>
      </c>
      <c r="E79" s="73"/>
      <c r="G79" s="77"/>
    </row>
    <row r="80" spans="2:7" x14ac:dyDescent="0.2">
      <c r="B80" s="74">
        <f>B79-B13</f>
        <v>33406</v>
      </c>
      <c r="C80" s="75" t="s">
        <v>992</v>
      </c>
      <c r="D80" s="52" t="s">
        <v>532</v>
      </c>
      <c r="E80" s="73"/>
      <c r="G80" s="77"/>
    </row>
    <row r="81" spans="2:7" x14ac:dyDescent="0.2">
      <c r="B81" s="74"/>
      <c r="E81" s="73"/>
      <c r="G81" s="77"/>
    </row>
    <row r="82" spans="2:7" x14ac:dyDescent="0.2">
      <c r="B82" s="78">
        <f>B77+B79</f>
        <v>35217</v>
      </c>
      <c r="C82" s="79" t="s">
        <v>985</v>
      </c>
      <c r="D82" s="69"/>
      <c r="E82" s="152" t="s">
        <v>985</v>
      </c>
      <c r="F82" s="69"/>
      <c r="G82" s="80">
        <f>G77</f>
        <v>35217</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36781</v>
      </c>
      <c r="C92" s="75" t="s">
        <v>993</v>
      </c>
      <c r="D92" s="52" t="s">
        <v>525</v>
      </c>
      <c r="E92" s="151" t="s">
        <v>991</v>
      </c>
      <c r="F92" s="52" t="s">
        <v>532</v>
      </c>
      <c r="G92" s="77">
        <f>+B80</f>
        <v>33406</v>
      </c>
    </row>
    <row r="93" spans="2:7" x14ac:dyDescent="0.2">
      <c r="B93" s="74"/>
      <c r="D93" s="59" t="s">
        <v>523</v>
      </c>
      <c r="E93" s="151" t="s">
        <v>999</v>
      </c>
      <c r="F93" s="72" t="s">
        <v>531</v>
      </c>
      <c r="G93" s="77">
        <f>G94+G95</f>
        <v>3375</v>
      </c>
    </row>
    <row r="94" spans="2:7" x14ac:dyDescent="0.2">
      <c r="B94" s="74"/>
      <c r="D94" s="75"/>
      <c r="E94" s="151" t="s">
        <v>530</v>
      </c>
      <c r="G94" s="77">
        <v>3375</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36781</v>
      </c>
      <c r="C99" s="79" t="s">
        <v>985</v>
      </c>
      <c r="D99" s="69"/>
      <c r="E99" s="152" t="s">
        <v>985</v>
      </c>
      <c r="F99" s="69"/>
      <c r="G99" s="80">
        <f>G92+G93+G96</f>
        <v>36781</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4460</v>
      </c>
      <c r="C106" s="75" t="s">
        <v>994</v>
      </c>
      <c r="D106" s="86" t="s">
        <v>526</v>
      </c>
      <c r="E106" s="73"/>
      <c r="G106" s="73"/>
    </row>
    <row r="107" spans="2:7" x14ac:dyDescent="0.2">
      <c r="B107" s="74">
        <v>4460</v>
      </c>
      <c r="C107" s="75" t="s">
        <v>995</v>
      </c>
      <c r="D107" s="75"/>
      <c r="E107" s="151" t="s">
        <v>993</v>
      </c>
      <c r="F107" s="59" t="s">
        <v>525</v>
      </c>
      <c r="G107" s="77"/>
    </row>
    <row r="108" spans="2:7" x14ac:dyDescent="0.2">
      <c r="B108" s="74">
        <f>-B13</f>
        <v>-1811</v>
      </c>
      <c r="C108" s="75" t="s">
        <v>1001</v>
      </c>
      <c r="D108" s="75" t="s">
        <v>524</v>
      </c>
      <c r="E108" s="151"/>
      <c r="F108" s="58" t="s">
        <v>523</v>
      </c>
      <c r="G108" s="77">
        <f>B92</f>
        <v>36781</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34132</v>
      </c>
      <c r="C113" s="153" t="s">
        <v>997</v>
      </c>
      <c r="D113" s="52" t="s">
        <v>519</v>
      </c>
      <c r="E113" s="155"/>
      <c r="F113" s="84"/>
      <c r="G113" s="77"/>
    </row>
    <row r="114" spans="2:7" x14ac:dyDescent="0.2">
      <c r="B114" s="74"/>
      <c r="D114" s="75"/>
      <c r="E114" s="155"/>
      <c r="G114" s="77"/>
    </row>
    <row r="115" spans="2:7" x14ac:dyDescent="0.2">
      <c r="B115" s="78">
        <f>B106+B108+B111+B113</f>
        <v>36781</v>
      </c>
      <c r="C115" s="79" t="s">
        <v>985</v>
      </c>
      <c r="D115" s="90"/>
      <c r="E115" s="152" t="s">
        <v>985</v>
      </c>
      <c r="F115" s="69"/>
      <c r="G115" s="80">
        <f>G108</f>
        <v>36781</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34132</v>
      </c>
    </row>
    <row r="123" spans="2:7" ht="15" x14ac:dyDescent="0.2">
      <c r="B123" s="74">
        <f>B125+B128+B131+B134+B137+B142+B143+B144</f>
        <v>549542</v>
      </c>
      <c r="C123" s="50"/>
      <c r="D123" s="75" t="s">
        <v>513</v>
      </c>
      <c r="E123" s="50"/>
      <c r="F123" s="50"/>
      <c r="G123" s="77">
        <f>G125+G128+G131+G134+G137+G142+G143+G144</f>
        <v>515410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-41974</v>
      </c>
      <c r="D128" s="75" t="s">
        <v>509</v>
      </c>
      <c r="G128" s="77">
        <f>G129+G130</f>
        <v>1438</v>
      </c>
    </row>
    <row r="129" spans="2:7" x14ac:dyDescent="0.2">
      <c r="B129" s="74">
        <v>0</v>
      </c>
      <c r="D129" s="75" t="s">
        <v>508</v>
      </c>
      <c r="G129" s="77">
        <v>0</v>
      </c>
    </row>
    <row r="130" spans="2:7" x14ac:dyDescent="0.2">
      <c r="B130" s="74">
        <v>-41974</v>
      </c>
      <c r="D130" s="75" t="s">
        <v>507</v>
      </c>
      <c r="G130" s="77">
        <v>1438</v>
      </c>
    </row>
    <row r="131" spans="2:7" x14ac:dyDescent="0.2">
      <c r="B131" s="74">
        <f>B132+B133</f>
        <v>-28255</v>
      </c>
      <c r="D131" s="75" t="s">
        <v>506</v>
      </c>
      <c r="G131" s="77">
        <f>G132+G133</f>
        <v>15927</v>
      </c>
    </row>
    <row r="132" spans="2:7" x14ac:dyDescent="0.2">
      <c r="B132" s="74">
        <v>0</v>
      </c>
      <c r="D132" s="75" t="s">
        <v>505</v>
      </c>
      <c r="G132" s="77">
        <v>0</v>
      </c>
    </row>
    <row r="133" spans="2:7" x14ac:dyDescent="0.2">
      <c r="B133" s="74">
        <v>-28255</v>
      </c>
      <c r="D133" s="75" t="s">
        <v>504</v>
      </c>
      <c r="G133" s="77">
        <v>15927</v>
      </c>
    </row>
    <row r="134" spans="2:7" x14ac:dyDescent="0.2">
      <c r="B134" s="74">
        <f>B135+B136</f>
        <v>525505</v>
      </c>
      <c r="D134" s="75" t="s">
        <v>503</v>
      </c>
      <c r="G134" s="77">
        <f>G135+G136</f>
        <v>442243</v>
      </c>
    </row>
    <row r="135" spans="2:7" x14ac:dyDescent="0.2">
      <c r="B135" s="74">
        <v>0</v>
      </c>
      <c r="D135" s="75" t="s">
        <v>502</v>
      </c>
      <c r="G135" s="77">
        <v>0</v>
      </c>
    </row>
    <row r="136" spans="2:7" x14ac:dyDescent="0.2">
      <c r="B136" s="74">
        <v>525505</v>
      </c>
      <c r="D136" s="75" t="s">
        <v>501</v>
      </c>
      <c r="G136" s="77">
        <v>442243</v>
      </c>
    </row>
    <row r="137" spans="2:7" x14ac:dyDescent="0.2">
      <c r="B137" s="74">
        <f>B138+B141</f>
        <v>21495</v>
      </c>
      <c r="D137" s="89" t="s">
        <v>500</v>
      </c>
      <c r="G137" s="77">
        <f>G138+G141</f>
        <v>0</v>
      </c>
    </row>
    <row r="138" spans="2:7" x14ac:dyDescent="0.2">
      <c r="B138" s="74">
        <f>B139+B140</f>
        <v>21495</v>
      </c>
      <c r="D138" s="89" t="s">
        <v>499</v>
      </c>
      <c r="G138" s="77">
        <f>G139+G140</f>
        <v>0</v>
      </c>
    </row>
    <row r="139" spans="2:7" x14ac:dyDescent="0.2">
      <c r="B139" s="74">
        <v>21495</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2448</v>
      </c>
      <c r="D143" s="75" t="s">
        <v>494</v>
      </c>
      <c r="G143" s="77">
        <v>791</v>
      </c>
    </row>
    <row r="144" spans="2:7" x14ac:dyDescent="0.2">
      <c r="B144" s="74">
        <f>B145+B146</f>
        <v>70323</v>
      </c>
      <c r="D144" s="75" t="s">
        <v>493</v>
      </c>
      <c r="G144" s="77">
        <f>G145+G146</f>
        <v>55011</v>
      </c>
    </row>
    <row r="145" spans="2:7" x14ac:dyDescent="0.2">
      <c r="B145" s="74">
        <v>0</v>
      </c>
      <c r="D145" s="75" t="s">
        <v>492</v>
      </c>
      <c r="G145" s="77">
        <v>0</v>
      </c>
    </row>
    <row r="146" spans="2:7" x14ac:dyDescent="0.2">
      <c r="B146" s="78">
        <v>70323</v>
      </c>
      <c r="C146" s="91"/>
      <c r="D146" s="90" t="s">
        <v>491</v>
      </c>
      <c r="E146" s="91"/>
      <c r="F146" s="91"/>
      <c r="G146" s="80">
        <v>55011</v>
      </c>
    </row>
    <row r="185" s="72" customFormat="1" x14ac:dyDescent="0.2"/>
  </sheetData>
  <mergeCells count="1">
    <mergeCell ref="B85:G85"/>
  </mergeCells>
  <hyperlinks>
    <hyperlink ref="B1" location="Indice!A1" display="INDICE" xr:uid="{00000000-0004-0000-1D00-000000000000}"/>
  </hyperlinks>
  <pageMargins left="0.51181102362204722" right="0.51181102362204722" top="0.78740157480314965" bottom="0.6692913385826772" header="0.39370078740157483" footer="0.39370078740157483"/>
  <pageSetup paperSize="9" scale="78" fitToHeight="4" orientation="portrait" r:id="rId1"/>
  <headerFooter alignWithMargins="0"/>
  <rowBreaks count="2" manualBreakCount="2">
    <brk id="72" min="1" max="8" man="1"/>
    <brk id="146"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597</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9765</v>
      </c>
      <c r="C11" s="75" t="s">
        <v>975</v>
      </c>
      <c r="D11" s="75" t="s">
        <v>572</v>
      </c>
      <c r="E11" s="151" t="s">
        <v>998</v>
      </c>
      <c r="F11" s="76" t="s">
        <v>571</v>
      </c>
      <c r="G11" s="77">
        <f>G12+G13</f>
        <v>69322</v>
      </c>
    </row>
    <row r="12" spans="2:12" x14ac:dyDescent="0.2">
      <c r="B12" s="74">
        <f>G11-B11</f>
        <v>59557</v>
      </c>
      <c r="C12" s="75" t="s">
        <v>976</v>
      </c>
      <c r="D12" s="52" t="s">
        <v>566</v>
      </c>
      <c r="E12" s="151" t="s">
        <v>1006</v>
      </c>
      <c r="F12" s="72" t="s">
        <v>1007</v>
      </c>
      <c r="G12" s="77">
        <v>68477</v>
      </c>
    </row>
    <row r="13" spans="2:12" x14ac:dyDescent="0.2">
      <c r="B13" s="74">
        <v>2370</v>
      </c>
      <c r="C13" s="75" t="s">
        <v>977</v>
      </c>
      <c r="D13" s="75" t="s">
        <v>524</v>
      </c>
      <c r="E13" s="151" t="s">
        <v>1008</v>
      </c>
      <c r="F13" s="72" t="s">
        <v>1009</v>
      </c>
      <c r="G13" s="77">
        <v>845</v>
      </c>
    </row>
    <row r="14" spans="2:12" x14ac:dyDescent="0.2">
      <c r="B14" s="74">
        <f>B12-B13</f>
        <v>57187</v>
      </c>
      <c r="C14" s="75" t="s">
        <v>978</v>
      </c>
      <c r="D14" s="52" t="s">
        <v>570</v>
      </c>
      <c r="E14" s="151"/>
      <c r="G14" s="77"/>
    </row>
    <row r="15" spans="2:12" ht="7.15" customHeight="1" x14ac:dyDescent="0.2">
      <c r="B15" s="74"/>
      <c r="E15" s="73"/>
      <c r="G15" s="77"/>
    </row>
    <row r="16" spans="2:12" x14ac:dyDescent="0.2">
      <c r="B16" s="78">
        <f>B11+B12</f>
        <v>69322</v>
      </c>
      <c r="C16" s="79" t="s">
        <v>518</v>
      </c>
      <c r="D16" s="69"/>
      <c r="E16" s="152" t="s">
        <v>985</v>
      </c>
      <c r="F16" s="69"/>
      <c r="G16" s="80">
        <f>G11</f>
        <v>69322</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35612</v>
      </c>
      <c r="C26" s="75" t="s">
        <v>979</v>
      </c>
      <c r="D26" s="75" t="s">
        <v>567</v>
      </c>
      <c r="E26" s="151" t="s">
        <v>976</v>
      </c>
      <c r="F26" s="59" t="s">
        <v>566</v>
      </c>
      <c r="G26" s="77">
        <f>+B12</f>
        <v>59557</v>
      </c>
    </row>
    <row r="27" spans="2:7" x14ac:dyDescent="0.2">
      <c r="B27" s="74">
        <v>28969</v>
      </c>
      <c r="C27" s="75" t="s">
        <v>565</v>
      </c>
      <c r="E27" s="73"/>
      <c r="G27" s="77"/>
    </row>
    <row r="28" spans="2:7" x14ac:dyDescent="0.2">
      <c r="B28" s="74">
        <f>B29+B30</f>
        <v>6643</v>
      </c>
      <c r="C28" s="75" t="s">
        <v>564</v>
      </c>
      <c r="E28" s="73"/>
      <c r="G28" s="77"/>
    </row>
    <row r="29" spans="2:7" x14ac:dyDescent="0.2">
      <c r="B29" s="74">
        <v>6641</v>
      </c>
      <c r="C29" s="75" t="s">
        <v>1002</v>
      </c>
      <c r="E29" s="73"/>
      <c r="G29" s="77"/>
    </row>
    <row r="30" spans="2:7" x14ac:dyDescent="0.2">
      <c r="B30" s="74">
        <v>2</v>
      </c>
      <c r="C30" s="75" t="s">
        <v>1003</v>
      </c>
      <c r="E30" s="73"/>
      <c r="G30" s="77"/>
    </row>
    <row r="31" spans="2:7" ht="12.75" customHeight="1" x14ac:dyDescent="0.2">
      <c r="B31" s="74">
        <v>519</v>
      </c>
      <c r="C31" s="75" t="s">
        <v>980</v>
      </c>
      <c r="D31" s="72" t="s">
        <v>563</v>
      </c>
      <c r="E31" s="73"/>
      <c r="G31" s="77"/>
    </row>
    <row r="32" spans="2:7" ht="12.75" customHeight="1" x14ac:dyDescent="0.2">
      <c r="B32" s="74">
        <v>0</v>
      </c>
      <c r="C32" s="75" t="s">
        <v>981</v>
      </c>
      <c r="D32" s="72" t="s">
        <v>562</v>
      </c>
      <c r="E32" s="73"/>
      <c r="G32" s="77"/>
    </row>
    <row r="33" spans="2:7" x14ac:dyDescent="0.2">
      <c r="B33" s="74">
        <f>G35-B26-B31-B32</f>
        <v>23426</v>
      </c>
      <c r="C33" s="75" t="s">
        <v>982</v>
      </c>
      <c r="D33" s="52" t="s">
        <v>560</v>
      </c>
      <c r="E33" s="73"/>
      <c r="G33" s="77"/>
    </row>
    <row r="34" spans="2:7" x14ac:dyDescent="0.2">
      <c r="B34" s="74"/>
      <c r="E34" s="73"/>
      <c r="G34" s="77"/>
    </row>
    <row r="35" spans="2:7" x14ac:dyDescent="0.2">
      <c r="B35" s="78">
        <f>B26+B31+B32+B33</f>
        <v>59557</v>
      </c>
      <c r="C35" s="79" t="s">
        <v>985</v>
      </c>
      <c r="D35" s="69"/>
      <c r="E35" s="152" t="s">
        <v>985</v>
      </c>
      <c r="F35" s="69"/>
      <c r="G35" s="80">
        <f>G26</f>
        <v>59557</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17783</v>
      </c>
      <c r="C42" s="75" t="s">
        <v>983</v>
      </c>
      <c r="D42" s="75" t="s">
        <v>559</v>
      </c>
      <c r="E42" s="151" t="s">
        <v>982</v>
      </c>
      <c r="F42" s="52" t="s">
        <v>560</v>
      </c>
      <c r="G42" s="77">
        <f>+B33</f>
        <v>23426</v>
      </c>
    </row>
    <row r="43" spans="2:7" x14ac:dyDescent="0.2">
      <c r="B43" s="74">
        <v>43</v>
      </c>
      <c r="C43" s="82" t="s">
        <v>558</v>
      </c>
      <c r="E43" s="154" t="s">
        <v>983</v>
      </c>
      <c r="F43" s="76" t="s">
        <v>559</v>
      </c>
      <c r="G43" s="77">
        <f>G44+G45+G47+G48+G49</f>
        <v>1256</v>
      </c>
    </row>
    <row r="44" spans="2:7" x14ac:dyDescent="0.2">
      <c r="B44" s="74">
        <v>17740</v>
      </c>
      <c r="C44" s="75" t="s">
        <v>557</v>
      </c>
      <c r="E44" s="154" t="s">
        <v>1010</v>
      </c>
      <c r="F44" s="72" t="s">
        <v>1011</v>
      </c>
      <c r="G44" s="77">
        <v>1256</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6899</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24682</v>
      </c>
      <c r="C52" s="79" t="s">
        <v>985</v>
      </c>
      <c r="D52" s="69"/>
      <c r="E52" s="152" t="s">
        <v>985</v>
      </c>
      <c r="F52" s="69"/>
      <c r="G52" s="80">
        <f>G42+G43+G50</f>
        <v>24682</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6899</v>
      </c>
    </row>
    <row r="60" spans="2:7" x14ac:dyDescent="0.2">
      <c r="B60" s="74">
        <v>0</v>
      </c>
      <c r="C60" s="75" t="s">
        <v>549</v>
      </c>
      <c r="E60" s="151" t="s">
        <v>1004</v>
      </c>
      <c r="F60" s="75" t="s">
        <v>1005</v>
      </c>
      <c r="G60" s="77">
        <f>G61+G62</f>
        <v>2</v>
      </c>
    </row>
    <row r="61" spans="2:7" x14ac:dyDescent="0.2">
      <c r="B61" s="74">
        <v>0</v>
      </c>
      <c r="C61" s="75" t="s">
        <v>548</v>
      </c>
      <c r="E61" s="151" t="s">
        <v>1022</v>
      </c>
      <c r="F61" s="72" t="s">
        <v>1023</v>
      </c>
      <c r="G61" s="77">
        <v>0</v>
      </c>
    </row>
    <row r="62" spans="2:7" x14ac:dyDescent="0.2">
      <c r="B62" s="74">
        <v>2</v>
      </c>
      <c r="C62" s="75" t="s">
        <v>987</v>
      </c>
      <c r="D62" s="75" t="s">
        <v>547</v>
      </c>
      <c r="E62" s="151" t="s">
        <v>1024</v>
      </c>
      <c r="F62" s="72" t="s">
        <v>1025</v>
      </c>
      <c r="G62" s="77">
        <v>2</v>
      </c>
    </row>
    <row r="63" spans="2:7" x14ac:dyDescent="0.2">
      <c r="B63" s="74"/>
      <c r="D63" s="75" t="s">
        <v>546</v>
      </c>
      <c r="E63" s="151" t="s">
        <v>988</v>
      </c>
      <c r="F63" s="72" t="s">
        <v>545</v>
      </c>
      <c r="G63" s="77">
        <f>G64+G65+G66</f>
        <v>0</v>
      </c>
    </row>
    <row r="64" spans="2:7" x14ac:dyDescent="0.2">
      <c r="B64" s="74">
        <f>B65+B66+B67</f>
        <v>2087</v>
      </c>
      <c r="C64" s="75" t="s">
        <v>988</v>
      </c>
      <c r="D64" s="72" t="s">
        <v>545</v>
      </c>
      <c r="E64" s="151" t="s">
        <v>1026</v>
      </c>
      <c r="F64" s="72" t="s">
        <v>1027</v>
      </c>
      <c r="G64" s="77">
        <v>0</v>
      </c>
    </row>
    <row r="65" spans="2:7" x14ac:dyDescent="0.2">
      <c r="B65" s="74">
        <v>21</v>
      </c>
      <c r="C65" s="75" t="s">
        <v>544</v>
      </c>
      <c r="E65" s="151" t="s">
        <v>1028</v>
      </c>
      <c r="F65" s="72" t="s">
        <v>1029</v>
      </c>
      <c r="G65" s="77">
        <v>0</v>
      </c>
    </row>
    <row r="66" spans="2:7" x14ac:dyDescent="0.2">
      <c r="B66" s="74">
        <v>0</v>
      </c>
      <c r="C66" s="75" t="s">
        <v>543</v>
      </c>
      <c r="E66" s="151" t="s">
        <v>1030</v>
      </c>
      <c r="F66" s="72" t="s">
        <v>1031</v>
      </c>
      <c r="G66" s="77">
        <v>0</v>
      </c>
    </row>
    <row r="67" spans="2:7" x14ac:dyDescent="0.2">
      <c r="B67" s="74">
        <v>2066</v>
      </c>
      <c r="C67" s="75" t="s">
        <v>542</v>
      </c>
      <c r="E67" s="73"/>
      <c r="G67" s="77"/>
    </row>
    <row r="68" spans="2:7" x14ac:dyDescent="0.2">
      <c r="B68" s="74">
        <f>G70-B59-B62-B64</f>
        <v>4812</v>
      </c>
      <c r="C68" s="75" t="s">
        <v>989</v>
      </c>
      <c r="D68" s="75" t="s">
        <v>537</v>
      </c>
      <c r="E68" s="73"/>
      <c r="G68" s="77"/>
    </row>
    <row r="69" spans="2:7" ht="17.45" customHeight="1" x14ac:dyDescent="0.2">
      <c r="B69" s="74"/>
      <c r="E69" s="73"/>
      <c r="G69" s="77"/>
    </row>
    <row r="70" spans="2:7" ht="17.45" customHeight="1" x14ac:dyDescent="0.2">
      <c r="B70" s="78">
        <f>B59+B62+B64+B68</f>
        <v>6901</v>
      </c>
      <c r="C70" s="79" t="s">
        <v>985</v>
      </c>
      <c r="D70" s="69"/>
      <c r="E70" s="152" t="s">
        <v>985</v>
      </c>
      <c r="F70" s="69"/>
      <c r="G70" s="80">
        <f>G59+G60+G63</f>
        <v>6901</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4812</v>
      </c>
    </row>
    <row r="78" spans="2:7" x14ac:dyDescent="0.2">
      <c r="B78" s="74"/>
      <c r="D78" s="75" t="s">
        <v>536</v>
      </c>
      <c r="E78" s="151"/>
      <c r="F78" s="75"/>
      <c r="G78" s="77"/>
    </row>
    <row r="79" spans="2:7" x14ac:dyDescent="0.2">
      <c r="B79" s="74">
        <f>G82-B77</f>
        <v>4812</v>
      </c>
      <c r="C79" s="75" t="s">
        <v>991</v>
      </c>
      <c r="D79" s="59" t="s">
        <v>535</v>
      </c>
      <c r="E79" s="73"/>
      <c r="G79" s="77"/>
    </row>
    <row r="80" spans="2:7" x14ac:dyDescent="0.2">
      <c r="B80" s="74">
        <f>B79-B13</f>
        <v>2442</v>
      </c>
      <c r="C80" s="75" t="s">
        <v>992</v>
      </c>
      <c r="D80" s="52" t="s">
        <v>532</v>
      </c>
      <c r="E80" s="73"/>
      <c r="G80" s="77"/>
    </row>
    <row r="81" spans="2:7" x14ac:dyDescent="0.2">
      <c r="B81" s="74"/>
      <c r="E81" s="73"/>
      <c r="G81" s="77"/>
    </row>
    <row r="82" spans="2:7" x14ac:dyDescent="0.2">
      <c r="B82" s="78">
        <f>B77+B79</f>
        <v>4812</v>
      </c>
      <c r="C82" s="79" t="s">
        <v>985</v>
      </c>
      <c r="D82" s="69"/>
      <c r="E82" s="152" t="s">
        <v>985</v>
      </c>
      <c r="F82" s="69"/>
      <c r="G82" s="80">
        <f>G77</f>
        <v>4812</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1416</v>
      </c>
      <c r="C92" s="75" t="s">
        <v>993</v>
      </c>
      <c r="D92" s="52" t="s">
        <v>525</v>
      </c>
      <c r="E92" s="151" t="s">
        <v>991</v>
      </c>
      <c r="F92" s="52" t="s">
        <v>532</v>
      </c>
      <c r="G92" s="77">
        <f>+B80</f>
        <v>2442</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-1026</v>
      </c>
    </row>
    <row r="97" spans="2:7" x14ac:dyDescent="0.2">
      <c r="B97" s="83"/>
      <c r="C97" s="84"/>
      <c r="D97" s="75"/>
      <c r="E97" s="151" t="s">
        <v>1032</v>
      </c>
      <c r="F97" s="84" t="s">
        <v>1033</v>
      </c>
      <c r="G97" s="77">
        <v>-1026</v>
      </c>
    </row>
    <row r="98" spans="2:7" x14ac:dyDescent="0.2">
      <c r="B98" s="74"/>
      <c r="E98" s="73"/>
      <c r="G98" s="77"/>
    </row>
    <row r="99" spans="2:7" x14ac:dyDescent="0.2">
      <c r="B99" s="78">
        <f>B92</f>
        <v>1416</v>
      </c>
      <c r="C99" s="79" t="s">
        <v>985</v>
      </c>
      <c r="D99" s="69"/>
      <c r="E99" s="152" t="s">
        <v>985</v>
      </c>
      <c r="F99" s="69"/>
      <c r="G99" s="80">
        <f>G92+G93+G96</f>
        <v>1416</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924</v>
      </c>
      <c r="C106" s="75" t="s">
        <v>994</v>
      </c>
      <c r="D106" s="86" t="s">
        <v>526</v>
      </c>
      <c r="E106" s="73"/>
      <c r="G106" s="73"/>
    </row>
    <row r="107" spans="2:7" x14ac:dyDescent="0.2">
      <c r="B107" s="74">
        <v>924</v>
      </c>
      <c r="C107" s="75" t="s">
        <v>995</v>
      </c>
      <c r="D107" s="75"/>
      <c r="E107" s="151" t="s">
        <v>993</v>
      </c>
      <c r="F107" s="59" t="s">
        <v>525</v>
      </c>
      <c r="G107" s="77"/>
    </row>
    <row r="108" spans="2:7" x14ac:dyDescent="0.2">
      <c r="B108" s="74">
        <f>-B13</f>
        <v>-2370</v>
      </c>
      <c r="C108" s="75" t="s">
        <v>1001</v>
      </c>
      <c r="D108" s="75" t="s">
        <v>524</v>
      </c>
      <c r="E108" s="151"/>
      <c r="F108" s="58" t="s">
        <v>523</v>
      </c>
      <c r="G108" s="77">
        <f>B92</f>
        <v>1416</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-10</v>
      </c>
      <c r="C111" s="82" t="s">
        <v>996</v>
      </c>
      <c r="D111" s="75" t="s">
        <v>1035</v>
      </c>
      <c r="E111" s="73"/>
      <c r="F111" s="87"/>
      <c r="G111" s="88"/>
    </row>
    <row r="112" spans="2:7" x14ac:dyDescent="0.2">
      <c r="B112" s="74"/>
      <c r="C112" s="75"/>
      <c r="D112" s="75" t="s">
        <v>1036</v>
      </c>
      <c r="E112" s="155"/>
      <c r="G112" s="77"/>
    </row>
    <row r="113" spans="2:7" x14ac:dyDescent="0.2">
      <c r="B113" s="74">
        <f>G115-B106-B108-B111</f>
        <v>2872</v>
      </c>
      <c r="C113" s="153" t="s">
        <v>997</v>
      </c>
      <c r="D113" s="52" t="s">
        <v>519</v>
      </c>
      <c r="E113" s="155"/>
      <c r="F113" s="84"/>
      <c r="G113" s="77"/>
    </row>
    <row r="114" spans="2:7" x14ac:dyDescent="0.2">
      <c r="B114" s="74"/>
      <c r="D114" s="75"/>
      <c r="E114" s="155"/>
      <c r="G114" s="77"/>
    </row>
    <row r="115" spans="2:7" x14ac:dyDescent="0.2">
      <c r="B115" s="78">
        <f>B106+B108+B111+B113</f>
        <v>1416</v>
      </c>
      <c r="C115" s="79" t="s">
        <v>985</v>
      </c>
      <c r="D115" s="90"/>
      <c r="E115" s="152" t="s">
        <v>985</v>
      </c>
      <c r="F115" s="69"/>
      <c r="G115" s="80">
        <f>G108</f>
        <v>1416</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2872</v>
      </c>
    </row>
    <row r="123" spans="2:7" ht="15" x14ac:dyDescent="0.2">
      <c r="B123" s="74">
        <f>B125+B128+B131+B134+B137+B142+B143+B144</f>
        <v>3440</v>
      </c>
      <c r="C123" s="50"/>
      <c r="D123" s="75" t="s">
        <v>513</v>
      </c>
      <c r="E123" s="50"/>
      <c r="F123" s="50"/>
      <c r="G123" s="77">
        <f>G125+G128+G131+G134+G137+G142+G143+G144</f>
        <v>568</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-2055</v>
      </c>
      <c r="D128" s="75" t="s">
        <v>509</v>
      </c>
      <c r="G128" s="77">
        <f>G129+G130</f>
        <v>0</v>
      </c>
    </row>
    <row r="129" spans="2:7" x14ac:dyDescent="0.2">
      <c r="B129" s="74">
        <v>-2205</v>
      </c>
      <c r="D129" s="75" t="s">
        <v>508</v>
      </c>
      <c r="G129" s="77">
        <v>0</v>
      </c>
    </row>
    <row r="130" spans="2:7" x14ac:dyDescent="0.2">
      <c r="B130" s="74">
        <v>150</v>
      </c>
      <c r="D130" s="75" t="s">
        <v>507</v>
      </c>
      <c r="G130" s="77">
        <v>0</v>
      </c>
    </row>
    <row r="131" spans="2:7" x14ac:dyDescent="0.2">
      <c r="B131" s="74">
        <f>B132+B133</f>
        <v>5267</v>
      </c>
      <c r="D131" s="75" t="s">
        <v>506</v>
      </c>
      <c r="G131" s="77">
        <f>G132+G133</f>
        <v>0</v>
      </c>
    </row>
    <row r="132" spans="2:7" x14ac:dyDescent="0.2">
      <c r="B132" s="74">
        <v>0</v>
      </c>
      <c r="D132" s="75" t="s">
        <v>505</v>
      </c>
      <c r="G132" s="77">
        <v>0</v>
      </c>
    </row>
    <row r="133" spans="2:7" x14ac:dyDescent="0.2">
      <c r="B133" s="74">
        <v>5267</v>
      </c>
      <c r="D133" s="75" t="s">
        <v>504</v>
      </c>
      <c r="G133" s="77">
        <v>0</v>
      </c>
    </row>
    <row r="134" spans="2:7" x14ac:dyDescent="0.2">
      <c r="B134" s="74">
        <f>B135+B136</f>
        <v>-5809</v>
      </c>
      <c r="D134" s="75" t="s">
        <v>503</v>
      </c>
      <c r="G134" s="77">
        <f>G135+G136</f>
        <v>0</v>
      </c>
    </row>
    <row r="135" spans="2:7" x14ac:dyDescent="0.2">
      <c r="B135" s="74">
        <v>-5799</v>
      </c>
      <c r="D135" s="75" t="s">
        <v>502</v>
      </c>
      <c r="G135" s="77">
        <v>0</v>
      </c>
    </row>
    <row r="136" spans="2:7" x14ac:dyDescent="0.2">
      <c r="B136" s="74">
        <v>-10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6037</v>
      </c>
      <c r="D144" s="75" t="s">
        <v>493</v>
      </c>
      <c r="G144" s="77">
        <f>G145+G146</f>
        <v>568</v>
      </c>
    </row>
    <row r="145" spans="2:7" x14ac:dyDescent="0.2">
      <c r="B145" s="74">
        <v>792</v>
      </c>
      <c r="D145" s="75" t="s">
        <v>492</v>
      </c>
      <c r="G145" s="77">
        <v>23</v>
      </c>
    </row>
    <row r="146" spans="2:7" x14ac:dyDescent="0.2">
      <c r="B146" s="78">
        <v>5245</v>
      </c>
      <c r="C146" s="91"/>
      <c r="D146" s="90" t="s">
        <v>491</v>
      </c>
      <c r="E146" s="91"/>
      <c r="F146" s="91"/>
      <c r="G146" s="80">
        <v>545</v>
      </c>
    </row>
    <row r="185" s="72" customFormat="1" x14ac:dyDescent="0.2"/>
  </sheetData>
  <mergeCells count="1">
    <mergeCell ref="B85:G85"/>
  </mergeCells>
  <hyperlinks>
    <hyperlink ref="B1" location="Indice!A1" display="INDICE" xr:uid="{00000000-0004-0000-1E00-000000000000}"/>
  </hyperlinks>
  <pageMargins left="0.51181102362204722" right="0.51181102362204722" top="0.78740157480314965" bottom="0.6692913385826772" header="0.39370078740157483" footer="0.39370078740157483"/>
  <pageSetup paperSize="9" scale="78" fitToHeight="4" orientation="portrait" r:id="rId1"/>
  <headerFooter alignWithMargins="0"/>
  <rowBreaks count="2" manualBreakCount="2">
    <brk id="72" min="1" max="8" man="1"/>
    <brk id="146" min="1" max="8"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598</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50070</v>
      </c>
      <c r="C11" s="75" t="s">
        <v>975</v>
      </c>
      <c r="D11" s="75" t="s">
        <v>572</v>
      </c>
      <c r="E11" s="151" t="s">
        <v>998</v>
      </c>
      <c r="F11" s="76" t="s">
        <v>571</v>
      </c>
      <c r="G11" s="77">
        <f>G12+G13</f>
        <v>120181</v>
      </c>
    </row>
    <row r="12" spans="2:12" x14ac:dyDescent="0.2">
      <c r="B12" s="74">
        <f>G11-B11</f>
        <v>70111</v>
      </c>
      <c r="C12" s="75" t="s">
        <v>976</v>
      </c>
      <c r="D12" s="52" t="s">
        <v>566</v>
      </c>
      <c r="E12" s="151" t="s">
        <v>1006</v>
      </c>
      <c r="F12" s="72" t="s">
        <v>1007</v>
      </c>
      <c r="G12" s="77">
        <v>120181</v>
      </c>
    </row>
    <row r="13" spans="2:12" x14ac:dyDescent="0.2">
      <c r="B13" s="74">
        <v>3120</v>
      </c>
      <c r="C13" s="75" t="s">
        <v>977</v>
      </c>
      <c r="D13" s="75" t="s">
        <v>524</v>
      </c>
      <c r="E13" s="151" t="s">
        <v>1008</v>
      </c>
      <c r="F13" s="72" t="s">
        <v>1009</v>
      </c>
      <c r="G13" s="77">
        <v>0</v>
      </c>
    </row>
    <row r="14" spans="2:12" x14ac:dyDescent="0.2">
      <c r="B14" s="74">
        <f>B12-B13</f>
        <v>66991</v>
      </c>
      <c r="C14" s="75" t="s">
        <v>978</v>
      </c>
      <c r="D14" s="52" t="s">
        <v>570</v>
      </c>
      <c r="E14" s="151"/>
      <c r="G14" s="77"/>
    </row>
    <row r="15" spans="2:12" ht="7.15" customHeight="1" x14ac:dyDescent="0.2">
      <c r="B15" s="74"/>
      <c r="E15" s="73"/>
      <c r="G15" s="77"/>
    </row>
    <row r="16" spans="2:12" x14ac:dyDescent="0.2">
      <c r="B16" s="78">
        <f>B11+B12</f>
        <v>120181</v>
      </c>
      <c r="C16" s="79" t="s">
        <v>518</v>
      </c>
      <c r="D16" s="69"/>
      <c r="E16" s="152" t="s">
        <v>985</v>
      </c>
      <c r="F16" s="69"/>
      <c r="G16" s="80">
        <f>G11</f>
        <v>120181</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34894</v>
      </c>
      <c r="C26" s="75" t="s">
        <v>979</v>
      </c>
      <c r="D26" s="75" t="s">
        <v>567</v>
      </c>
      <c r="E26" s="151" t="s">
        <v>976</v>
      </c>
      <c r="F26" s="59" t="s">
        <v>566</v>
      </c>
      <c r="G26" s="77">
        <f>+B12</f>
        <v>70111</v>
      </c>
    </row>
    <row r="27" spans="2:7" x14ac:dyDescent="0.2">
      <c r="B27" s="74">
        <v>29150</v>
      </c>
      <c r="C27" s="75" t="s">
        <v>565</v>
      </c>
      <c r="E27" s="73"/>
      <c r="G27" s="77"/>
    </row>
    <row r="28" spans="2:7" x14ac:dyDescent="0.2">
      <c r="B28" s="74">
        <f>B29+B30</f>
        <v>5744</v>
      </c>
      <c r="C28" s="75" t="s">
        <v>564</v>
      </c>
      <c r="E28" s="73"/>
      <c r="G28" s="77"/>
    </row>
    <row r="29" spans="2:7" x14ac:dyDescent="0.2">
      <c r="B29" s="74">
        <v>5744</v>
      </c>
      <c r="C29" s="75" t="s">
        <v>1002</v>
      </c>
      <c r="E29" s="73"/>
      <c r="G29" s="77"/>
    </row>
    <row r="30" spans="2:7" x14ac:dyDescent="0.2">
      <c r="B30" s="74">
        <v>0</v>
      </c>
      <c r="C30" s="75" t="s">
        <v>1003</v>
      </c>
      <c r="E30" s="73"/>
      <c r="G30" s="77"/>
    </row>
    <row r="31" spans="2:7" ht="12.75" customHeight="1" x14ac:dyDescent="0.2">
      <c r="B31" s="74">
        <v>466</v>
      </c>
      <c r="C31" s="75" t="s">
        <v>980</v>
      </c>
      <c r="D31" s="72" t="s">
        <v>563</v>
      </c>
      <c r="E31" s="73"/>
      <c r="G31" s="77"/>
    </row>
    <row r="32" spans="2:7" ht="12.75" customHeight="1" x14ac:dyDescent="0.2">
      <c r="B32" s="74">
        <v>0</v>
      </c>
      <c r="C32" s="75" t="s">
        <v>981</v>
      </c>
      <c r="D32" s="72" t="s">
        <v>562</v>
      </c>
      <c r="E32" s="73"/>
      <c r="G32" s="77"/>
    </row>
    <row r="33" spans="2:7" x14ac:dyDescent="0.2">
      <c r="B33" s="74">
        <f>G35-B26-B31-B32</f>
        <v>34751</v>
      </c>
      <c r="C33" s="75" t="s">
        <v>982</v>
      </c>
      <c r="D33" s="52" t="s">
        <v>560</v>
      </c>
      <c r="E33" s="73"/>
      <c r="G33" s="77"/>
    </row>
    <row r="34" spans="2:7" x14ac:dyDescent="0.2">
      <c r="B34" s="74"/>
      <c r="E34" s="73"/>
      <c r="G34" s="77"/>
    </row>
    <row r="35" spans="2:7" x14ac:dyDescent="0.2">
      <c r="B35" s="78">
        <f>B26+B31+B32+B33</f>
        <v>70111</v>
      </c>
      <c r="C35" s="79" t="s">
        <v>985</v>
      </c>
      <c r="D35" s="69"/>
      <c r="E35" s="152" t="s">
        <v>985</v>
      </c>
      <c r="F35" s="69"/>
      <c r="G35" s="80">
        <f>G26</f>
        <v>70111</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4394</v>
      </c>
      <c r="C42" s="75" t="s">
        <v>983</v>
      </c>
      <c r="D42" s="75" t="s">
        <v>559</v>
      </c>
      <c r="E42" s="151" t="s">
        <v>982</v>
      </c>
      <c r="F42" s="52" t="s">
        <v>560</v>
      </c>
      <c r="G42" s="77">
        <f>+B33</f>
        <v>34751</v>
      </c>
    </row>
    <row r="43" spans="2:7" x14ac:dyDescent="0.2">
      <c r="B43" s="74">
        <v>168</v>
      </c>
      <c r="C43" s="82" t="s">
        <v>558</v>
      </c>
      <c r="E43" s="154" t="s">
        <v>983</v>
      </c>
      <c r="F43" s="76" t="s">
        <v>559</v>
      </c>
      <c r="G43" s="77">
        <f>G44+G45+G47+G48+G49</f>
        <v>13237</v>
      </c>
    </row>
    <row r="44" spans="2:7" x14ac:dyDescent="0.2">
      <c r="B44" s="74">
        <v>0</v>
      </c>
      <c r="C44" s="75" t="s">
        <v>557</v>
      </c>
      <c r="E44" s="154" t="s">
        <v>1010</v>
      </c>
      <c r="F44" s="72" t="s">
        <v>1011</v>
      </c>
      <c r="G44" s="77">
        <v>8210</v>
      </c>
    </row>
    <row r="45" spans="2:7" x14ac:dyDescent="0.2">
      <c r="B45" s="74">
        <v>0</v>
      </c>
      <c r="C45" s="75" t="s">
        <v>556</v>
      </c>
      <c r="E45" s="151" t="s">
        <v>1012</v>
      </c>
      <c r="F45" s="72" t="s">
        <v>1013</v>
      </c>
      <c r="G45" s="77">
        <v>5027</v>
      </c>
    </row>
    <row r="46" spans="2:7" x14ac:dyDescent="0.2">
      <c r="B46" s="74"/>
      <c r="D46" s="75" t="s">
        <v>555</v>
      </c>
      <c r="E46" s="151" t="s">
        <v>1014</v>
      </c>
      <c r="F46" s="71" t="s">
        <v>1015</v>
      </c>
      <c r="G46" s="77"/>
    </row>
    <row r="47" spans="2:7" x14ac:dyDescent="0.2">
      <c r="B47" s="74">
        <v>4226</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43594</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47988</v>
      </c>
      <c r="C52" s="79" t="s">
        <v>985</v>
      </c>
      <c r="D52" s="69"/>
      <c r="E52" s="152" t="s">
        <v>985</v>
      </c>
      <c r="F52" s="69"/>
      <c r="G52" s="80">
        <f>G42+G43+G50</f>
        <v>47988</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4530</v>
      </c>
      <c r="C59" s="75" t="s">
        <v>986</v>
      </c>
      <c r="D59" s="76" t="s">
        <v>551</v>
      </c>
      <c r="E59" s="151" t="s">
        <v>984</v>
      </c>
      <c r="F59" s="52" t="s">
        <v>550</v>
      </c>
      <c r="G59" s="77">
        <f>+B49</f>
        <v>43594</v>
      </c>
    </row>
    <row r="60" spans="2:7" x14ac:dyDescent="0.2">
      <c r="B60" s="74">
        <v>4530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50053</v>
      </c>
    </row>
    <row r="64" spans="2:7" x14ac:dyDescent="0.2">
      <c r="B64" s="74">
        <f>B65+B66+B67</f>
        <v>50053</v>
      </c>
      <c r="C64" s="75" t="s">
        <v>988</v>
      </c>
      <c r="D64" s="72" t="s">
        <v>545</v>
      </c>
      <c r="E64" s="151" t="s">
        <v>1026</v>
      </c>
      <c r="F64" s="72" t="s">
        <v>1027</v>
      </c>
      <c r="G64" s="77">
        <v>50053</v>
      </c>
    </row>
    <row r="65" spans="2:7" x14ac:dyDescent="0.2">
      <c r="B65" s="74">
        <v>0</v>
      </c>
      <c r="C65" s="75" t="s">
        <v>544</v>
      </c>
      <c r="E65" s="151" t="s">
        <v>1028</v>
      </c>
      <c r="F65" s="72" t="s">
        <v>1029</v>
      </c>
      <c r="G65" s="77">
        <v>0</v>
      </c>
    </row>
    <row r="66" spans="2:7" x14ac:dyDescent="0.2">
      <c r="B66" s="74">
        <v>50053</v>
      </c>
      <c r="C66" s="75" t="s">
        <v>543</v>
      </c>
      <c r="E66" s="151" t="s">
        <v>1030</v>
      </c>
      <c r="F66" s="72" t="s">
        <v>1031</v>
      </c>
      <c r="G66" s="77">
        <v>0</v>
      </c>
    </row>
    <row r="67" spans="2:7" x14ac:dyDescent="0.2">
      <c r="B67" s="74">
        <v>0</v>
      </c>
      <c r="C67" s="75" t="s">
        <v>542</v>
      </c>
      <c r="E67" s="73"/>
      <c r="G67" s="77"/>
    </row>
    <row r="68" spans="2:7" x14ac:dyDescent="0.2">
      <c r="B68" s="74">
        <f>G70-B59-B62-B64</f>
        <v>39064</v>
      </c>
      <c r="C68" s="75" t="s">
        <v>989</v>
      </c>
      <c r="D68" s="75" t="s">
        <v>537</v>
      </c>
      <c r="E68" s="73"/>
      <c r="G68" s="77"/>
    </row>
    <row r="69" spans="2:7" ht="17.45" customHeight="1" x14ac:dyDescent="0.2">
      <c r="B69" s="74"/>
      <c r="E69" s="73"/>
      <c r="G69" s="77"/>
    </row>
    <row r="70" spans="2:7" ht="17.45" customHeight="1" x14ac:dyDescent="0.2">
      <c r="B70" s="78">
        <f>B59+B62+B64+B68</f>
        <v>93647</v>
      </c>
      <c r="C70" s="79" t="s">
        <v>985</v>
      </c>
      <c r="D70" s="69"/>
      <c r="E70" s="152" t="s">
        <v>985</v>
      </c>
      <c r="F70" s="69"/>
      <c r="G70" s="80">
        <f>G59+G60+G63</f>
        <v>93647</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39064</v>
      </c>
    </row>
    <row r="78" spans="2:7" x14ac:dyDescent="0.2">
      <c r="B78" s="74"/>
      <c r="D78" s="75" t="s">
        <v>536</v>
      </c>
      <c r="E78" s="151"/>
      <c r="F78" s="75"/>
      <c r="G78" s="77"/>
    </row>
    <row r="79" spans="2:7" x14ac:dyDescent="0.2">
      <c r="B79" s="74">
        <f>G82-B77</f>
        <v>39064</v>
      </c>
      <c r="C79" s="75" t="s">
        <v>991</v>
      </c>
      <c r="D79" s="59" t="s">
        <v>535</v>
      </c>
      <c r="E79" s="73"/>
      <c r="G79" s="77"/>
    </row>
    <row r="80" spans="2:7" x14ac:dyDescent="0.2">
      <c r="B80" s="74">
        <f>B79-B13</f>
        <v>35944</v>
      </c>
      <c r="C80" s="75" t="s">
        <v>992</v>
      </c>
      <c r="D80" s="52" t="s">
        <v>532</v>
      </c>
      <c r="E80" s="73"/>
      <c r="G80" s="77"/>
    </row>
    <row r="81" spans="2:7" x14ac:dyDescent="0.2">
      <c r="B81" s="74"/>
      <c r="E81" s="73"/>
      <c r="G81" s="77"/>
    </row>
    <row r="82" spans="2:7" x14ac:dyDescent="0.2">
      <c r="B82" s="78">
        <f>B77+B79</f>
        <v>39064</v>
      </c>
      <c r="C82" s="79" t="s">
        <v>985</v>
      </c>
      <c r="D82" s="69"/>
      <c r="E82" s="152" t="s">
        <v>985</v>
      </c>
      <c r="F82" s="69"/>
      <c r="G82" s="80">
        <f>G77</f>
        <v>39064</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35944</v>
      </c>
      <c r="C92" s="75" t="s">
        <v>993</v>
      </c>
      <c r="D92" s="52" t="s">
        <v>525</v>
      </c>
      <c r="E92" s="151" t="s">
        <v>991</v>
      </c>
      <c r="F92" s="52" t="s">
        <v>532</v>
      </c>
      <c r="G92" s="77">
        <f>+B80</f>
        <v>35944</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35944</v>
      </c>
      <c r="C99" s="79" t="s">
        <v>985</v>
      </c>
      <c r="D99" s="69"/>
      <c r="E99" s="152" t="s">
        <v>985</v>
      </c>
      <c r="F99" s="69"/>
      <c r="G99" s="80">
        <f>G92+G93+G96</f>
        <v>35944</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4583</v>
      </c>
      <c r="C106" s="75" t="s">
        <v>994</v>
      </c>
      <c r="D106" s="86" t="s">
        <v>526</v>
      </c>
      <c r="E106" s="73"/>
      <c r="G106" s="73"/>
    </row>
    <row r="107" spans="2:7" x14ac:dyDescent="0.2">
      <c r="B107" s="74">
        <v>4583</v>
      </c>
      <c r="C107" s="75" t="s">
        <v>995</v>
      </c>
      <c r="D107" s="75"/>
      <c r="E107" s="151" t="s">
        <v>993</v>
      </c>
      <c r="F107" s="59" t="s">
        <v>525</v>
      </c>
      <c r="G107" s="77"/>
    </row>
    <row r="108" spans="2:7" x14ac:dyDescent="0.2">
      <c r="B108" s="74">
        <f>-B13</f>
        <v>-3120</v>
      </c>
      <c r="C108" s="75" t="s">
        <v>1001</v>
      </c>
      <c r="D108" s="75" t="s">
        <v>524</v>
      </c>
      <c r="E108" s="151"/>
      <c r="F108" s="58" t="s">
        <v>523</v>
      </c>
      <c r="G108" s="77">
        <f>B92</f>
        <v>35944</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34481</v>
      </c>
      <c r="C113" s="153" t="s">
        <v>997</v>
      </c>
      <c r="D113" s="52" t="s">
        <v>519</v>
      </c>
      <c r="E113" s="155"/>
      <c r="F113" s="84"/>
      <c r="G113" s="77"/>
    </row>
    <row r="114" spans="2:7" x14ac:dyDescent="0.2">
      <c r="B114" s="74"/>
      <c r="D114" s="75"/>
      <c r="E114" s="155"/>
      <c r="G114" s="77"/>
    </row>
    <row r="115" spans="2:7" x14ac:dyDescent="0.2">
      <c r="B115" s="78">
        <f>B106+B108+B111+B113</f>
        <v>35944</v>
      </c>
      <c r="C115" s="79" t="s">
        <v>985</v>
      </c>
      <c r="D115" s="90"/>
      <c r="E115" s="152" t="s">
        <v>985</v>
      </c>
      <c r="F115" s="69"/>
      <c r="G115" s="80">
        <f>G108</f>
        <v>35944</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34481</v>
      </c>
    </row>
    <row r="123" spans="2:7" ht="15" x14ac:dyDescent="0.2">
      <c r="B123" s="74">
        <f>B125+B128+B131+B134+B137+B142+B143+B144</f>
        <v>12</v>
      </c>
      <c r="C123" s="50"/>
      <c r="D123" s="75" t="s">
        <v>513</v>
      </c>
      <c r="E123" s="50"/>
      <c r="F123" s="50"/>
      <c r="G123" s="77">
        <f>G125+G128+G131+G134+G137+G142+G143+G144</f>
        <v>-34469</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-17026</v>
      </c>
      <c r="D128" s="75" t="s">
        <v>509</v>
      </c>
      <c r="G128" s="77">
        <f>G129+G130</f>
        <v>4068</v>
      </c>
    </row>
    <row r="129" spans="2:7" x14ac:dyDescent="0.2">
      <c r="B129" s="74">
        <v>-17074</v>
      </c>
      <c r="D129" s="75" t="s">
        <v>508</v>
      </c>
      <c r="G129" s="77">
        <v>0</v>
      </c>
    </row>
    <row r="130" spans="2:7" x14ac:dyDescent="0.2">
      <c r="B130" s="74">
        <v>48</v>
      </c>
      <c r="D130" s="75" t="s">
        <v>507</v>
      </c>
      <c r="G130" s="77">
        <v>4068</v>
      </c>
    </row>
    <row r="131" spans="2:7" x14ac:dyDescent="0.2">
      <c r="B131" s="74">
        <f>B132+B133</f>
        <v>4780</v>
      </c>
      <c r="D131" s="75" t="s">
        <v>506</v>
      </c>
      <c r="G131" s="77">
        <f>G132+G133</f>
        <v>0</v>
      </c>
    </row>
    <row r="132" spans="2:7" x14ac:dyDescent="0.2">
      <c r="B132" s="74">
        <v>0</v>
      </c>
      <c r="D132" s="75" t="s">
        <v>505</v>
      </c>
      <c r="G132" s="77">
        <v>0</v>
      </c>
    </row>
    <row r="133" spans="2:7" x14ac:dyDescent="0.2">
      <c r="B133" s="74">
        <v>4780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10228</v>
      </c>
      <c r="D137" s="89" t="s">
        <v>500</v>
      </c>
      <c r="G137" s="77">
        <f>G138+G141</f>
        <v>0</v>
      </c>
    </row>
    <row r="138" spans="2:7" x14ac:dyDescent="0.2">
      <c r="B138" s="74">
        <f>B139+B140</f>
        <v>9690</v>
      </c>
      <c r="D138" s="89" t="s">
        <v>499</v>
      </c>
      <c r="G138" s="77">
        <f>G139+G140</f>
        <v>0</v>
      </c>
    </row>
    <row r="139" spans="2:7" x14ac:dyDescent="0.2">
      <c r="B139" s="74">
        <v>9690</v>
      </c>
      <c r="D139" s="89" t="s">
        <v>498</v>
      </c>
      <c r="G139" s="77">
        <v>0</v>
      </c>
    </row>
    <row r="140" spans="2:7" x14ac:dyDescent="0.2">
      <c r="B140" s="74">
        <v>0</v>
      </c>
      <c r="D140" s="89" t="s">
        <v>497</v>
      </c>
      <c r="G140" s="77">
        <v>0</v>
      </c>
    </row>
    <row r="141" spans="2:7" x14ac:dyDescent="0.2">
      <c r="B141" s="74">
        <v>538</v>
      </c>
      <c r="D141" s="89" t="s">
        <v>496</v>
      </c>
      <c r="G141" s="77">
        <v>0</v>
      </c>
    </row>
    <row r="142" spans="2:7" x14ac:dyDescent="0.2">
      <c r="B142" s="74">
        <v>0</v>
      </c>
      <c r="D142" s="75" t="s">
        <v>495</v>
      </c>
      <c r="G142" s="77">
        <v>-561</v>
      </c>
    </row>
    <row r="143" spans="2:7" x14ac:dyDescent="0.2">
      <c r="B143" s="74">
        <v>1409</v>
      </c>
      <c r="D143" s="75" t="s">
        <v>494</v>
      </c>
      <c r="G143" s="77">
        <v>0</v>
      </c>
    </row>
    <row r="144" spans="2:7" x14ac:dyDescent="0.2">
      <c r="B144" s="74">
        <f>B145+B146</f>
        <v>621</v>
      </c>
      <c r="D144" s="75" t="s">
        <v>493</v>
      </c>
      <c r="G144" s="77">
        <f>G145+G146</f>
        <v>-37976</v>
      </c>
    </row>
    <row r="145" spans="2:7" x14ac:dyDescent="0.2">
      <c r="B145" s="74">
        <v>942</v>
      </c>
      <c r="D145" s="75" t="s">
        <v>492</v>
      </c>
      <c r="G145" s="77">
        <v>1629</v>
      </c>
    </row>
    <row r="146" spans="2:7" x14ac:dyDescent="0.2">
      <c r="B146" s="78">
        <v>-321</v>
      </c>
      <c r="C146" s="91"/>
      <c r="D146" s="90" t="s">
        <v>491</v>
      </c>
      <c r="E146" s="91"/>
      <c r="F146" s="91"/>
      <c r="G146" s="80">
        <v>-39605</v>
      </c>
    </row>
    <row r="185" s="72" customFormat="1" x14ac:dyDescent="0.2"/>
  </sheetData>
  <mergeCells count="1">
    <mergeCell ref="B85:G85"/>
  </mergeCells>
  <hyperlinks>
    <hyperlink ref="B1" location="Indice!A1" display="INDICE" xr:uid="{00000000-0004-0000-1F00-000000000000}"/>
  </hyperlinks>
  <pageMargins left="0.51181102362204722" right="0.51181102362204722" top="0.78740157480314965" bottom="0.6692913385826772" header="0.39370078740157483" footer="0.39370078740157483"/>
  <pageSetup paperSize="9" scale="78" fitToHeight="4" orientation="portrait" r:id="rId1"/>
  <headerFooter alignWithMargins="0"/>
  <rowBreaks count="2" manualBreakCount="2">
    <brk id="72" min="1" max="8" man="1"/>
    <brk id="146" min="1" max="8"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599</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3273</v>
      </c>
      <c r="C11" s="75" t="s">
        <v>975</v>
      </c>
      <c r="D11" s="75" t="s">
        <v>572</v>
      </c>
      <c r="E11" s="151" t="s">
        <v>998</v>
      </c>
      <c r="F11" s="76" t="s">
        <v>571</v>
      </c>
      <c r="G11" s="77">
        <f>G12+G13</f>
        <v>6479</v>
      </c>
    </row>
    <row r="12" spans="2:12" x14ac:dyDescent="0.2">
      <c r="B12" s="74">
        <f>G11-B11</f>
        <v>3206</v>
      </c>
      <c r="C12" s="75" t="s">
        <v>976</v>
      </c>
      <c r="D12" s="52" t="s">
        <v>566</v>
      </c>
      <c r="E12" s="151" t="s">
        <v>1006</v>
      </c>
      <c r="F12" s="72" t="s">
        <v>1007</v>
      </c>
      <c r="G12" s="77">
        <v>6463</v>
      </c>
    </row>
    <row r="13" spans="2:12" x14ac:dyDescent="0.2">
      <c r="B13" s="74">
        <v>514</v>
      </c>
      <c r="C13" s="75" t="s">
        <v>977</v>
      </c>
      <c r="D13" s="75" t="s">
        <v>524</v>
      </c>
      <c r="E13" s="151" t="s">
        <v>1008</v>
      </c>
      <c r="F13" s="72" t="s">
        <v>1009</v>
      </c>
      <c r="G13" s="77">
        <v>16</v>
      </c>
    </row>
    <row r="14" spans="2:12" x14ac:dyDescent="0.2">
      <c r="B14" s="74">
        <f>B12-B13</f>
        <v>2692</v>
      </c>
      <c r="C14" s="75" t="s">
        <v>978</v>
      </c>
      <c r="D14" s="52" t="s">
        <v>570</v>
      </c>
      <c r="E14" s="151"/>
      <c r="G14" s="77"/>
    </row>
    <row r="15" spans="2:12" ht="7.15" customHeight="1" x14ac:dyDescent="0.2">
      <c r="B15" s="74"/>
      <c r="E15" s="73"/>
      <c r="G15" s="77"/>
    </row>
    <row r="16" spans="2:12" x14ac:dyDescent="0.2">
      <c r="B16" s="78">
        <f>B11+B12</f>
        <v>6479</v>
      </c>
      <c r="C16" s="79" t="s">
        <v>518</v>
      </c>
      <c r="D16" s="69"/>
      <c r="E16" s="152" t="s">
        <v>985</v>
      </c>
      <c r="F16" s="69"/>
      <c r="G16" s="80">
        <f>G11</f>
        <v>6479</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2913</v>
      </c>
      <c r="C26" s="75" t="s">
        <v>979</v>
      </c>
      <c r="D26" s="75" t="s">
        <v>567</v>
      </c>
      <c r="E26" s="151" t="s">
        <v>976</v>
      </c>
      <c r="F26" s="59" t="s">
        <v>566</v>
      </c>
      <c r="G26" s="77">
        <f>+B12</f>
        <v>3206</v>
      </c>
    </row>
    <row r="27" spans="2:7" x14ac:dyDescent="0.2">
      <c r="B27" s="74">
        <v>2669</v>
      </c>
      <c r="C27" s="75" t="s">
        <v>565</v>
      </c>
      <c r="E27" s="73"/>
      <c r="G27" s="77"/>
    </row>
    <row r="28" spans="2:7" x14ac:dyDescent="0.2">
      <c r="B28" s="74">
        <f>B29+B30</f>
        <v>244</v>
      </c>
      <c r="C28" s="75" t="s">
        <v>564</v>
      </c>
      <c r="E28" s="73"/>
      <c r="G28" s="77"/>
    </row>
    <row r="29" spans="2:7" x14ac:dyDescent="0.2">
      <c r="B29" s="74">
        <v>244</v>
      </c>
      <c r="C29" s="75" t="s">
        <v>1002</v>
      </c>
      <c r="E29" s="73"/>
      <c r="G29" s="77"/>
    </row>
    <row r="30" spans="2:7" x14ac:dyDescent="0.2">
      <c r="B30" s="74">
        <v>0</v>
      </c>
      <c r="C30" s="75" t="s">
        <v>1003</v>
      </c>
      <c r="E30" s="73"/>
      <c r="G30" s="77"/>
    </row>
    <row r="31" spans="2:7" ht="12.75" customHeight="1" x14ac:dyDescent="0.2">
      <c r="B31" s="74">
        <v>11</v>
      </c>
      <c r="C31" s="75" t="s">
        <v>980</v>
      </c>
      <c r="D31" s="72" t="s">
        <v>563</v>
      </c>
      <c r="E31" s="73"/>
      <c r="G31" s="77"/>
    </row>
    <row r="32" spans="2:7" ht="12.75" customHeight="1" x14ac:dyDescent="0.2">
      <c r="B32" s="74">
        <v>0</v>
      </c>
      <c r="C32" s="75" t="s">
        <v>981</v>
      </c>
      <c r="D32" s="72" t="s">
        <v>562</v>
      </c>
      <c r="E32" s="73"/>
      <c r="G32" s="77"/>
    </row>
    <row r="33" spans="2:7" x14ac:dyDescent="0.2">
      <c r="B33" s="74">
        <f>G35-B26-B31-B32</f>
        <v>282</v>
      </c>
      <c r="C33" s="75" t="s">
        <v>982</v>
      </c>
      <c r="D33" s="52" t="s">
        <v>560</v>
      </c>
      <c r="E33" s="73"/>
      <c r="G33" s="77"/>
    </row>
    <row r="34" spans="2:7" x14ac:dyDescent="0.2">
      <c r="B34" s="74"/>
      <c r="E34" s="73"/>
      <c r="G34" s="77"/>
    </row>
    <row r="35" spans="2:7" x14ac:dyDescent="0.2">
      <c r="B35" s="78">
        <f>B26+B31+B32+B33</f>
        <v>3206</v>
      </c>
      <c r="C35" s="79" t="s">
        <v>985</v>
      </c>
      <c r="D35" s="69"/>
      <c r="E35" s="152" t="s">
        <v>985</v>
      </c>
      <c r="F35" s="69"/>
      <c r="G35" s="80">
        <f>G26</f>
        <v>3206</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25</v>
      </c>
      <c r="C42" s="75" t="s">
        <v>983</v>
      </c>
      <c r="D42" s="75" t="s">
        <v>559</v>
      </c>
      <c r="E42" s="151" t="s">
        <v>982</v>
      </c>
      <c r="F42" s="52" t="s">
        <v>560</v>
      </c>
      <c r="G42" s="77">
        <f>+B33</f>
        <v>282</v>
      </c>
    </row>
    <row r="43" spans="2:7" x14ac:dyDescent="0.2">
      <c r="B43" s="74">
        <v>25</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257</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282</v>
      </c>
      <c r="C52" s="79" t="s">
        <v>985</v>
      </c>
      <c r="D52" s="69"/>
      <c r="E52" s="152" t="s">
        <v>985</v>
      </c>
      <c r="F52" s="69"/>
      <c r="G52" s="80">
        <f>G42+G43+G50</f>
        <v>282</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257</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17</v>
      </c>
    </row>
    <row r="64" spans="2:7" x14ac:dyDescent="0.2">
      <c r="B64" s="74">
        <f>B65+B66+B67</f>
        <v>154</v>
      </c>
      <c r="C64" s="75" t="s">
        <v>988</v>
      </c>
      <c r="D64" s="72" t="s">
        <v>545</v>
      </c>
      <c r="E64" s="151" t="s">
        <v>1026</v>
      </c>
      <c r="F64" s="72" t="s">
        <v>1027</v>
      </c>
      <c r="G64" s="77">
        <v>0</v>
      </c>
    </row>
    <row r="65" spans="2:7" x14ac:dyDescent="0.2">
      <c r="B65" s="74">
        <v>22</v>
      </c>
      <c r="C65" s="75" t="s">
        <v>544</v>
      </c>
      <c r="E65" s="151" t="s">
        <v>1028</v>
      </c>
      <c r="F65" s="72" t="s">
        <v>1029</v>
      </c>
      <c r="G65" s="77">
        <v>17</v>
      </c>
    </row>
    <row r="66" spans="2:7" x14ac:dyDescent="0.2">
      <c r="B66" s="74">
        <v>0</v>
      </c>
      <c r="C66" s="75" t="s">
        <v>543</v>
      </c>
      <c r="E66" s="151" t="s">
        <v>1030</v>
      </c>
      <c r="F66" s="72" t="s">
        <v>1031</v>
      </c>
      <c r="G66" s="77">
        <v>0</v>
      </c>
    </row>
    <row r="67" spans="2:7" x14ac:dyDescent="0.2">
      <c r="B67" s="74">
        <v>132</v>
      </c>
      <c r="C67" s="75" t="s">
        <v>542</v>
      </c>
      <c r="E67" s="73"/>
      <c r="G67" s="77"/>
    </row>
    <row r="68" spans="2:7" x14ac:dyDescent="0.2">
      <c r="B68" s="74">
        <f>G70-B59-B62-B64</f>
        <v>120</v>
      </c>
      <c r="C68" s="75" t="s">
        <v>989</v>
      </c>
      <c r="D68" s="75" t="s">
        <v>537</v>
      </c>
      <c r="E68" s="73"/>
      <c r="G68" s="77"/>
    </row>
    <row r="69" spans="2:7" ht="17.45" customHeight="1" x14ac:dyDescent="0.2">
      <c r="B69" s="74"/>
      <c r="E69" s="73"/>
      <c r="G69" s="77"/>
    </row>
    <row r="70" spans="2:7" ht="17.45" customHeight="1" x14ac:dyDescent="0.2">
      <c r="B70" s="78">
        <f>B59+B62+B64+B68</f>
        <v>274</v>
      </c>
      <c r="C70" s="79" t="s">
        <v>985</v>
      </c>
      <c r="D70" s="69"/>
      <c r="E70" s="152" t="s">
        <v>985</v>
      </c>
      <c r="F70" s="69"/>
      <c r="G70" s="80">
        <f>G59+G60+G63</f>
        <v>274</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120</v>
      </c>
    </row>
    <row r="78" spans="2:7" x14ac:dyDescent="0.2">
      <c r="B78" s="74"/>
      <c r="D78" s="75" t="s">
        <v>536</v>
      </c>
      <c r="E78" s="151"/>
      <c r="F78" s="75"/>
      <c r="G78" s="77"/>
    </row>
    <row r="79" spans="2:7" x14ac:dyDescent="0.2">
      <c r="B79" s="74">
        <f>G82-B77</f>
        <v>120</v>
      </c>
      <c r="C79" s="75" t="s">
        <v>991</v>
      </c>
      <c r="D79" s="59" t="s">
        <v>535</v>
      </c>
      <c r="E79" s="73"/>
      <c r="G79" s="77"/>
    </row>
    <row r="80" spans="2:7" x14ac:dyDescent="0.2">
      <c r="B80" s="74">
        <f>B79-B13</f>
        <v>-394</v>
      </c>
      <c r="C80" s="75" t="s">
        <v>992</v>
      </c>
      <c r="D80" s="52" t="s">
        <v>532</v>
      </c>
      <c r="E80" s="73"/>
      <c r="G80" s="77"/>
    </row>
    <row r="81" spans="2:7" x14ac:dyDescent="0.2">
      <c r="B81" s="74"/>
      <c r="E81" s="73"/>
      <c r="G81" s="77"/>
    </row>
    <row r="82" spans="2:7" x14ac:dyDescent="0.2">
      <c r="B82" s="78">
        <f>B77+B79</f>
        <v>120</v>
      </c>
      <c r="C82" s="79" t="s">
        <v>985</v>
      </c>
      <c r="D82" s="69"/>
      <c r="E82" s="152" t="s">
        <v>985</v>
      </c>
      <c r="F82" s="69"/>
      <c r="G82" s="80">
        <f>G77</f>
        <v>120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-394</v>
      </c>
      <c r="C92" s="75" t="s">
        <v>993</v>
      </c>
      <c r="D92" s="52" t="s">
        <v>525</v>
      </c>
      <c r="E92" s="151" t="s">
        <v>991</v>
      </c>
      <c r="F92" s="52" t="s">
        <v>532</v>
      </c>
      <c r="G92" s="77">
        <f>+B80</f>
        <v>-394</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-394</v>
      </c>
      <c r="C99" s="79" t="s">
        <v>985</v>
      </c>
      <c r="D99" s="69"/>
      <c r="E99" s="152" t="s">
        <v>985</v>
      </c>
      <c r="F99" s="69"/>
      <c r="G99" s="80">
        <f>G92+G93+G96</f>
        <v>-394</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236</v>
      </c>
      <c r="C106" s="75" t="s">
        <v>994</v>
      </c>
      <c r="D106" s="86" t="s">
        <v>526</v>
      </c>
      <c r="E106" s="73"/>
      <c r="G106" s="73"/>
    </row>
    <row r="107" spans="2:7" x14ac:dyDescent="0.2">
      <c r="B107" s="74">
        <v>281</v>
      </c>
      <c r="C107" s="75" t="s">
        <v>995</v>
      </c>
      <c r="D107" s="75"/>
      <c r="E107" s="151" t="s">
        <v>993</v>
      </c>
      <c r="F107" s="59" t="s">
        <v>525</v>
      </c>
      <c r="G107" s="77"/>
    </row>
    <row r="108" spans="2:7" x14ac:dyDescent="0.2">
      <c r="B108" s="74">
        <f>-B13</f>
        <v>-514</v>
      </c>
      <c r="C108" s="75" t="s">
        <v>1001</v>
      </c>
      <c r="D108" s="75" t="s">
        <v>524</v>
      </c>
      <c r="E108" s="151"/>
      <c r="F108" s="58" t="s">
        <v>523</v>
      </c>
      <c r="G108" s="77">
        <f>B92</f>
        <v>-394</v>
      </c>
    </row>
    <row r="109" spans="2:7" x14ac:dyDescent="0.2">
      <c r="B109" s="74">
        <v>-45</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-116</v>
      </c>
      <c r="C113" s="153" t="s">
        <v>997</v>
      </c>
      <c r="D113" s="52" t="s">
        <v>519</v>
      </c>
      <c r="E113" s="155"/>
      <c r="F113" s="84"/>
      <c r="G113" s="77"/>
    </row>
    <row r="114" spans="2:7" x14ac:dyDescent="0.2">
      <c r="B114" s="74"/>
      <c r="D114" s="75"/>
      <c r="E114" s="155"/>
      <c r="G114" s="77"/>
    </row>
    <row r="115" spans="2:7" x14ac:dyDescent="0.2">
      <c r="B115" s="78">
        <f>B106+B108+B111+B113</f>
        <v>-394</v>
      </c>
      <c r="C115" s="79" t="s">
        <v>985</v>
      </c>
      <c r="D115" s="90"/>
      <c r="E115" s="152" t="s">
        <v>985</v>
      </c>
      <c r="F115" s="69"/>
      <c r="G115" s="80">
        <f>G108</f>
        <v>-394</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-116</v>
      </c>
    </row>
    <row r="123" spans="2:7" ht="15" x14ac:dyDescent="0.2">
      <c r="B123" s="74">
        <f>B125+B128+B131+B134+B137+B142+B143+B144</f>
        <v>-2529</v>
      </c>
      <c r="C123" s="50"/>
      <c r="D123" s="75" t="s">
        <v>513</v>
      </c>
      <c r="E123" s="50"/>
      <c r="F123" s="50"/>
      <c r="G123" s="77">
        <f>G125+G128+G131+G134+G137+G142+G143+G144</f>
        <v>-2413</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-549</v>
      </c>
      <c r="D128" s="75" t="s">
        <v>509</v>
      </c>
      <c r="G128" s="77">
        <f>G129+G130</f>
        <v>-4</v>
      </c>
    </row>
    <row r="129" spans="2:7" x14ac:dyDescent="0.2">
      <c r="B129" s="74">
        <v>-549</v>
      </c>
      <c r="D129" s="75" t="s">
        <v>508</v>
      </c>
      <c r="G129" s="77">
        <v>0</v>
      </c>
    </row>
    <row r="130" spans="2:7" x14ac:dyDescent="0.2">
      <c r="B130" s="74">
        <v>0</v>
      </c>
      <c r="D130" s="75" t="s">
        <v>507</v>
      </c>
      <c r="G130" s="77">
        <v>-4</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1156</v>
      </c>
    </row>
    <row r="135" spans="2:7" x14ac:dyDescent="0.2">
      <c r="B135" s="74">
        <v>0</v>
      </c>
      <c r="D135" s="75" t="s">
        <v>502</v>
      </c>
      <c r="G135" s="77">
        <v>179</v>
      </c>
    </row>
    <row r="136" spans="2:7" x14ac:dyDescent="0.2">
      <c r="B136" s="74">
        <v>0</v>
      </c>
      <c r="D136" s="75" t="s">
        <v>501</v>
      </c>
      <c r="G136" s="77">
        <v>977</v>
      </c>
    </row>
    <row r="137" spans="2:7" x14ac:dyDescent="0.2">
      <c r="B137" s="74">
        <f>B138+B141</f>
        <v>-936</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-936</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-1044</v>
      </c>
      <c r="D144" s="75" t="s">
        <v>493</v>
      </c>
      <c r="G144" s="77">
        <f>G145+G146</f>
        <v>-3565</v>
      </c>
    </row>
    <row r="145" spans="2:7" x14ac:dyDescent="0.2">
      <c r="B145" s="74">
        <v>-362</v>
      </c>
      <c r="D145" s="75" t="s">
        <v>492</v>
      </c>
      <c r="G145" s="77">
        <v>-78</v>
      </c>
    </row>
    <row r="146" spans="2:7" x14ac:dyDescent="0.2">
      <c r="B146" s="78">
        <v>-682</v>
      </c>
      <c r="C146" s="91"/>
      <c r="D146" s="90" t="s">
        <v>491</v>
      </c>
      <c r="E146" s="91"/>
      <c r="F146" s="91"/>
      <c r="G146" s="80">
        <v>-3487</v>
      </c>
    </row>
    <row r="185" s="72" customFormat="1" x14ac:dyDescent="0.2"/>
  </sheetData>
  <mergeCells count="1">
    <mergeCell ref="B85:G85"/>
  </mergeCells>
  <hyperlinks>
    <hyperlink ref="B1" location="Indice!A1" display="INDICE" xr:uid="{00000000-0004-0000-2000-000000000000}"/>
  </hyperlinks>
  <pageMargins left="0.51181102362204722" right="0.51181102362204722" top="0.78740157480314965" bottom="0.70866141732283472" header="0.39370078740157483" footer="0.39370078740157483"/>
  <pageSetup paperSize="9" scale="78" fitToHeight="5" orientation="portrait" r:id="rId1"/>
  <headerFooter alignWithMargins="0"/>
  <rowBreaks count="1" manualBreakCount="1">
    <brk id="72" min="1" max="8"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602</v>
      </c>
      <c r="C3" s="109"/>
      <c r="D3" s="113"/>
      <c r="E3" s="109"/>
      <c r="F3" s="109"/>
      <c r="G3" s="109"/>
      <c r="H3" s="109"/>
      <c r="I3" s="109"/>
      <c r="J3" s="109"/>
      <c r="K3" s="109"/>
    </row>
    <row r="4" spans="2:12" s="112" customFormat="1" ht="15" customHeight="1" x14ac:dyDescent="0.25">
      <c r="B4" s="67" t="s">
        <v>601</v>
      </c>
      <c r="C4" s="109"/>
      <c r="D4" s="113"/>
      <c r="E4" s="109"/>
      <c r="F4" s="109"/>
      <c r="G4" s="109"/>
      <c r="H4" s="109"/>
      <c r="I4" s="109"/>
      <c r="J4" s="109"/>
      <c r="K4" s="109"/>
    </row>
    <row r="5" spans="2:12" s="114" customFormat="1" ht="15" customHeight="1" x14ac:dyDescent="0.2">
      <c r="B5" s="67" t="s">
        <v>600</v>
      </c>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3209517</v>
      </c>
      <c r="C11" s="75" t="s">
        <v>975</v>
      </c>
      <c r="D11" s="75" t="s">
        <v>572</v>
      </c>
      <c r="E11" s="151" t="s">
        <v>998</v>
      </c>
      <c r="F11" s="76" t="s">
        <v>571</v>
      </c>
      <c r="G11" s="77">
        <f>G12+G13</f>
        <v>5031456</v>
      </c>
    </row>
    <row r="12" spans="2:12" x14ac:dyDescent="0.2">
      <c r="B12" s="74">
        <f>G11-B11</f>
        <v>1821939</v>
      </c>
      <c r="C12" s="75" t="s">
        <v>976</v>
      </c>
      <c r="D12" s="52" t="s">
        <v>566</v>
      </c>
      <c r="E12" s="151" t="s">
        <v>1006</v>
      </c>
      <c r="F12" s="72" t="s">
        <v>1007</v>
      </c>
      <c r="G12" s="77">
        <v>4999659</v>
      </c>
    </row>
    <row r="13" spans="2:12" x14ac:dyDescent="0.2">
      <c r="B13" s="74">
        <v>558003</v>
      </c>
      <c r="C13" s="75" t="s">
        <v>977</v>
      </c>
      <c r="D13" s="75" t="s">
        <v>524</v>
      </c>
      <c r="E13" s="151" t="s">
        <v>1008</v>
      </c>
      <c r="F13" s="72" t="s">
        <v>1009</v>
      </c>
      <c r="G13" s="77">
        <v>31797</v>
      </c>
    </row>
    <row r="14" spans="2:12" x14ac:dyDescent="0.2">
      <c r="B14" s="74">
        <f>B12-B13</f>
        <v>1263936</v>
      </c>
      <c r="C14" s="75" t="s">
        <v>978</v>
      </c>
      <c r="D14" s="52" t="s">
        <v>570</v>
      </c>
      <c r="E14" s="151"/>
      <c r="G14" s="77"/>
    </row>
    <row r="15" spans="2:12" ht="7.15" customHeight="1" x14ac:dyDescent="0.2">
      <c r="B15" s="74"/>
      <c r="E15" s="73"/>
      <c r="G15" s="77"/>
    </row>
    <row r="16" spans="2:12" x14ac:dyDescent="0.2">
      <c r="B16" s="78">
        <f>B11+B12</f>
        <v>5031456</v>
      </c>
      <c r="C16" s="79" t="s">
        <v>518</v>
      </c>
      <c r="D16" s="69"/>
      <c r="E16" s="152" t="s">
        <v>985</v>
      </c>
      <c r="F16" s="69"/>
      <c r="G16" s="80">
        <f>G11</f>
        <v>5031456</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1267072</v>
      </c>
      <c r="C26" s="75" t="s">
        <v>979</v>
      </c>
      <c r="D26" s="75" t="s">
        <v>567</v>
      </c>
      <c r="E26" s="151" t="s">
        <v>976</v>
      </c>
      <c r="F26" s="59" t="s">
        <v>566</v>
      </c>
      <c r="G26" s="77">
        <f>+B12</f>
        <v>1821939</v>
      </c>
    </row>
    <row r="27" spans="2:7" x14ac:dyDescent="0.2">
      <c r="B27" s="74">
        <v>966054</v>
      </c>
      <c r="C27" s="75" t="s">
        <v>565</v>
      </c>
      <c r="E27" s="73"/>
      <c r="G27" s="77"/>
    </row>
    <row r="28" spans="2:7" x14ac:dyDescent="0.2">
      <c r="B28" s="74">
        <f>B29+B30</f>
        <v>301018</v>
      </c>
      <c r="C28" s="75" t="s">
        <v>564</v>
      </c>
      <c r="E28" s="73"/>
      <c r="G28" s="77"/>
    </row>
    <row r="29" spans="2:7" x14ac:dyDescent="0.2">
      <c r="B29" s="74">
        <v>299976</v>
      </c>
      <c r="C29" s="75" t="s">
        <v>1002</v>
      </c>
      <c r="E29" s="73"/>
      <c r="G29" s="77"/>
    </row>
    <row r="30" spans="2:7" x14ac:dyDescent="0.2">
      <c r="B30" s="74">
        <v>1042</v>
      </c>
      <c r="C30" s="75" t="s">
        <v>1003</v>
      </c>
      <c r="E30" s="73"/>
      <c r="G30" s="77"/>
    </row>
    <row r="31" spans="2:7" ht="12.75" customHeight="1" x14ac:dyDescent="0.2">
      <c r="B31" s="74">
        <v>77453</v>
      </c>
      <c r="C31" s="75" t="s">
        <v>980</v>
      </c>
      <c r="D31" s="72" t="s">
        <v>563</v>
      </c>
      <c r="E31" s="73"/>
      <c r="G31" s="77"/>
    </row>
    <row r="32" spans="2:7" ht="12.75" customHeight="1" x14ac:dyDescent="0.2">
      <c r="B32" s="74">
        <v>-45112</v>
      </c>
      <c r="C32" s="75" t="s">
        <v>981</v>
      </c>
      <c r="D32" s="72" t="s">
        <v>562</v>
      </c>
      <c r="E32" s="73"/>
      <c r="G32" s="77"/>
    </row>
    <row r="33" spans="2:7" x14ac:dyDescent="0.2">
      <c r="B33" s="74">
        <f>G35-B26-B31-B32</f>
        <v>522526</v>
      </c>
      <c r="C33" s="75" t="s">
        <v>982</v>
      </c>
      <c r="D33" s="52" t="s">
        <v>560</v>
      </c>
      <c r="E33" s="73"/>
      <c r="G33" s="77"/>
    </row>
    <row r="34" spans="2:7" x14ac:dyDescent="0.2">
      <c r="B34" s="74"/>
      <c r="E34" s="73"/>
      <c r="G34" s="77"/>
    </row>
    <row r="35" spans="2:7" x14ac:dyDescent="0.2">
      <c r="B35" s="78">
        <f>B26+B31+B32+B33</f>
        <v>1821939</v>
      </c>
      <c r="C35" s="79" t="s">
        <v>985</v>
      </c>
      <c r="D35" s="69"/>
      <c r="E35" s="152" t="s">
        <v>985</v>
      </c>
      <c r="F35" s="69"/>
      <c r="G35" s="80">
        <f>G26</f>
        <v>1821939</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295692</v>
      </c>
      <c r="C42" s="75" t="s">
        <v>983</v>
      </c>
      <c r="D42" s="75" t="s">
        <v>559</v>
      </c>
      <c r="E42" s="151" t="s">
        <v>982</v>
      </c>
      <c r="F42" s="52" t="s">
        <v>560</v>
      </c>
      <c r="G42" s="77">
        <f>+B33</f>
        <v>522526</v>
      </c>
    </row>
    <row r="43" spans="2:7" x14ac:dyDescent="0.2">
      <c r="B43" s="74">
        <v>82573</v>
      </c>
      <c r="C43" s="82" t="s">
        <v>558</v>
      </c>
      <c r="E43" s="154" t="s">
        <v>983</v>
      </c>
      <c r="F43" s="76" t="s">
        <v>559</v>
      </c>
      <c r="G43" s="77">
        <f>G44+G45+G47+G48+G49</f>
        <v>126115</v>
      </c>
    </row>
    <row r="44" spans="2:7" x14ac:dyDescent="0.2">
      <c r="B44" s="74">
        <v>213119</v>
      </c>
      <c r="C44" s="75" t="s">
        <v>557</v>
      </c>
      <c r="E44" s="154" t="s">
        <v>1010</v>
      </c>
      <c r="F44" s="72" t="s">
        <v>1011</v>
      </c>
      <c r="G44" s="77">
        <v>22943</v>
      </c>
    </row>
    <row r="45" spans="2:7" x14ac:dyDescent="0.2">
      <c r="B45" s="74">
        <v>0</v>
      </c>
      <c r="C45" s="75" t="s">
        <v>556</v>
      </c>
      <c r="E45" s="151" t="s">
        <v>1012</v>
      </c>
      <c r="F45" s="72" t="s">
        <v>1013</v>
      </c>
      <c r="G45" s="77">
        <v>103172</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352949</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648641</v>
      </c>
      <c r="C52" s="79" t="s">
        <v>985</v>
      </c>
      <c r="D52" s="69"/>
      <c r="E52" s="152" t="s">
        <v>985</v>
      </c>
      <c r="F52" s="69"/>
      <c r="G52" s="80">
        <f>G42+G43+G50</f>
        <v>648641</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13050</v>
      </c>
      <c r="C59" s="75" t="s">
        <v>986</v>
      </c>
      <c r="D59" s="76" t="s">
        <v>551</v>
      </c>
      <c r="E59" s="151" t="s">
        <v>984</v>
      </c>
      <c r="F59" s="52" t="s">
        <v>550</v>
      </c>
      <c r="G59" s="77">
        <f>+B49</f>
        <v>352949</v>
      </c>
    </row>
    <row r="60" spans="2:7" x14ac:dyDescent="0.2">
      <c r="B60" s="74">
        <v>13050</v>
      </c>
      <c r="C60" s="75" t="s">
        <v>549</v>
      </c>
      <c r="E60" s="151" t="s">
        <v>1004</v>
      </c>
      <c r="F60" s="75" t="s">
        <v>1005</v>
      </c>
      <c r="G60" s="77">
        <f>G61+G62</f>
        <v>1042</v>
      </c>
    </row>
    <row r="61" spans="2:7" x14ac:dyDescent="0.2">
      <c r="B61" s="74">
        <v>0</v>
      </c>
      <c r="C61" s="75" t="s">
        <v>548</v>
      </c>
      <c r="E61" s="151" t="s">
        <v>1022</v>
      </c>
      <c r="F61" s="72" t="s">
        <v>1023</v>
      </c>
      <c r="G61" s="77">
        <v>0</v>
      </c>
    </row>
    <row r="62" spans="2:7" x14ac:dyDescent="0.2">
      <c r="B62" s="74">
        <v>1042</v>
      </c>
      <c r="C62" s="75" t="s">
        <v>987</v>
      </c>
      <c r="D62" s="75" t="s">
        <v>547</v>
      </c>
      <c r="E62" s="151" t="s">
        <v>1024</v>
      </c>
      <c r="F62" s="72" t="s">
        <v>1025</v>
      </c>
      <c r="G62" s="77">
        <v>1042</v>
      </c>
    </row>
    <row r="63" spans="2:7" x14ac:dyDescent="0.2">
      <c r="B63" s="74"/>
      <c r="D63" s="75" t="s">
        <v>546</v>
      </c>
      <c r="E63" s="151" t="s">
        <v>988</v>
      </c>
      <c r="F63" s="72" t="s">
        <v>545</v>
      </c>
      <c r="G63" s="77">
        <f>G64+G65+G66</f>
        <v>13313</v>
      </c>
    </row>
    <row r="64" spans="2:7" x14ac:dyDescent="0.2">
      <c r="B64" s="74">
        <f>B65+B66+B67</f>
        <v>69877</v>
      </c>
      <c r="C64" s="75" t="s">
        <v>988</v>
      </c>
      <c r="D64" s="72" t="s">
        <v>545</v>
      </c>
      <c r="E64" s="151" t="s">
        <v>1026</v>
      </c>
      <c r="F64" s="72" t="s">
        <v>1027</v>
      </c>
      <c r="G64" s="77">
        <v>0</v>
      </c>
    </row>
    <row r="65" spans="2:7" x14ac:dyDescent="0.2">
      <c r="B65" s="74">
        <v>13736</v>
      </c>
      <c r="C65" s="75" t="s">
        <v>544</v>
      </c>
      <c r="E65" s="151" t="s">
        <v>1028</v>
      </c>
      <c r="F65" s="72" t="s">
        <v>1029</v>
      </c>
      <c r="G65" s="77">
        <v>155</v>
      </c>
    </row>
    <row r="66" spans="2:7" x14ac:dyDescent="0.2">
      <c r="B66" s="74">
        <v>0</v>
      </c>
      <c r="C66" s="75" t="s">
        <v>543</v>
      </c>
      <c r="E66" s="151" t="s">
        <v>1030</v>
      </c>
      <c r="F66" s="72" t="s">
        <v>1031</v>
      </c>
      <c r="G66" s="77">
        <v>13158</v>
      </c>
    </row>
    <row r="67" spans="2:7" x14ac:dyDescent="0.2">
      <c r="B67" s="74">
        <v>56141</v>
      </c>
      <c r="C67" s="75" t="s">
        <v>542</v>
      </c>
      <c r="E67" s="73"/>
      <c r="G67" s="77"/>
    </row>
    <row r="68" spans="2:7" x14ac:dyDescent="0.2">
      <c r="B68" s="74">
        <f>G70-B59-B62-B64</f>
        <v>283335</v>
      </c>
      <c r="C68" s="75" t="s">
        <v>989</v>
      </c>
      <c r="D68" s="75" t="s">
        <v>537</v>
      </c>
      <c r="E68" s="73"/>
      <c r="G68" s="77"/>
    </row>
    <row r="69" spans="2:7" ht="17.45" customHeight="1" x14ac:dyDescent="0.2">
      <c r="B69" s="74"/>
      <c r="E69" s="73"/>
      <c r="G69" s="77"/>
    </row>
    <row r="70" spans="2:7" ht="17.45" customHeight="1" x14ac:dyDescent="0.2">
      <c r="B70" s="78">
        <f>B59+B62+B64+B68</f>
        <v>367304</v>
      </c>
      <c r="C70" s="79" t="s">
        <v>985</v>
      </c>
      <c r="D70" s="69"/>
      <c r="E70" s="152" t="s">
        <v>985</v>
      </c>
      <c r="F70" s="69"/>
      <c r="G70" s="80">
        <f>G59+G60+G63</f>
        <v>367304</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283335</v>
      </c>
    </row>
    <row r="78" spans="2:7" x14ac:dyDescent="0.2">
      <c r="B78" s="74"/>
      <c r="D78" s="75" t="s">
        <v>536</v>
      </c>
      <c r="E78" s="151"/>
      <c r="F78" s="75"/>
      <c r="G78" s="77"/>
    </row>
    <row r="79" spans="2:7" x14ac:dyDescent="0.2">
      <c r="B79" s="74">
        <f>G82-B77</f>
        <v>283335</v>
      </c>
      <c r="C79" s="75" t="s">
        <v>991</v>
      </c>
      <c r="D79" s="59" t="s">
        <v>535</v>
      </c>
      <c r="E79" s="73"/>
      <c r="G79" s="77"/>
    </row>
    <row r="80" spans="2:7" x14ac:dyDescent="0.2">
      <c r="B80" s="74">
        <f>B79-B13</f>
        <v>-274668</v>
      </c>
      <c r="C80" s="75" t="s">
        <v>992</v>
      </c>
      <c r="D80" s="52" t="s">
        <v>532</v>
      </c>
      <c r="E80" s="73"/>
      <c r="G80" s="77"/>
    </row>
    <row r="81" spans="2:7" x14ac:dyDescent="0.2">
      <c r="B81" s="74"/>
      <c r="E81" s="73"/>
      <c r="G81" s="77"/>
    </row>
    <row r="82" spans="2:7" x14ac:dyDescent="0.2">
      <c r="B82" s="78">
        <f>B77+B79</f>
        <v>283335</v>
      </c>
      <c r="C82" s="79" t="s">
        <v>985</v>
      </c>
      <c r="D82" s="69"/>
      <c r="E82" s="152" t="s">
        <v>985</v>
      </c>
      <c r="F82" s="69"/>
      <c r="G82" s="80">
        <f>G77</f>
        <v>283335</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23044</v>
      </c>
      <c r="C92" s="75" t="s">
        <v>993</v>
      </c>
      <c r="D92" s="52" t="s">
        <v>525</v>
      </c>
      <c r="E92" s="151" t="s">
        <v>991</v>
      </c>
      <c r="F92" s="52" t="s">
        <v>532</v>
      </c>
      <c r="G92" s="77">
        <f>+B80</f>
        <v>-274668</v>
      </c>
    </row>
    <row r="93" spans="2:7" x14ac:dyDescent="0.2">
      <c r="B93" s="74"/>
      <c r="D93" s="59" t="s">
        <v>523</v>
      </c>
      <c r="E93" s="151" t="s">
        <v>999</v>
      </c>
      <c r="F93" s="72" t="s">
        <v>531</v>
      </c>
      <c r="G93" s="77">
        <f>G94+G95</f>
        <v>300009</v>
      </c>
    </row>
    <row r="94" spans="2:7" x14ac:dyDescent="0.2">
      <c r="B94" s="74"/>
      <c r="D94" s="75"/>
      <c r="E94" s="151" t="s">
        <v>530</v>
      </c>
      <c r="G94" s="77">
        <v>38500</v>
      </c>
    </row>
    <row r="95" spans="2:7" x14ac:dyDescent="0.2">
      <c r="B95" s="74"/>
      <c r="D95" s="75"/>
      <c r="E95" s="151" t="s">
        <v>529</v>
      </c>
      <c r="G95" s="77">
        <v>261509</v>
      </c>
    </row>
    <row r="96" spans="2:7" x14ac:dyDescent="0.2">
      <c r="B96" s="74"/>
      <c r="C96" s="75"/>
      <c r="E96" s="151" t="s">
        <v>1000</v>
      </c>
      <c r="F96" s="72" t="s">
        <v>528</v>
      </c>
      <c r="G96" s="77">
        <f>G97</f>
        <v>-2297</v>
      </c>
    </row>
    <row r="97" spans="2:7" x14ac:dyDescent="0.2">
      <c r="B97" s="83"/>
      <c r="C97" s="84"/>
      <c r="D97" s="75"/>
      <c r="E97" s="151" t="s">
        <v>1032</v>
      </c>
      <c r="F97" s="84" t="s">
        <v>1033</v>
      </c>
      <c r="G97" s="77">
        <v>-2297</v>
      </c>
    </row>
    <row r="98" spans="2:7" x14ac:dyDescent="0.2">
      <c r="B98" s="74"/>
      <c r="E98" s="73"/>
      <c r="G98" s="77"/>
    </row>
    <row r="99" spans="2:7" x14ac:dyDescent="0.2">
      <c r="B99" s="78">
        <f>B92</f>
        <v>23044</v>
      </c>
      <c r="C99" s="79" t="s">
        <v>985</v>
      </c>
      <c r="D99" s="69"/>
      <c r="E99" s="152" t="s">
        <v>985</v>
      </c>
      <c r="F99" s="69"/>
      <c r="G99" s="80">
        <f>G92+G93+G96</f>
        <v>23044</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533593</v>
      </c>
      <c r="C106" s="75" t="s">
        <v>994</v>
      </c>
      <c r="D106" s="86" t="s">
        <v>526</v>
      </c>
      <c r="E106" s="73"/>
      <c r="G106" s="73"/>
    </row>
    <row r="107" spans="2:7" x14ac:dyDescent="0.2">
      <c r="B107" s="74">
        <v>553216</v>
      </c>
      <c r="C107" s="75" t="s">
        <v>995</v>
      </c>
      <c r="D107" s="75"/>
      <c r="E107" s="151" t="s">
        <v>993</v>
      </c>
      <c r="F107" s="59" t="s">
        <v>525</v>
      </c>
      <c r="G107" s="77"/>
    </row>
    <row r="108" spans="2:7" x14ac:dyDescent="0.2">
      <c r="B108" s="74">
        <f>-B13</f>
        <v>-558003</v>
      </c>
      <c r="C108" s="75" t="s">
        <v>1001</v>
      </c>
      <c r="D108" s="75" t="s">
        <v>524</v>
      </c>
      <c r="E108" s="151"/>
      <c r="F108" s="58" t="s">
        <v>523</v>
      </c>
      <c r="G108" s="77">
        <f>B92</f>
        <v>23044</v>
      </c>
    </row>
    <row r="109" spans="2:7" x14ac:dyDescent="0.2">
      <c r="B109" s="74">
        <v>-19623</v>
      </c>
      <c r="C109" s="82" t="s">
        <v>522</v>
      </c>
      <c r="D109" s="75" t="s">
        <v>1034</v>
      </c>
      <c r="E109" s="73"/>
      <c r="F109" s="87"/>
      <c r="G109" s="88"/>
    </row>
    <row r="110" spans="2:7" x14ac:dyDescent="0.2">
      <c r="B110" s="74">
        <v>0</v>
      </c>
      <c r="C110" s="82" t="s">
        <v>521</v>
      </c>
      <c r="D110" s="75" t="s">
        <v>520</v>
      </c>
      <c r="E110" s="155"/>
      <c r="G110" s="77"/>
    </row>
    <row r="111" spans="2:7" x14ac:dyDescent="0.2">
      <c r="B111" s="74">
        <v>6586</v>
      </c>
      <c r="C111" s="82" t="s">
        <v>996</v>
      </c>
      <c r="D111" s="75" t="s">
        <v>1035</v>
      </c>
      <c r="E111" s="73"/>
      <c r="F111" s="87"/>
      <c r="G111" s="88"/>
    </row>
    <row r="112" spans="2:7" x14ac:dyDescent="0.2">
      <c r="B112" s="74"/>
      <c r="C112" s="75"/>
      <c r="D112" s="75" t="s">
        <v>1036</v>
      </c>
      <c r="E112" s="155"/>
      <c r="G112" s="77"/>
    </row>
    <row r="113" spans="2:7" x14ac:dyDescent="0.2">
      <c r="B113" s="74">
        <f>G115-B106-B108-B111</f>
        <v>40868</v>
      </c>
      <c r="C113" s="153" t="s">
        <v>997</v>
      </c>
      <c r="D113" s="52" t="s">
        <v>519</v>
      </c>
      <c r="E113" s="155"/>
      <c r="F113" s="84"/>
      <c r="G113" s="77"/>
    </row>
    <row r="114" spans="2:7" x14ac:dyDescent="0.2">
      <c r="B114" s="74"/>
      <c r="D114" s="75"/>
      <c r="E114" s="155"/>
      <c r="G114" s="77"/>
    </row>
    <row r="115" spans="2:7" x14ac:dyDescent="0.2">
      <c r="B115" s="78">
        <f>B106+B108+B111+B113</f>
        <v>23044</v>
      </c>
      <c r="C115" s="79" t="s">
        <v>985</v>
      </c>
      <c r="D115" s="90"/>
      <c r="E115" s="152" t="s">
        <v>985</v>
      </c>
      <c r="F115" s="69"/>
      <c r="G115" s="80">
        <f>G108</f>
        <v>23044</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40868</v>
      </c>
    </row>
    <row r="123" spans="2:7" ht="15" x14ac:dyDescent="0.2">
      <c r="B123" s="74">
        <f>B125+B128+B131+B134+B137+B142+B143+B144</f>
        <v>547652</v>
      </c>
      <c r="C123" s="50"/>
      <c r="D123" s="75" t="s">
        <v>513</v>
      </c>
      <c r="E123" s="50"/>
      <c r="F123" s="50"/>
      <c r="G123" s="77">
        <f>G125+G128+G131+G134+G137+G142+G143+G144</f>
        <v>506784</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304647</v>
      </c>
      <c r="D128" s="75" t="s">
        <v>509</v>
      </c>
      <c r="G128" s="77">
        <f>G129+G130</f>
        <v>47532</v>
      </c>
    </row>
    <row r="129" spans="2:7" x14ac:dyDescent="0.2">
      <c r="B129" s="74">
        <v>310731</v>
      </c>
      <c r="D129" s="75" t="s">
        <v>508</v>
      </c>
      <c r="G129" s="77">
        <v>0</v>
      </c>
    </row>
    <row r="130" spans="2:7" x14ac:dyDescent="0.2">
      <c r="B130" s="74">
        <v>-6084</v>
      </c>
      <c r="D130" s="75" t="s">
        <v>507</v>
      </c>
      <c r="G130" s="77">
        <v>47532</v>
      </c>
    </row>
    <row r="131" spans="2:7" x14ac:dyDescent="0.2">
      <c r="B131" s="74">
        <f>B132+B133</f>
        <v>-7747</v>
      </c>
      <c r="D131" s="75" t="s">
        <v>506</v>
      </c>
      <c r="G131" s="77">
        <f>G132+G133</f>
        <v>4</v>
      </c>
    </row>
    <row r="132" spans="2:7" x14ac:dyDescent="0.2">
      <c r="B132" s="74">
        <v>-7691</v>
      </c>
      <c r="D132" s="75" t="s">
        <v>505</v>
      </c>
      <c r="G132" s="77">
        <v>4</v>
      </c>
    </row>
    <row r="133" spans="2:7" x14ac:dyDescent="0.2">
      <c r="B133" s="74">
        <v>-56</v>
      </c>
      <c r="D133" s="75" t="s">
        <v>504</v>
      </c>
      <c r="G133" s="77">
        <v>0</v>
      </c>
    </row>
    <row r="134" spans="2:7" x14ac:dyDescent="0.2">
      <c r="B134" s="74">
        <f>B135+B136</f>
        <v>48163</v>
      </c>
      <c r="D134" s="75" t="s">
        <v>503</v>
      </c>
      <c r="G134" s="77">
        <f>G135+G136</f>
        <v>407064</v>
      </c>
    </row>
    <row r="135" spans="2:7" x14ac:dyDescent="0.2">
      <c r="B135" s="74">
        <v>407</v>
      </c>
      <c r="D135" s="75" t="s">
        <v>502</v>
      </c>
      <c r="G135" s="77">
        <v>-154194</v>
      </c>
    </row>
    <row r="136" spans="2:7" x14ac:dyDescent="0.2">
      <c r="B136" s="74">
        <v>47756</v>
      </c>
      <c r="D136" s="75" t="s">
        <v>501</v>
      </c>
      <c r="G136" s="77">
        <v>561258</v>
      </c>
    </row>
    <row r="137" spans="2:7" x14ac:dyDescent="0.2">
      <c r="B137" s="74">
        <f>B138+B141</f>
        <v>-535</v>
      </c>
      <c r="D137" s="89" t="s">
        <v>500</v>
      </c>
      <c r="G137" s="77">
        <f>G138+G141</f>
        <v>73203</v>
      </c>
    </row>
    <row r="138" spans="2:7" x14ac:dyDescent="0.2">
      <c r="B138" s="74">
        <f>B139+B140</f>
        <v>-535</v>
      </c>
      <c r="D138" s="89" t="s">
        <v>499</v>
      </c>
      <c r="G138" s="77">
        <f>G139+G140</f>
        <v>73203</v>
      </c>
    </row>
    <row r="139" spans="2:7" x14ac:dyDescent="0.2">
      <c r="B139" s="74">
        <v>-535</v>
      </c>
      <c r="D139" s="89" t="s">
        <v>498</v>
      </c>
      <c r="G139" s="77">
        <v>73203</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-4</v>
      </c>
      <c r="D143" s="75" t="s">
        <v>494</v>
      </c>
      <c r="G143" s="77">
        <v>368</v>
      </c>
    </row>
    <row r="144" spans="2:7" x14ac:dyDescent="0.2">
      <c r="B144" s="74">
        <f>B145+B146</f>
        <v>203128</v>
      </c>
      <c r="D144" s="75" t="s">
        <v>493</v>
      </c>
      <c r="G144" s="77">
        <f>G145+G146</f>
        <v>-21387</v>
      </c>
    </row>
    <row r="145" spans="2:7" x14ac:dyDescent="0.2">
      <c r="B145" s="74">
        <v>42915</v>
      </c>
      <c r="D145" s="75" t="s">
        <v>492</v>
      </c>
      <c r="G145" s="77">
        <v>-21468</v>
      </c>
    </row>
    <row r="146" spans="2:7" x14ac:dyDescent="0.2">
      <c r="B146" s="78">
        <v>160213</v>
      </c>
      <c r="C146" s="91"/>
      <c r="D146" s="90" t="s">
        <v>491</v>
      </c>
      <c r="E146" s="91"/>
      <c r="F146" s="91"/>
      <c r="G146" s="80">
        <v>81</v>
      </c>
    </row>
    <row r="185" s="72" customFormat="1" x14ac:dyDescent="0.2"/>
  </sheetData>
  <mergeCells count="1">
    <mergeCell ref="B85:G85"/>
  </mergeCells>
  <hyperlinks>
    <hyperlink ref="B1" location="Indice!A1" display="INDICE" xr:uid="{00000000-0004-0000-2100-000000000000}"/>
  </hyperlinks>
  <pageMargins left="0.51181102362204722" right="0.51181102362204722" top="0.78740157480314965" bottom="0.70866141732283472" header="0.39370078740157483" footer="0.39370078740157483"/>
  <pageSetup paperSize="9" scale="78" fitToHeight="2" orientation="portrait" r:id="rId1"/>
  <headerFooter alignWithMargins="0"/>
  <rowBreaks count="1" manualBreakCount="1">
    <brk id="72" min="1" max="8"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603</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168176</v>
      </c>
      <c r="C11" s="75" t="s">
        <v>975</v>
      </c>
      <c r="D11" s="75" t="s">
        <v>572</v>
      </c>
      <c r="E11" s="151" t="s">
        <v>998</v>
      </c>
      <c r="F11" s="76" t="s">
        <v>571</v>
      </c>
      <c r="G11" s="77">
        <f>G12+G13</f>
        <v>308237</v>
      </c>
    </row>
    <row r="12" spans="2:12" x14ac:dyDescent="0.2">
      <c r="B12" s="74">
        <f>G11-B11</f>
        <v>140061</v>
      </c>
      <c r="C12" s="75" t="s">
        <v>976</v>
      </c>
      <c r="D12" s="52" t="s">
        <v>566</v>
      </c>
      <c r="E12" s="151" t="s">
        <v>1006</v>
      </c>
      <c r="F12" s="72" t="s">
        <v>1007</v>
      </c>
      <c r="G12" s="77">
        <v>306747</v>
      </c>
    </row>
    <row r="13" spans="2:12" x14ac:dyDescent="0.2">
      <c r="B13" s="74">
        <v>84520</v>
      </c>
      <c r="C13" s="75" t="s">
        <v>977</v>
      </c>
      <c r="D13" s="75" t="s">
        <v>524</v>
      </c>
      <c r="E13" s="151" t="s">
        <v>1008</v>
      </c>
      <c r="F13" s="72" t="s">
        <v>1009</v>
      </c>
      <c r="G13" s="77">
        <v>1490</v>
      </c>
    </row>
    <row r="14" spans="2:12" x14ac:dyDescent="0.2">
      <c r="B14" s="74">
        <f>B12-B13</f>
        <v>55541</v>
      </c>
      <c r="C14" s="75" t="s">
        <v>978</v>
      </c>
      <c r="D14" s="52" t="s">
        <v>570</v>
      </c>
      <c r="E14" s="151"/>
      <c r="G14" s="77"/>
    </row>
    <row r="15" spans="2:12" ht="7.15" customHeight="1" x14ac:dyDescent="0.2">
      <c r="B15" s="74"/>
      <c r="E15" s="73"/>
      <c r="G15" s="77"/>
    </row>
    <row r="16" spans="2:12" x14ac:dyDescent="0.2">
      <c r="B16" s="78">
        <f>B11+B12</f>
        <v>308237</v>
      </c>
      <c r="C16" s="79" t="s">
        <v>518</v>
      </c>
      <c r="D16" s="69"/>
      <c r="E16" s="152" t="s">
        <v>985</v>
      </c>
      <c r="F16" s="69"/>
      <c r="G16" s="80">
        <f>G11</f>
        <v>308237</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69140</v>
      </c>
      <c r="C26" s="75" t="s">
        <v>979</v>
      </c>
      <c r="D26" s="75" t="s">
        <v>567</v>
      </c>
      <c r="E26" s="151" t="s">
        <v>976</v>
      </c>
      <c r="F26" s="59" t="s">
        <v>566</v>
      </c>
      <c r="G26" s="77">
        <f>+B12</f>
        <v>140061</v>
      </c>
    </row>
    <row r="27" spans="2:7" x14ac:dyDescent="0.2">
      <c r="B27" s="74">
        <v>53654</v>
      </c>
      <c r="C27" s="75" t="s">
        <v>565</v>
      </c>
      <c r="E27" s="73"/>
      <c r="G27" s="77"/>
    </row>
    <row r="28" spans="2:7" x14ac:dyDescent="0.2">
      <c r="B28" s="74">
        <f>B29+B30</f>
        <v>15486</v>
      </c>
      <c r="C28" s="75" t="s">
        <v>564</v>
      </c>
      <c r="E28" s="73"/>
      <c r="G28" s="77"/>
    </row>
    <row r="29" spans="2:7" x14ac:dyDescent="0.2">
      <c r="B29" s="74">
        <v>15203</v>
      </c>
      <c r="C29" s="75" t="s">
        <v>1002</v>
      </c>
      <c r="E29" s="73"/>
      <c r="G29" s="77"/>
    </row>
    <row r="30" spans="2:7" x14ac:dyDescent="0.2">
      <c r="B30" s="74">
        <v>283</v>
      </c>
      <c r="C30" s="75" t="s">
        <v>1003</v>
      </c>
      <c r="E30" s="73"/>
      <c r="G30" s="77"/>
    </row>
    <row r="31" spans="2:7" ht="12.75" customHeight="1" x14ac:dyDescent="0.2">
      <c r="B31" s="74">
        <v>9392</v>
      </c>
      <c r="C31" s="75" t="s">
        <v>980</v>
      </c>
      <c r="D31" s="72" t="s">
        <v>563</v>
      </c>
      <c r="E31" s="73"/>
      <c r="G31" s="77"/>
    </row>
    <row r="32" spans="2:7" ht="12.75" customHeight="1" x14ac:dyDescent="0.2">
      <c r="B32" s="74">
        <v>0</v>
      </c>
      <c r="C32" s="75" t="s">
        <v>981</v>
      </c>
      <c r="D32" s="72" t="s">
        <v>562</v>
      </c>
      <c r="E32" s="73"/>
      <c r="G32" s="77"/>
    </row>
    <row r="33" spans="2:7" x14ac:dyDescent="0.2">
      <c r="B33" s="74">
        <f>G35-B26-B31-B32</f>
        <v>61529</v>
      </c>
      <c r="C33" s="75" t="s">
        <v>982</v>
      </c>
      <c r="D33" s="52" t="s">
        <v>560</v>
      </c>
      <c r="E33" s="73"/>
      <c r="G33" s="77"/>
    </row>
    <row r="34" spans="2:7" x14ac:dyDescent="0.2">
      <c r="B34" s="74"/>
      <c r="E34" s="73"/>
      <c r="G34" s="77"/>
    </row>
    <row r="35" spans="2:7" x14ac:dyDescent="0.2">
      <c r="B35" s="78">
        <f>B26+B31+B32+B33</f>
        <v>140061</v>
      </c>
      <c r="C35" s="79" t="s">
        <v>985</v>
      </c>
      <c r="D35" s="69"/>
      <c r="E35" s="152" t="s">
        <v>985</v>
      </c>
      <c r="F35" s="69"/>
      <c r="G35" s="80">
        <f>G26</f>
        <v>140061</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16942</v>
      </c>
      <c r="C42" s="75" t="s">
        <v>983</v>
      </c>
      <c r="D42" s="75" t="s">
        <v>559</v>
      </c>
      <c r="E42" s="151" t="s">
        <v>982</v>
      </c>
      <c r="F42" s="52" t="s">
        <v>560</v>
      </c>
      <c r="G42" s="77">
        <f>+B33</f>
        <v>61529</v>
      </c>
    </row>
    <row r="43" spans="2:7" x14ac:dyDescent="0.2">
      <c r="B43" s="74">
        <v>14144</v>
      </c>
      <c r="C43" s="82" t="s">
        <v>558</v>
      </c>
      <c r="E43" s="154" t="s">
        <v>983</v>
      </c>
      <c r="F43" s="76" t="s">
        <v>559</v>
      </c>
      <c r="G43" s="77">
        <f>G44+G45+G47+G48+G49</f>
        <v>12139</v>
      </c>
    </row>
    <row r="44" spans="2:7" x14ac:dyDescent="0.2">
      <c r="B44" s="74">
        <v>2798</v>
      </c>
      <c r="C44" s="75" t="s">
        <v>557</v>
      </c>
      <c r="E44" s="154" t="s">
        <v>1010</v>
      </c>
      <c r="F44" s="72" t="s">
        <v>1011</v>
      </c>
      <c r="G44" s="77">
        <v>6387</v>
      </c>
    </row>
    <row r="45" spans="2:7" x14ac:dyDescent="0.2">
      <c r="B45" s="74">
        <v>0</v>
      </c>
      <c r="C45" s="75" t="s">
        <v>556</v>
      </c>
      <c r="E45" s="151" t="s">
        <v>1012</v>
      </c>
      <c r="F45" s="72" t="s">
        <v>1013</v>
      </c>
      <c r="G45" s="77">
        <v>5752</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56726</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73668</v>
      </c>
      <c r="C52" s="79" t="s">
        <v>985</v>
      </c>
      <c r="D52" s="69"/>
      <c r="E52" s="152" t="s">
        <v>985</v>
      </c>
      <c r="F52" s="69"/>
      <c r="G52" s="80">
        <f>G42+G43+G50</f>
        <v>73668</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1687</v>
      </c>
      <c r="C59" s="75" t="s">
        <v>986</v>
      </c>
      <c r="D59" s="76" t="s">
        <v>551</v>
      </c>
      <c r="E59" s="151" t="s">
        <v>984</v>
      </c>
      <c r="F59" s="52" t="s">
        <v>550</v>
      </c>
      <c r="G59" s="77">
        <f>+B49</f>
        <v>56726</v>
      </c>
    </row>
    <row r="60" spans="2:7" x14ac:dyDescent="0.2">
      <c r="B60" s="74">
        <v>1687</v>
      </c>
      <c r="C60" s="75" t="s">
        <v>549</v>
      </c>
      <c r="E60" s="151" t="s">
        <v>1004</v>
      </c>
      <c r="F60" s="75" t="s">
        <v>1005</v>
      </c>
      <c r="G60" s="77">
        <f>G61+G62</f>
        <v>283</v>
      </c>
    </row>
    <row r="61" spans="2:7" x14ac:dyDescent="0.2">
      <c r="B61" s="74">
        <v>0</v>
      </c>
      <c r="C61" s="75" t="s">
        <v>548</v>
      </c>
      <c r="E61" s="151" t="s">
        <v>1022</v>
      </c>
      <c r="F61" s="72" t="s">
        <v>1023</v>
      </c>
      <c r="G61" s="77">
        <v>0</v>
      </c>
    </row>
    <row r="62" spans="2:7" x14ac:dyDescent="0.2">
      <c r="B62" s="74">
        <v>283</v>
      </c>
      <c r="C62" s="75" t="s">
        <v>987</v>
      </c>
      <c r="D62" s="75" t="s">
        <v>547</v>
      </c>
      <c r="E62" s="151" t="s">
        <v>1024</v>
      </c>
      <c r="F62" s="72" t="s">
        <v>1025</v>
      </c>
      <c r="G62" s="77">
        <v>283</v>
      </c>
    </row>
    <row r="63" spans="2:7" x14ac:dyDescent="0.2">
      <c r="B63" s="74"/>
      <c r="D63" s="75" t="s">
        <v>546</v>
      </c>
      <c r="E63" s="151" t="s">
        <v>988</v>
      </c>
      <c r="F63" s="72" t="s">
        <v>545</v>
      </c>
      <c r="G63" s="77">
        <f>G64+G65+G66</f>
        <v>2505</v>
      </c>
    </row>
    <row r="64" spans="2:7" x14ac:dyDescent="0.2">
      <c r="B64" s="74">
        <f>B65+B66+B67</f>
        <v>1523</v>
      </c>
      <c r="C64" s="75" t="s">
        <v>988</v>
      </c>
      <c r="D64" s="72" t="s">
        <v>545</v>
      </c>
      <c r="E64" s="151" t="s">
        <v>1026</v>
      </c>
      <c r="F64" s="72" t="s">
        <v>1027</v>
      </c>
      <c r="G64" s="77">
        <v>0</v>
      </c>
    </row>
    <row r="65" spans="2:7" x14ac:dyDescent="0.2">
      <c r="B65" s="74">
        <v>789</v>
      </c>
      <c r="C65" s="75" t="s">
        <v>544</v>
      </c>
      <c r="E65" s="151" t="s">
        <v>1028</v>
      </c>
      <c r="F65" s="72" t="s">
        <v>1029</v>
      </c>
      <c r="G65" s="77">
        <v>64</v>
      </c>
    </row>
    <row r="66" spans="2:7" x14ac:dyDescent="0.2">
      <c r="B66" s="74">
        <v>0</v>
      </c>
      <c r="C66" s="75" t="s">
        <v>543</v>
      </c>
      <c r="E66" s="151" t="s">
        <v>1030</v>
      </c>
      <c r="F66" s="72" t="s">
        <v>1031</v>
      </c>
      <c r="G66" s="77">
        <v>2441</v>
      </c>
    </row>
    <row r="67" spans="2:7" x14ac:dyDescent="0.2">
      <c r="B67" s="74">
        <v>734</v>
      </c>
      <c r="C67" s="75" t="s">
        <v>542</v>
      </c>
      <c r="E67" s="73"/>
      <c r="G67" s="77"/>
    </row>
    <row r="68" spans="2:7" x14ac:dyDescent="0.2">
      <c r="B68" s="74">
        <f>G70-B59-B62-B64</f>
        <v>56021</v>
      </c>
      <c r="C68" s="75" t="s">
        <v>989</v>
      </c>
      <c r="D68" s="75" t="s">
        <v>537</v>
      </c>
      <c r="E68" s="73"/>
      <c r="G68" s="77"/>
    </row>
    <row r="69" spans="2:7" ht="17.45" customHeight="1" x14ac:dyDescent="0.2">
      <c r="B69" s="74"/>
      <c r="E69" s="73"/>
      <c r="G69" s="77"/>
    </row>
    <row r="70" spans="2:7" ht="17.45" customHeight="1" x14ac:dyDescent="0.2">
      <c r="B70" s="78">
        <f>B59+B62+B64+B68</f>
        <v>59514</v>
      </c>
      <c r="C70" s="79" t="s">
        <v>985</v>
      </c>
      <c r="D70" s="69"/>
      <c r="E70" s="152" t="s">
        <v>985</v>
      </c>
      <c r="F70" s="69"/>
      <c r="G70" s="80">
        <f>G59+G60+G63</f>
        <v>59514</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56021</v>
      </c>
    </row>
    <row r="78" spans="2:7" x14ac:dyDescent="0.2">
      <c r="B78" s="74"/>
      <c r="D78" s="75" t="s">
        <v>536</v>
      </c>
      <c r="E78" s="151"/>
      <c r="F78" s="75"/>
      <c r="G78" s="77"/>
    </row>
    <row r="79" spans="2:7" x14ac:dyDescent="0.2">
      <c r="B79" s="74">
        <f>G82-B77</f>
        <v>56021</v>
      </c>
      <c r="C79" s="75" t="s">
        <v>991</v>
      </c>
      <c r="D79" s="59" t="s">
        <v>535</v>
      </c>
      <c r="E79" s="73"/>
      <c r="G79" s="77"/>
    </row>
    <row r="80" spans="2:7" x14ac:dyDescent="0.2">
      <c r="B80" s="74">
        <f>B79-B13</f>
        <v>-28499</v>
      </c>
      <c r="C80" s="75" t="s">
        <v>992</v>
      </c>
      <c r="D80" s="52" t="s">
        <v>532</v>
      </c>
      <c r="E80" s="73"/>
      <c r="G80" s="77"/>
    </row>
    <row r="81" spans="2:7" x14ac:dyDescent="0.2">
      <c r="B81" s="74"/>
      <c r="E81" s="73"/>
      <c r="G81" s="77"/>
    </row>
    <row r="82" spans="2:7" x14ac:dyDescent="0.2">
      <c r="B82" s="78">
        <f>B77+B79</f>
        <v>56021</v>
      </c>
      <c r="C82" s="79" t="s">
        <v>985</v>
      </c>
      <c r="D82" s="69"/>
      <c r="E82" s="152" t="s">
        <v>985</v>
      </c>
      <c r="F82" s="69"/>
      <c r="G82" s="80">
        <f>G77</f>
        <v>56021</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46300</v>
      </c>
      <c r="C92" s="75" t="s">
        <v>993</v>
      </c>
      <c r="D92" s="52" t="s">
        <v>525</v>
      </c>
      <c r="E92" s="151" t="s">
        <v>991</v>
      </c>
      <c r="F92" s="52" t="s">
        <v>532</v>
      </c>
      <c r="G92" s="77">
        <f>+B80</f>
        <v>-28499</v>
      </c>
    </row>
    <row r="93" spans="2:7" x14ac:dyDescent="0.2">
      <c r="B93" s="74"/>
      <c r="D93" s="59" t="s">
        <v>523</v>
      </c>
      <c r="E93" s="151" t="s">
        <v>999</v>
      </c>
      <c r="F93" s="72" t="s">
        <v>531</v>
      </c>
      <c r="G93" s="77">
        <f>G94+G95</f>
        <v>75255</v>
      </c>
    </row>
    <row r="94" spans="2:7" x14ac:dyDescent="0.2">
      <c r="B94" s="74"/>
      <c r="D94" s="75"/>
      <c r="E94" s="151" t="s">
        <v>530</v>
      </c>
      <c r="G94" s="77">
        <v>68840</v>
      </c>
    </row>
    <row r="95" spans="2:7" x14ac:dyDescent="0.2">
      <c r="B95" s="74"/>
      <c r="D95" s="75"/>
      <c r="E95" s="151" t="s">
        <v>529</v>
      </c>
      <c r="G95" s="77">
        <v>6415</v>
      </c>
    </row>
    <row r="96" spans="2:7" x14ac:dyDescent="0.2">
      <c r="B96" s="74"/>
      <c r="C96" s="75"/>
      <c r="E96" s="151" t="s">
        <v>1000</v>
      </c>
      <c r="F96" s="72" t="s">
        <v>528</v>
      </c>
      <c r="G96" s="77">
        <f>G97</f>
        <v>-456</v>
      </c>
    </row>
    <row r="97" spans="2:7" x14ac:dyDescent="0.2">
      <c r="B97" s="83"/>
      <c r="C97" s="84"/>
      <c r="D97" s="75"/>
      <c r="E97" s="151" t="s">
        <v>1032</v>
      </c>
      <c r="F97" s="84" t="s">
        <v>1033</v>
      </c>
      <c r="G97" s="77">
        <v>-456</v>
      </c>
    </row>
    <row r="98" spans="2:7" x14ac:dyDescent="0.2">
      <c r="B98" s="74"/>
      <c r="E98" s="73"/>
      <c r="G98" s="77"/>
    </row>
    <row r="99" spans="2:7" x14ac:dyDescent="0.2">
      <c r="B99" s="78">
        <f>B92</f>
        <v>46300</v>
      </c>
      <c r="C99" s="79" t="s">
        <v>985</v>
      </c>
      <c r="D99" s="69"/>
      <c r="E99" s="152" t="s">
        <v>985</v>
      </c>
      <c r="F99" s="69"/>
      <c r="G99" s="80">
        <f>G92+G93+G96</f>
        <v>46300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70368</v>
      </c>
      <c r="C106" s="75" t="s">
        <v>994</v>
      </c>
      <c r="D106" s="86" t="s">
        <v>526</v>
      </c>
      <c r="E106" s="73"/>
      <c r="G106" s="73"/>
    </row>
    <row r="107" spans="2:7" x14ac:dyDescent="0.2">
      <c r="B107" s="74">
        <v>60504</v>
      </c>
      <c r="C107" s="75" t="s">
        <v>995</v>
      </c>
      <c r="D107" s="75"/>
      <c r="E107" s="151" t="s">
        <v>993</v>
      </c>
      <c r="F107" s="59" t="s">
        <v>525</v>
      </c>
      <c r="G107" s="77"/>
    </row>
    <row r="108" spans="2:7" x14ac:dyDescent="0.2">
      <c r="B108" s="74">
        <f>-B13</f>
        <v>-84520</v>
      </c>
      <c r="C108" s="75" t="s">
        <v>1001</v>
      </c>
      <c r="D108" s="75" t="s">
        <v>524</v>
      </c>
      <c r="E108" s="151"/>
      <c r="F108" s="58" t="s">
        <v>523</v>
      </c>
      <c r="G108" s="77">
        <f>B92</f>
        <v>46300</v>
      </c>
    </row>
    <row r="109" spans="2:7" x14ac:dyDescent="0.2">
      <c r="B109" s="74">
        <v>9864</v>
      </c>
      <c r="C109" s="82" t="s">
        <v>522</v>
      </c>
      <c r="D109" s="75" t="s">
        <v>1034</v>
      </c>
      <c r="E109" s="73"/>
      <c r="F109" s="87"/>
      <c r="G109" s="88"/>
    </row>
    <row r="110" spans="2:7" x14ac:dyDescent="0.2">
      <c r="B110" s="74">
        <v>0</v>
      </c>
      <c r="C110" s="82" t="s">
        <v>521</v>
      </c>
      <c r="D110" s="75" t="s">
        <v>520</v>
      </c>
      <c r="E110" s="155"/>
      <c r="G110" s="77"/>
    </row>
    <row r="111" spans="2:7" x14ac:dyDescent="0.2">
      <c r="B111" s="74">
        <v>4964</v>
      </c>
      <c r="C111" s="82" t="s">
        <v>996</v>
      </c>
      <c r="D111" s="75" t="s">
        <v>1035</v>
      </c>
      <c r="E111" s="73"/>
      <c r="F111" s="87"/>
      <c r="G111" s="88"/>
    </row>
    <row r="112" spans="2:7" x14ac:dyDescent="0.2">
      <c r="B112" s="74"/>
      <c r="C112" s="75"/>
      <c r="D112" s="75" t="s">
        <v>1036</v>
      </c>
      <c r="E112" s="155"/>
      <c r="G112" s="77"/>
    </row>
    <row r="113" spans="2:7" x14ac:dyDescent="0.2">
      <c r="B113" s="74">
        <f>G115-B106-B108-B111</f>
        <v>55488</v>
      </c>
      <c r="C113" s="153" t="s">
        <v>997</v>
      </c>
      <c r="D113" s="52" t="s">
        <v>519</v>
      </c>
      <c r="E113" s="155"/>
      <c r="F113" s="84"/>
      <c r="G113" s="77"/>
    </row>
    <row r="114" spans="2:7" x14ac:dyDescent="0.2">
      <c r="B114" s="74"/>
      <c r="D114" s="75"/>
      <c r="E114" s="155"/>
      <c r="G114" s="77"/>
    </row>
    <row r="115" spans="2:7" x14ac:dyDescent="0.2">
      <c r="B115" s="78">
        <f>B106+B108+B111+B113</f>
        <v>46300</v>
      </c>
      <c r="C115" s="79" t="s">
        <v>985</v>
      </c>
      <c r="D115" s="90"/>
      <c r="E115" s="152" t="s">
        <v>985</v>
      </c>
      <c r="F115" s="69"/>
      <c r="G115" s="80">
        <f>G108</f>
        <v>46300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55488</v>
      </c>
    </row>
    <row r="123" spans="2:7" ht="15" x14ac:dyDescent="0.2">
      <c r="B123" s="74">
        <f>B125+B128+B131+B134+B137+B142+B143+B144</f>
        <v>5375</v>
      </c>
      <c r="C123" s="50"/>
      <c r="D123" s="75" t="s">
        <v>513</v>
      </c>
      <c r="E123" s="50"/>
      <c r="F123" s="50"/>
      <c r="G123" s="77">
        <f>G125+G128+G131+G134+G137+G142+G143+G144</f>
        <v>-50113</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-4514</v>
      </c>
      <c r="D128" s="75" t="s">
        <v>509</v>
      </c>
      <c r="G128" s="77">
        <f>G129+G130</f>
        <v>-2942</v>
      </c>
    </row>
    <row r="129" spans="2:7" x14ac:dyDescent="0.2">
      <c r="B129" s="74">
        <v>5695</v>
      </c>
      <c r="D129" s="75" t="s">
        <v>508</v>
      </c>
      <c r="G129" s="77">
        <v>0</v>
      </c>
    </row>
    <row r="130" spans="2:7" x14ac:dyDescent="0.2">
      <c r="B130" s="74">
        <v>-10209</v>
      </c>
      <c r="D130" s="75" t="s">
        <v>507</v>
      </c>
      <c r="G130" s="77">
        <v>-2942</v>
      </c>
    </row>
    <row r="131" spans="2:7" x14ac:dyDescent="0.2">
      <c r="B131" s="74">
        <f>B132+B133</f>
        <v>520</v>
      </c>
      <c r="D131" s="75" t="s">
        <v>506</v>
      </c>
      <c r="G131" s="77">
        <f>G132+G133</f>
        <v>0</v>
      </c>
    </row>
    <row r="132" spans="2:7" x14ac:dyDescent="0.2">
      <c r="B132" s="74">
        <v>1462</v>
      </c>
      <c r="D132" s="75" t="s">
        <v>505</v>
      </c>
      <c r="G132" s="77">
        <v>0</v>
      </c>
    </row>
    <row r="133" spans="2:7" x14ac:dyDescent="0.2">
      <c r="B133" s="74">
        <v>-942</v>
      </c>
      <c r="D133" s="75" t="s">
        <v>504</v>
      </c>
      <c r="G133" s="77">
        <v>0</v>
      </c>
    </row>
    <row r="134" spans="2:7" x14ac:dyDescent="0.2">
      <c r="B134" s="74">
        <f>B135+B136</f>
        <v>12117</v>
      </c>
      <c r="D134" s="75" t="s">
        <v>503</v>
      </c>
      <c r="G134" s="77">
        <f>G135+G136</f>
        <v>-56572</v>
      </c>
    </row>
    <row r="135" spans="2:7" x14ac:dyDescent="0.2">
      <c r="B135" s="74">
        <v>1493</v>
      </c>
      <c r="D135" s="75" t="s">
        <v>502</v>
      </c>
      <c r="G135" s="77">
        <v>-414312</v>
      </c>
    </row>
    <row r="136" spans="2:7" x14ac:dyDescent="0.2">
      <c r="B136" s="74">
        <v>10624</v>
      </c>
      <c r="D136" s="75" t="s">
        <v>501</v>
      </c>
      <c r="G136" s="77">
        <v>357740</v>
      </c>
    </row>
    <row r="137" spans="2:7" x14ac:dyDescent="0.2">
      <c r="B137" s="74">
        <f>B138+B141</f>
        <v>10500</v>
      </c>
      <c r="D137" s="89" t="s">
        <v>500</v>
      </c>
      <c r="G137" s="77">
        <f>G138+G141</f>
        <v>3312</v>
      </c>
    </row>
    <row r="138" spans="2:7" x14ac:dyDescent="0.2">
      <c r="B138" s="74">
        <f>B139+B140</f>
        <v>10500</v>
      </c>
      <c r="D138" s="89" t="s">
        <v>499</v>
      </c>
      <c r="G138" s="77">
        <f>G139+G140</f>
        <v>3312</v>
      </c>
    </row>
    <row r="139" spans="2:7" x14ac:dyDescent="0.2">
      <c r="B139" s="74">
        <v>10500</v>
      </c>
      <c r="D139" s="89" t="s">
        <v>498</v>
      </c>
      <c r="G139" s="77">
        <v>3312</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-4652</v>
      </c>
    </row>
    <row r="144" spans="2:7" x14ac:dyDescent="0.2">
      <c r="B144" s="74">
        <f>B145+B146</f>
        <v>-13248</v>
      </c>
      <c r="D144" s="75" t="s">
        <v>493</v>
      </c>
      <c r="G144" s="77">
        <f>G145+G146</f>
        <v>10741</v>
      </c>
    </row>
    <row r="145" spans="2:7" x14ac:dyDescent="0.2">
      <c r="B145" s="74">
        <v>-15518</v>
      </c>
      <c r="D145" s="75" t="s">
        <v>492</v>
      </c>
      <c r="G145" s="77">
        <v>7419</v>
      </c>
    </row>
    <row r="146" spans="2:7" x14ac:dyDescent="0.2">
      <c r="B146" s="78">
        <v>2270</v>
      </c>
      <c r="C146" s="91"/>
      <c r="D146" s="90" t="s">
        <v>491</v>
      </c>
      <c r="E146" s="91"/>
      <c r="F146" s="91"/>
      <c r="G146" s="80">
        <v>3322</v>
      </c>
    </row>
    <row r="185" s="72" customFormat="1" x14ac:dyDescent="0.2"/>
  </sheetData>
  <mergeCells count="1">
    <mergeCell ref="B85:G85"/>
  </mergeCells>
  <hyperlinks>
    <hyperlink ref="B1" location="Indice!A1" display="INDICE" xr:uid="{00000000-0004-0000-2200-000000000000}"/>
  </hyperlinks>
  <pageMargins left="0.51181102362204722" right="0.51181102362204722" top="0.78740157480314965" bottom="0.70866141732283472" header="0.39370078740157483" footer="0.39370078740157483"/>
  <pageSetup paperSize="9" scale="78" fitToHeight="2" orientation="portrait" r:id="rId1"/>
  <headerFooter alignWithMargins="0"/>
  <rowBreaks count="1" manualBreakCount="1">
    <brk id="72" min="1" max="8"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605</v>
      </c>
      <c r="C3" s="109"/>
      <c r="D3" s="113"/>
      <c r="E3" s="109"/>
      <c r="F3" s="109"/>
      <c r="G3" s="109"/>
      <c r="H3" s="109"/>
      <c r="I3" s="109"/>
      <c r="J3" s="109"/>
      <c r="K3" s="109"/>
    </row>
    <row r="4" spans="2:12" s="112" customFormat="1" ht="15" customHeight="1" x14ac:dyDescent="0.25">
      <c r="B4" s="67" t="s">
        <v>604</v>
      </c>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6007805</v>
      </c>
      <c r="C11" s="75" t="s">
        <v>975</v>
      </c>
      <c r="D11" s="75" t="s">
        <v>572</v>
      </c>
      <c r="E11" s="151" t="s">
        <v>998</v>
      </c>
      <c r="F11" s="76" t="s">
        <v>571</v>
      </c>
      <c r="G11" s="77">
        <f>G12+G13</f>
        <v>11962555</v>
      </c>
    </row>
    <row r="12" spans="2:12" x14ac:dyDescent="0.2">
      <c r="B12" s="74">
        <f>G11-B11</f>
        <v>5954750</v>
      </c>
      <c r="C12" s="75" t="s">
        <v>976</v>
      </c>
      <c r="D12" s="52" t="s">
        <v>566</v>
      </c>
      <c r="E12" s="151" t="s">
        <v>1006</v>
      </c>
      <c r="F12" s="72" t="s">
        <v>1007</v>
      </c>
      <c r="G12" s="77">
        <v>11944226</v>
      </c>
    </row>
    <row r="13" spans="2:12" x14ac:dyDescent="0.2">
      <c r="B13" s="74">
        <v>2448677</v>
      </c>
      <c r="C13" s="75" t="s">
        <v>977</v>
      </c>
      <c r="D13" s="75" t="s">
        <v>524</v>
      </c>
      <c r="E13" s="151" t="s">
        <v>1008</v>
      </c>
      <c r="F13" s="72" t="s">
        <v>1009</v>
      </c>
      <c r="G13" s="77">
        <v>18329</v>
      </c>
    </row>
    <row r="14" spans="2:12" x14ac:dyDescent="0.2">
      <c r="B14" s="74">
        <f>B12-B13</f>
        <v>3506073</v>
      </c>
      <c r="C14" s="75" t="s">
        <v>978</v>
      </c>
      <c r="D14" s="52" t="s">
        <v>570</v>
      </c>
      <c r="E14" s="151"/>
      <c r="G14" s="77"/>
    </row>
    <row r="15" spans="2:12" ht="7.15" customHeight="1" x14ac:dyDescent="0.2">
      <c r="B15" s="74"/>
      <c r="E15" s="73"/>
      <c r="G15" s="77"/>
    </row>
    <row r="16" spans="2:12" x14ac:dyDescent="0.2">
      <c r="B16" s="78">
        <f>B11+B12</f>
        <v>11962555</v>
      </c>
      <c r="C16" s="79" t="s">
        <v>518</v>
      </c>
      <c r="D16" s="69"/>
      <c r="E16" s="152" t="s">
        <v>985</v>
      </c>
      <c r="F16" s="69"/>
      <c r="G16" s="80">
        <f>G11</f>
        <v>11962555</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5341660</v>
      </c>
      <c r="C26" s="75" t="s">
        <v>979</v>
      </c>
      <c r="D26" s="75" t="s">
        <v>567</v>
      </c>
      <c r="E26" s="151" t="s">
        <v>976</v>
      </c>
      <c r="F26" s="59" t="s">
        <v>566</v>
      </c>
      <c r="G26" s="77">
        <f>+B12</f>
        <v>5954750</v>
      </c>
    </row>
    <row r="27" spans="2:7" x14ac:dyDescent="0.2">
      <c r="B27" s="74">
        <v>4108750</v>
      </c>
      <c r="C27" s="75" t="s">
        <v>565</v>
      </c>
      <c r="E27" s="73"/>
      <c r="G27" s="77"/>
    </row>
    <row r="28" spans="2:7" x14ac:dyDescent="0.2">
      <c r="B28" s="74">
        <f>B29+B30</f>
        <v>1232910</v>
      </c>
      <c r="C28" s="75" t="s">
        <v>564</v>
      </c>
      <c r="E28" s="73"/>
      <c r="G28" s="77"/>
    </row>
    <row r="29" spans="2:7" x14ac:dyDescent="0.2">
      <c r="B29" s="74">
        <v>1222760</v>
      </c>
      <c r="C29" s="75" t="s">
        <v>1002</v>
      </c>
      <c r="E29" s="73"/>
      <c r="G29" s="77"/>
    </row>
    <row r="30" spans="2:7" x14ac:dyDescent="0.2">
      <c r="B30" s="74">
        <v>10150</v>
      </c>
      <c r="C30" s="75" t="s">
        <v>1003</v>
      </c>
      <c r="E30" s="73"/>
      <c r="G30" s="77"/>
    </row>
    <row r="31" spans="2:7" ht="12.75" customHeight="1" x14ac:dyDescent="0.2">
      <c r="B31" s="74">
        <v>220978</v>
      </c>
      <c r="C31" s="75" t="s">
        <v>980</v>
      </c>
      <c r="D31" s="72" t="s">
        <v>563</v>
      </c>
      <c r="E31" s="73"/>
      <c r="G31" s="77"/>
    </row>
    <row r="32" spans="2:7" ht="12.75" customHeight="1" x14ac:dyDescent="0.2">
      <c r="B32" s="74">
        <v>-63538</v>
      </c>
      <c r="C32" s="75" t="s">
        <v>981</v>
      </c>
      <c r="D32" s="72" t="s">
        <v>562</v>
      </c>
      <c r="E32" s="73"/>
      <c r="G32" s="77"/>
    </row>
    <row r="33" spans="2:7" x14ac:dyDescent="0.2">
      <c r="B33" s="74">
        <f>G35-B26-B31-B32</f>
        <v>455650</v>
      </c>
      <c r="C33" s="75" t="s">
        <v>982</v>
      </c>
      <c r="D33" s="52" t="s">
        <v>560</v>
      </c>
      <c r="E33" s="73"/>
      <c r="G33" s="77"/>
    </row>
    <row r="34" spans="2:7" x14ac:dyDescent="0.2">
      <c r="B34" s="74"/>
      <c r="E34" s="73"/>
      <c r="G34" s="77"/>
    </row>
    <row r="35" spans="2:7" x14ac:dyDescent="0.2">
      <c r="B35" s="78">
        <f>B26+B31+B32+B33</f>
        <v>5954750</v>
      </c>
      <c r="C35" s="79" t="s">
        <v>985</v>
      </c>
      <c r="D35" s="69"/>
      <c r="E35" s="152" t="s">
        <v>985</v>
      </c>
      <c r="F35" s="69"/>
      <c r="G35" s="80">
        <f>G26</f>
        <v>5954750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568306</v>
      </c>
      <c r="C42" s="75" t="s">
        <v>983</v>
      </c>
      <c r="D42" s="75" t="s">
        <v>559</v>
      </c>
      <c r="E42" s="151" t="s">
        <v>982</v>
      </c>
      <c r="F42" s="52" t="s">
        <v>560</v>
      </c>
      <c r="G42" s="77">
        <f>+B33</f>
        <v>455650</v>
      </c>
    </row>
    <row r="43" spans="2:7" x14ac:dyDescent="0.2">
      <c r="B43" s="74">
        <v>546944</v>
      </c>
      <c r="C43" s="82" t="s">
        <v>558</v>
      </c>
      <c r="E43" s="154" t="s">
        <v>983</v>
      </c>
      <c r="F43" s="76" t="s">
        <v>559</v>
      </c>
      <c r="G43" s="77">
        <f>G44+G45+G47+G48+G49</f>
        <v>60945</v>
      </c>
    </row>
    <row r="44" spans="2:7" x14ac:dyDescent="0.2">
      <c r="B44" s="74">
        <v>21362</v>
      </c>
      <c r="C44" s="75" t="s">
        <v>557</v>
      </c>
      <c r="E44" s="154" t="s">
        <v>1010</v>
      </c>
      <c r="F44" s="72" t="s">
        <v>1011</v>
      </c>
      <c r="G44" s="77">
        <v>36595</v>
      </c>
    </row>
    <row r="45" spans="2:7" x14ac:dyDescent="0.2">
      <c r="B45" s="74">
        <v>0</v>
      </c>
      <c r="C45" s="75" t="s">
        <v>556</v>
      </c>
      <c r="E45" s="151" t="s">
        <v>1012</v>
      </c>
      <c r="F45" s="72" t="s">
        <v>1013</v>
      </c>
      <c r="G45" s="77">
        <v>24350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-51711</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516595</v>
      </c>
      <c r="C52" s="79" t="s">
        <v>985</v>
      </c>
      <c r="D52" s="69"/>
      <c r="E52" s="152" t="s">
        <v>985</v>
      </c>
      <c r="F52" s="69"/>
      <c r="G52" s="80">
        <f>G42+G43+G50</f>
        <v>516595</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25457</v>
      </c>
      <c r="C59" s="75" t="s">
        <v>986</v>
      </c>
      <c r="D59" s="76" t="s">
        <v>551</v>
      </c>
      <c r="E59" s="151" t="s">
        <v>984</v>
      </c>
      <c r="F59" s="52" t="s">
        <v>550</v>
      </c>
      <c r="G59" s="77">
        <f>+B49</f>
        <v>-51711</v>
      </c>
    </row>
    <row r="60" spans="2:7" x14ac:dyDescent="0.2">
      <c r="B60" s="74">
        <v>25457</v>
      </c>
      <c r="C60" s="75" t="s">
        <v>549</v>
      </c>
      <c r="E60" s="151" t="s">
        <v>1004</v>
      </c>
      <c r="F60" s="75" t="s">
        <v>1005</v>
      </c>
      <c r="G60" s="77">
        <f>G61+G62</f>
        <v>10150</v>
      </c>
    </row>
    <row r="61" spans="2:7" x14ac:dyDescent="0.2">
      <c r="B61" s="74">
        <v>0</v>
      </c>
      <c r="C61" s="75" t="s">
        <v>548</v>
      </c>
      <c r="E61" s="151" t="s">
        <v>1022</v>
      </c>
      <c r="F61" s="72" t="s">
        <v>1023</v>
      </c>
      <c r="G61" s="77">
        <v>0</v>
      </c>
    </row>
    <row r="62" spans="2:7" x14ac:dyDescent="0.2">
      <c r="B62" s="74">
        <v>10150</v>
      </c>
      <c r="C62" s="75" t="s">
        <v>987</v>
      </c>
      <c r="D62" s="75" t="s">
        <v>547</v>
      </c>
      <c r="E62" s="151" t="s">
        <v>1024</v>
      </c>
      <c r="F62" s="72" t="s">
        <v>1025</v>
      </c>
      <c r="G62" s="77">
        <v>10150</v>
      </c>
    </row>
    <row r="63" spans="2:7" x14ac:dyDescent="0.2">
      <c r="B63" s="74"/>
      <c r="D63" s="75" t="s">
        <v>546</v>
      </c>
      <c r="E63" s="151" t="s">
        <v>988</v>
      </c>
      <c r="F63" s="72" t="s">
        <v>545</v>
      </c>
      <c r="G63" s="77">
        <f>G64+G65+G66</f>
        <v>3893</v>
      </c>
    </row>
    <row r="64" spans="2:7" x14ac:dyDescent="0.2">
      <c r="B64" s="74">
        <f>B65+B66+B67</f>
        <v>92118</v>
      </c>
      <c r="C64" s="75" t="s">
        <v>988</v>
      </c>
      <c r="D64" s="72" t="s">
        <v>545</v>
      </c>
      <c r="E64" s="151" t="s">
        <v>1026</v>
      </c>
      <c r="F64" s="72" t="s">
        <v>1027</v>
      </c>
      <c r="G64" s="77">
        <v>0</v>
      </c>
    </row>
    <row r="65" spans="2:7" x14ac:dyDescent="0.2">
      <c r="B65" s="74">
        <v>32623</v>
      </c>
      <c r="C65" s="75" t="s">
        <v>544</v>
      </c>
      <c r="E65" s="151" t="s">
        <v>1028</v>
      </c>
      <c r="F65" s="72" t="s">
        <v>1029</v>
      </c>
      <c r="G65" s="77">
        <v>1000</v>
      </c>
    </row>
    <row r="66" spans="2:7" x14ac:dyDescent="0.2">
      <c r="B66" s="74">
        <v>0</v>
      </c>
      <c r="C66" s="75" t="s">
        <v>543</v>
      </c>
      <c r="E66" s="151" t="s">
        <v>1030</v>
      </c>
      <c r="F66" s="72" t="s">
        <v>1031</v>
      </c>
      <c r="G66" s="77">
        <v>2893</v>
      </c>
    </row>
    <row r="67" spans="2:7" x14ac:dyDescent="0.2">
      <c r="B67" s="74">
        <v>59495</v>
      </c>
      <c r="C67" s="75" t="s">
        <v>542</v>
      </c>
      <c r="E67" s="73"/>
      <c r="G67" s="77"/>
    </row>
    <row r="68" spans="2:7" x14ac:dyDescent="0.2">
      <c r="B68" s="74">
        <f>G70-B59-B62-B64</f>
        <v>-165393</v>
      </c>
      <c r="C68" s="75" t="s">
        <v>989</v>
      </c>
      <c r="D68" s="75" t="s">
        <v>537</v>
      </c>
      <c r="E68" s="73"/>
      <c r="G68" s="77"/>
    </row>
    <row r="69" spans="2:7" ht="17.45" customHeight="1" x14ac:dyDescent="0.2">
      <c r="B69" s="74"/>
      <c r="E69" s="73"/>
      <c r="G69" s="77"/>
    </row>
    <row r="70" spans="2:7" ht="17.45" customHeight="1" x14ac:dyDescent="0.2">
      <c r="B70" s="78">
        <f>B59+B62+B64+B68</f>
        <v>-37668</v>
      </c>
      <c r="C70" s="79" t="s">
        <v>985</v>
      </c>
      <c r="D70" s="69"/>
      <c r="E70" s="152" t="s">
        <v>985</v>
      </c>
      <c r="F70" s="69"/>
      <c r="G70" s="80">
        <f>G59+G60+G63</f>
        <v>-37668</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-165393</v>
      </c>
    </row>
    <row r="78" spans="2:7" x14ac:dyDescent="0.2">
      <c r="B78" s="74"/>
      <c r="D78" s="75" t="s">
        <v>536</v>
      </c>
      <c r="E78" s="151"/>
      <c r="F78" s="75"/>
      <c r="G78" s="77"/>
    </row>
    <row r="79" spans="2:7" x14ac:dyDescent="0.2">
      <c r="B79" s="74">
        <f>G82-B77</f>
        <v>-165393</v>
      </c>
      <c r="C79" s="75" t="s">
        <v>991</v>
      </c>
      <c r="D79" s="59" t="s">
        <v>535</v>
      </c>
      <c r="E79" s="73"/>
      <c r="G79" s="77"/>
    </row>
    <row r="80" spans="2:7" x14ac:dyDescent="0.2">
      <c r="B80" s="74">
        <f>B79-B13</f>
        <v>-2614070</v>
      </c>
      <c r="C80" s="75" t="s">
        <v>992</v>
      </c>
      <c r="D80" s="52" t="s">
        <v>532</v>
      </c>
      <c r="E80" s="73"/>
      <c r="G80" s="77"/>
    </row>
    <row r="81" spans="2:7" x14ac:dyDescent="0.2">
      <c r="B81" s="74"/>
      <c r="E81" s="73"/>
      <c r="G81" s="77"/>
    </row>
    <row r="82" spans="2:7" x14ac:dyDescent="0.2">
      <c r="B82" s="78">
        <f>B77+B79</f>
        <v>-165393</v>
      </c>
      <c r="C82" s="79" t="s">
        <v>985</v>
      </c>
      <c r="D82" s="69"/>
      <c r="E82" s="152" t="s">
        <v>985</v>
      </c>
      <c r="F82" s="69"/>
      <c r="G82" s="80">
        <f>G77</f>
        <v>-165393</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-1534323</v>
      </c>
      <c r="C92" s="75" t="s">
        <v>993</v>
      </c>
      <c r="D92" s="52" t="s">
        <v>525</v>
      </c>
      <c r="E92" s="151" t="s">
        <v>991</v>
      </c>
      <c r="F92" s="52" t="s">
        <v>532</v>
      </c>
      <c r="G92" s="77">
        <f>+B80</f>
        <v>-2614070</v>
      </c>
    </row>
    <row r="93" spans="2:7" x14ac:dyDescent="0.2">
      <c r="B93" s="74"/>
      <c r="D93" s="59" t="s">
        <v>523</v>
      </c>
      <c r="E93" s="151" t="s">
        <v>999</v>
      </c>
      <c r="F93" s="72" t="s">
        <v>531</v>
      </c>
      <c r="G93" s="77">
        <f>G94+G95</f>
        <v>1147230</v>
      </c>
    </row>
    <row r="94" spans="2:7" x14ac:dyDescent="0.2">
      <c r="B94" s="74"/>
      <c r="D94" s="75"/>
      <c r="E94" s="151" t="s">
        <v>530</v>
      </c>
      <c r="G94" s="77">
        <v>1112952</v>
      </c>
    </row>
    <row r="95" spans="2:7" x14ac:dyDescent="0.2">
      <c r="B95" s="74"/>
      <c r="D95" s="75"/>
      <c r="E95" s="151" t="s">
        <v>529</v>
      </c>
      <c r="G95" s="77">
        <v>34278</v>
      </c>
    </row>
    <row r="96" spans="2:7" x14ac:dyDescent="0.2">
      <c r="B96" s="74"/>
      <c r="C96" s="75"/>
      <c r="E96" s="151" t="s">
        <v>1000</v>
      </c>
      <c r="F96" s="72" t="s">
        <v>528</v>
      </c>
      <c r="G96" s="77">
        <f>G97</f>
        <v>-67483</v>
      </c>
    </row>
    <row r="97" spans="2:7" x14ac:dyDescent="0.2">
      <c r="B97" s="83"/>
      <c r="C97" s="84"/>
      <c r="D97" s="75"/>
      <c r="E97" s="151" t="s">
        <v>1032</v>
      </c>
      <c r="F97" s="84" t="s">
        <v>1033</v>
      </c>
      <c r="G97" s="77">
        <v>-67483</v>
      </c>
    </row>
    <row r="98" spans="2:7" x14ac:dyDescent="0.2">
      <c r="B98" s="74"/>
      <c r="E98" s="73"/>
      <c r="G98" s="77"/>
    </row>
    <row r="99" spans="2:7" x14ac:dyDescent="0.2">
      <c r="B99" s="78">
        <f>B92</f>
        <v>-1534323</v>
      </c>
      <c r="C99" s="79" t="s">
        <v>985</v>
      </c>
      <c r="D99" s="69"/>
      <c r="E99" s="152" t="s">
        <v>985</v>
      </c>
      <c r="F99" s="69"/>
      <c r="G99" s="80">
        <f>G92+G93+G96</f>
        <v>-1534323</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2661833</v>
      </c>
      <c r="C106" s="75" t="s">
        <v>994</v>
      </c>
      <c r="D106" s="86" t="s">
        <v>526</v>
      </c>
      <c r="E106" s="73"/>
      <c r="G106" s="73"/>
    </row>
    <row r="107" spans="2:7" x14ac:dyDescent="0.2">
      <c r="B107" s="74">
        <v>2648148</v>
      </c>
      <c r="C107" s="75" t="s">
        <v>995</v>
      </c>
      <c r="D107" s="75"/>
      <c r="E107" s="151" t="s">
        <v>993</v>
      </c>
      <c r="F107" s="59" t="s">
        <v>525</v>
      </c>
      <c r="G107" s="77"/>
    </row>
    <row r="108" spans="2:7" x14ac:dyDescent="0.2">
      <c r="B108" s="74">
        <f>-B13</f>
        <v>-2448677</v>
      </c>
      <c r="C108" s="75" t="s">
        <v>1001</v>
      </c>
      <c r="D108" s="75" t="s">
        <v>524</v>
      </c>
      <c r="E108" s="151"/>
      <c r="F108" s="58" t="s">
        <v>523</v>
      </c>
      <c r="G108" s="77">
        <f>B92</f>
        <v>-1534323</v>
      </c>
    </row>
    <row r="109" spans="2:7" x14ac:dyDescent="0.2">
      <c r="B109" s="74">
        <v>13685</v>
      </c>
      <c r="C109" s="82" t="s">
        <v>522</v>
      </c>
      <c r="D109" s="75" t="s">
        <v>1034</v>
      </c>
      <c r="E109" s="73"/>
      <c r="F109" s="87"/>
      <c r="G109" s="88"/>
    </row>
    <row r="110" spans="2:7" x14ac:dyDescent="0.2">
      <c r="B110" s="74">
        <v>0</v>
      </c>
      <c r="C110" s="82" t="s">
        <v>521</v>
      </c>
      <c r="D110" s="75" t="s">
        <v>520</v>
      </c>
      <c r="E110" s="155"/>
      <c r="G110" s="77"/>
    </row>
    <row r="111" spans="2:7" x14ac:dyDescent="0.2">
      <c r="B111" s="74">
        <v>54087</v>
      </c>
      <c r="C111" s="82" t="s">
        <v>996</v>
      </c>
      <c r="D111" s="75" t="s">
        <v>1035</v>
      </c>
      <c r="E111" s="73"/>
      <c r="F111" s="87"/>
      <c r="G111" s="88"/>
    </row>
    <row r="112" spans="2:7" x14ac:dyDescent="0.2">
      <c r="B112" s="74"/>
      <c r="C112" s="75"/>
      <c r="D112" s="75" t="s">
        <v>1036</v>
      </c>
      <c r="E112" s="155"/>
      <c r="G112" s="77"/>
    </row>
    <row r="113" spans="2:7" x14ac:dyDescent="0.2">
      <c r="B113" s="74">
        <f>G115-B106-B108-B111</f>
        <v>-1801566</v>
      </c>
      <c r="C113" s="153" t="s">
        <v>997</v>
      </c>
      <c r="D113" s="52" t="s">
        <v>519</v>
      </c>
      <c r="E113" s="155"/>
      <c r="F113" s="84"/>
      <c r="G113" s="77"/>
    </row>
    <row r="114" spans="2:7" x14ac:dyDescent="0.2">
      <c r="B114" s="74"/>
      <c r="D114" s="75"/>
      <c r="E114" s="155"/>
      <c r="G114" s="77"/>
    </row>
    <row r="115" spans="2:7" x14ac:dyDescent="0.2">
      <c r="B115" s="78">
        <f>B106+B108+B111+B113</f>
        <v>-1534323</v>
      </c>
      <c r="C115" s="79" t="s">
        <v>985</v>
      </c>
      <c r="D115" s="90"/>
      <c r="E115" s="152" t="s">
        <v>985</v>
      </c>
      <c r="F115" s="69"/>
      <c r="G115" s="80">
        <f>G108</f>
        <v>-1534323</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-1801566</v>
      </c>
    </row>
    <row r="123" spans="2:7" ht="15" x14ac:dyDescent="0.2">
      <c r="B123" s="74">
        <f>B125+B128+B131+B134+B137+B142+B143+B144</f>
        <v>855977</v>
      </c>
      <c r="C123" s="50"/>
      <c r="D123" s="75" t="s">
        <v>513</v>
      </c>
      <c r="E123" s="50"/>
      <c r="F123" s="50"/>
      <c r="G123" s="77">
        <f>G125+G128+G131+G134+G137+G142+G143+G144</f>
        <v>2657543</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804823</v>
      </c>
      <c r="D128" s="75" t="s">
        <v>509</v>
      </c>
      <c r="G128" s="77">
        <f>G129+G130</f>
        <v>-7289</v>
      </c>
    </row>
    <row r="129" spans="2:7" x14ac:dyDescent="0.2">
      <c r="B129" s="74">
        <v>-70432</v>
      </c>
      <c r="D129" s="75" t="s">
        <v>508</v>
      </c>
      <c r="G129" s="77">
        <v>0</v>
      </c>
    </row>
    <row r="130" spans="2:7" x14ac:dyDescent="0.2">
      <c r="B130" s="74">
        <v>875255</v>
      </c>
      <c r="D130" s="75" t="s">
        <v>507</v>
      </c>
      <c r="G130" s="77">
        <v>-7289</v>
      </c>
    </row>
    <row r="131" spans="2:7" x14ac:dyDescent="0.2">
      <c r="B131" s="74">
        <f>B132+B133</f>
        <v>-3027</v>
      </c>
      <c r="D131" s="75" t="s">
        <v>506</v>
      </c>
      <c r="G131" s="77">
        <f>G132+G133</f>
        <v>496054</v>
      </c>
    </row>
    <row r="132" spans="2:7" x14ac:dyDescent="0.2">
      <c r="B132" s="74">
        <v>-1242</v>
      </c>
      <c r="D132" s="75" t="s">
        <v>505</v>
      </c>
      <c r="G132" s="77">
        <v>-102022</v>
      </c>
    </row>
    <row r="133" spans="2:7" x14ac:dyDescent="0.2">
      <c r="B133" s="74">
        <v>-1785</v>
      </c>
      <c r="D133" s="75" t="s">
        <v>504</v>
      </c>
      <c r="G133" s="77">
        <v>598076</v>
      </c>
    </row>
    <row r="134" spans="2:7" x14ac:dyDescent="0.2">
      <c r="B134" s="74">
        <f>B135+B136</f>
        <v>157576</v>
      </c>
      <c r="D134" s="75" t="s">
        <v>503</v>
      </c>
      <c r="G134" s="77">
        <f>G135+G136</f>
        <v>2317717</v>
      </c>
    </row>
    <row r="135" spans="2:7" x14ac:dyDescent="0.2">
      <c r="B135" s="74">
        <v>129662</v>
      </c>
      <c r="D135" s="75" t="s">
        <v>502</v>
      </c>
      <c r="G135" s="77">
        <v>485142</v>
      </c>
    </row>
    <row r="136" spans="2:7" x14ac:dyDescent="0.2">
      <c r="B136" s="74">
        <v>27914</v>
      </c>
      <c r="D136" s="75" t="s">
        <v>501</v>
      </c>
      <c r="G136" s="77">
        <v>1832575</v>
      </c>
    </row>
    <row r="137" spans="2:7" x14ac:dyDescent="0.2">
      <c r="B137" s="74">
        <f>B138+B141</f>
        <v>1183</v>
      </c>
      <c r="D137" s="89" t="s">
        <v>500</v>
      </c>
      <c r="G137" s="77">
        <f>G138+G141</f>
        <v>-1</v>
      </c>
    </row>
    <row r="138" spans="2:7" x14ac:dyDescent="0.2">
      <c r="B138" s="74">
        <f>B139+B140</f>
        <v>1255</v>
      </c>
      <c r="D138" s="89" t="s">
        <v>499</v>
      </c>
      <c r="G138" s="77">
        <f>G139+G140</f>
        <v>-1</v>
      </c>
    </row>
    <row r="139" spans="2:7" x14ac:dyDescent="0.2">
      <c r="B139" s="74">
        <v>1255</v>
      </c>
      <c r="D139" s="89" t="s">
        <v>498</v>
      </c>
      <c r="G139" s="77">
        <v>-1</v>
      </c>
    </row>
    <row r="140" spans="2:7" x14ac:dyDescent="0.2">
      <c r="B140" s="74">
        <v>0</v>
      </c>
      <c r="D140" s="89" t="s">
        <v>497</v>
      </c>
      <c r="G140" s="77">
        <v>0</v>
      </c>
    </row>
    <row r="141" spans="2:7" x14ac:dyDescent="0.2">
      <c r="B141" s="74">
        <v>-72</v>
      </c>
      <c r="D141" s="89" t="s">
        <v>496</v>
      </c>
      <c r="G141" s="77">
        <v>0</v>
      </c>
    </row>
    <row r="142" spans="2:7" x14ac:dyDescent="0.2">
      <c r="B142" s="74">
        <v>0</v>
      </c>
      <c r="D142" s="75" t="s">
        <v>495</v>
      </c>
      <c r="G142" s="77">
        <v>0</v>
      </c>
    </row>
    <row r="143" spans="2:7" x14ac:dyDescent="0.2">
      <c r="B143" s="74">
        <v>30</v>
      </c>
      <c r="D143" s="75" t="s">
        <v>494</v>
      </c>
      <c r="G143" s="77">
        <v>-13258</v>
      </c>
    </row>
    <row r="144" spans="2:7" x14ac:dyDescent="0.2">
      <c r="B144" s="74">
        <f>B145+B146</f>
        <v>-104608</v>
      </c>
      <c r="D144" s="75" t="s">
        <v>493</v>
      </c>
      <c r="G144" s="77">
        <f>G145+G146</f>
        <v>-135680</v>
      </c>
    </row>
    <row r="145" spans="2:7" x14ac:dyDescent="0.2">
      <c r="B145" s="74">
        <v>626452</v>
      </c>
      <c r="D145" s="75" t="s">
        <v>492</v>
      </c>
      <c r="G145" s="77">
        <v>100962</v>
      </c>
    </row>
    <row r="146" spans="2:7" x14ac:dyDescent="0.2">
      <c r="B146" s="78">
        <v>-731060</v>
      </c>
      <c r="C146" s="91"/>
      <c r="D146" s="90" t="s">
        <v>491</v>
      </c>
      <c r="E146" s="91"/>
      <c r="F146" s="91"/>
      <c r="G146" s="80">
        <v>-236642</v>
      </c>
    </row>
    <row r="185" s="72" customFormat="1" x14ac:dyDescent="0.2"/>
  </sheetData>
  <mergeCells count="1">
    <mergeCell ref="B85:G85"/>
  </mergeCells>
  <hyperlinks>
    <hyperlink ref="B1" location="Indice!A1" display="INDICE" xr:uid="{00000000-0004-0000-2300-000000000000}"/>
  </hyperlinks>
  <pageMargins left="0.51181102362204722" right="0.51181102362204722" top="0.78740157480314965" bottom="0.70866141732283472" header="0.39370078740157483" footer="0.39370078740157483"/>
  <pageSetup paperSize="9" scale="78" fitToHeight="2" orientation="portrait" r:id="rId1"/>
  <headerFooter alignWithMargins="0"/>
  <rowBreaks count="1" manualBreakCount="1">
    <brk id="72" min="1" max="8"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606</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54977</v>
      </c>
      <c r="C11" s="75" t="s">
        <v>975</v>
      </c>
      <c r="D11" s="75" t="s">
        <v>572</v>
      </c>
      <c r="E11" s="151" t="s">
        <v>998</v>
      </c>
      <c r="F11" s="76" t="s">
        <v>571</v>
      </c>
      <c r="G11" s="77">
        <f>G12+G13</f>
        <v>161696</v>
      </c>
    </row>
    <row r="12" spans="2:12" x14ac:dyDescent="0.2">
      <c r="B12" s="74">
        <f>G11-B11</f>
        <v>106719</v>
      </c>
      <c r="C12" s="75" t="s">
        <v>976</v>
      </c>
      <c r="D12" s="52" t="s">
        <v>566</v>
      </c>
      <c r="E12" s="151" t="s">
        <v>1006</v>
      </c>
      <c r="F12" s="72" t="s">
        <v>1007</v>
      </c>
      <c r="G12" s="77">
        <v>158697</v>
      </c>
    </row>
    <row r="13" spans="2:12" x14ac:dyDescent="0.2">
      <c r="B13" s="74">
        <v>14505</v>
      </c>
      <c r="C13" s="75" t="s">
        <v>977</v>
      </c>
      <c r="D13" s="75" t="s">
        <v>524</v>
      </c>
      <c r="E13" s="151" t="s">
        <v>1008</v>
      </c>
      <c r="F13" s="72" t="s">
        <v>1009</v>
      </c>
      <c r="G13" s="77">
        <v>2999</v>
      </c>
    </row>
    <row r="14" spans="2:12" x14ac:dyDescent="0.2">
      <c r="B14" s="74">
        <f>B12-B13</f>
        <v>92214</v>
      </c>
      <c r="C14" s="75" t="s">
        <v>978</v>
      </c>
      <c r="D14" s="52" t="s">
        <v>570</v>
      </c>
      <c r="E14" s="151"/>
      <c r="G14" s="77"/>
    </row>
    <row r="15" spans="2:12" ht="7.15" customHeight="1" x14ac:dyDescent="0.2">
      <c r="B15" s="74"/>
      <c r="E15" s="73"/>
      <c r="G15" s="77"/>
    </row>
    <row r="16" spans="2:12" x14ac:dyDescent="0.2">
      <c r="B16" s="78">
        <f>B11+B12</f>
        <v>161696</v>
      </c>
      <c r="C16" s="79" t="s">
        <v>518</v>
      </c>
      <c r="D16" s="69"/>
      <c r="E16" s="152" t="s">
        <v>985</v>
      </c>
      <c r="F16" s="69"/>
      <c r="G16" s="80">
        <f>G11</f>
        <v>161696</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69471</v>
      </c>
      <c r="C26" s="75" t="s">
        <v>979</v>
      </c>
      <c r="D26" s="75" t="s">
        <v>567</v>
      </c>
      <c r="E26" s="151" t="s">
        <v>976</v>
      </c>
      <c r="F26" s="59" t="s">
        <v>566</v>
      </c>
      <c r="G26" s="77">
        <f>+B12</f>
        <v>106719</v>
      </c>
    </row>
    <row r="27" spans="2:7" x14ac:dyDescent="0.2">
      <c r="B27" s="74">
        <v>54453</v>
      </c>
      <c r="C27" s="75" t="s">
        <v>565</v>
      </c>
      <c r="E27" s="73"/>
      <c r="G27" s="77"/>
    </row>
    <row r="28" spans="2:7" x14ac:dyDescent="0.2">
      <c r="B28" s="74">
        <f>B29+B30</f>
        <v>15018</v>
      </c>
      <c r="C28" s="75" t="s">
        <v>564</v>
      </c>
      <c r="E28" s="73"/>
      <c r="G28" s="77"/>
    </row>
    <row r="29" spans="2:7" x14ac:dyDescent="0.2">
      <c r="B29" s="74">
        <v>14738</v>
      </c>
      <c r="C29" s="75" t="s">
        <v>1002</v>
      </c>
      <c r="E29" s="73"/>
      <c r="G29" s="77"/>
    </row>
    <row r="30" spans="2:7" x14ac:dyDescent="0.2">
      <c r="B30" s="74">
        <v>280</v>
      </c>
      <c r="C30" s="75" t="s">
        <v>1003</v>
      </c>
      <c r="E30" s="73"/>
      <c r="G30" s="77"/>
    </row>
    <row r="31" spans="2:7" ht="12.75" customHeight="1" x14ac:dyDescent="0.2">
      <c r="B31" s="74">
        <v>819</v>
      </c>
      <c r="C31" s="75" t="s">
        <v>980</v>
      </c>
      <c r="D31" s="72" t="s">
        <v>563</v>
      </c>
      <c r="E31" s="73"/>
      <c r="G31" s="77"/>
    </row>
    <row r="32" spans="2:7" ht="12.75" customHeight="1" x14ac:dyDescent="0.2">
      <c r="B32" s="74">
        <v>0</v>
      </c>
      <c r="C32" s="75" t="s">
        <v>981</v>
      </c>
      <c r="D32" s="72" t="s">
        <v>562</v>
      </c>
      <c r="E32" s="73"/>
      <c r="G32" s="77"/>
    </row>
    <row r="33" spans="2:7" x14ac:dyDescent="0.2">
      <c r="B33" s="74">
        <f>G35-B26-B31-B32</f>
        <v>36429</v>
      </c>
      <c r="C33" s="75" t="s">
        <v>982</v>
      </c>
      <c r="D33" s="52" t="s">
        <v>560</v>
      </c>
      <c r="E33" s="73"/>
      <c r="G33" s="77"/>
    </row>
    <row r="34" spans="2:7" x14ac:dyDescent="0.2">
      <c r="B34" s="74"/>
      <c r="E34" s="73"/>
      <c r="G34" s="77"/>
    </row>
    <row r="35" spans="2:7" x14ac:dyDescent="0.2">
      <c r="B35" s="78">
        <f>B26+B31+B32+B33</f>
        <v>106719</v>
      </c>
      <c r="C35" s="79" t="s">
        <v>985</v>
      </c>
      <c r="D35" s="69"/>
      <c r="E35" s="152" t="s">
        <v>985</v>
      </c>
      <c r="F35" s="69"/>
      <c r="G35" s="80">
        <f>G26</f>
        <v>106719</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5911</v>
      </c>
      <c r="C42" s="75" t="s">
        <v>983</v>
      </c>
      <c r="D42" s="75" t="s">
        <v>559</v>
      </c>
      <c r="E42" s="151" t="s">
        <v>982</v>
      </c>
      <c r="F42" s="52" t="s">
        <v>560</v>
      </c>
      <c r="G42" s="77">
        <f>+B33</f>
        <v>36429</v>
      </c>
    </row>
    <row r="43" spans="2:7" x14ac:dyDescent="0.2">
      <c r="B43" s="74">
        <v>317</v>
      </c>
      <c r="C43" s="82" t="s">
        <v>558</v>
      </c>
      <c r="E43" s="154" t="s">
        <v>983</v>
      </c>
      <c r="F43" s="76" t="s">
        <v>559</v>
      </c>
      <c r="G43" s="77">
        <f>G44+G45+G47+G48+G49</f>
        <v>3184</v>
      </c>
    </row>
    <row r="44" spans="2:7" x14ac:dyDescent="0.2">
      <c r="B44" s="74">
        <v>5594</v>
      </c>
      <c r="C44" s="75" t="s">
        <v>557</v>
      </c>
      <c r="E44" s="154" t="s">
        <v>1010</v>
      </c>
      <c r="F44" s="72" t="s">
        <v>1011</v>
      </c>
      <c r="G44" s="77">
        <v>11</v>
      </c>
    </row>
    <row r="45" spans="2:7" x14ac:dyDescent="0.2">
      <c r="B45" s="74">
        <v>0</v>
      </c>
      <c r="C45" s="75" t="s">
        <v>556</v>
      </c>
      <c r="E45" s="151" t="s">
        <v>1012</v>
      </c>
      <c r="F45" s="72" t="s">
        <v>1013</v>
      </c>
      <c r="G45" s="77">
        <v>3173</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33702</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39613</v>
      </c>
      <c r="C52" s="79" t="s">
        <v>985</v>
      </c>
      <c r="D52" s="69"/>
      <c r="E52" s="152" t="s">
        <v>985</v>
      </c>
      <c r="F52" s="69"/>
      <c r="G52" s="80">
        <f>G42+G43+G50</f>
        <v>39613</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3201</v>
      </c>
      <c r="C59" s="75" t="s">
        <v>986</v>
      </c>
      <c r="D59" s="76" t="s">
        <v>551</v>
      </c>
      <c r="E59" s="151" t="s">
        <v>984</v>
      </c>
      <c r="F59" s="52" t="s">
        <v>550</v>
      </c>
      <c r="G59" s="77">
        <f>+B49</f>
        <v>33702</v>
      </c>
    </row>
    <row r="60" spans="2:7" x14ac:dyDescent="0.2">
      <c r="B60" s="74">
        <v>3201</v>
      </c>
      <c r="C60" s="75" t="s">
        <v>549</v>
      </c>
      <c r="E60" s="151" t="s">
        <v>1004</v>
      </c>
      <c r="F60" s="75" t="s">
        <v>1005</v>
      </c>
      <c r="G60" s="77">
        <f>G61+G62</f>
        <v>280</v>
      </c>
    </row>
    <row r="61" spans="2:7" x14ac:dyDescent="0.2">
      <c r="B61" s="74">
        <v>0</v>
      </c>
      <c r="C61" s="75" t="s">
        <v>548</v>
      </c>
      <c r="E61" s="151" t="s">
        <v>1022</v>
      </c>
      <c r="F61" s="72" t="s">
        <v>1023</v>
      </c>
      <c r="G61" s="77">
        <v>0</v>
      </c>
    </row>
    <row r="62" spans="2:7" x14ac:dyDescent="0.2">
      <c r="B62" s="74">
        <v>280</v>
      </c>
      <c r="C62" s="75" t="s">
        <v>987</v>
      </c>
      <c r="D62" s="75" t="s">
        <v>547</v>
      </c>
      <c r="E62" s="151" t="s">
        <v>1024</v>
      </c>
      <c r="F62" s="72" t="s">
        <v>1025</v>
      </c>
      <c r="G62" s="77">
        <v>280</v>
      </c>
    </row>
    <row r="63" spans="2:7" x14ac:dyDescent="0.2">
      <c r="B63" s="74"/>
      <c r="D63" s="75" t="s">
        <v>546</v>
      </c>
      <c r="E63" s="151" t="s">
        <v>988</v>
      </c>
      <c r="F63" s="72" t="s">
        <v>545</v>
      </c>
      <c r="G63" s="77">
        <f>G64+G65+G66</f>
        <v>55</v>
      </c>
    </row>
    <row r="64" spans="2:7" x14ac:dyDescent="0.2">
      <c r="B64" s="74">
        <f>B65+B66+B67</f>
        <v>227</v>
      </c>
      <c r="C64" s="75" t="s">
        <v>988</v>
      </c>
      <c r="D64" s="72" t="s">
        <v>545</v>
      </c>
      <c r="E64" s="151" t="s">
        <v>1026</v>
      </c>
      <c r="F64" s="72" t="s">
        <v>1027</v>
      </c>
      <c r="G64" s="77">
        <v>0</v>
      </c>
    </row>
    <row r="65" spans="2:7" x14ac:dyDescent="0.2">
      <c r="B65" s="74">
        <v>218</v>
      </c>
      <c r="C65" s="75" t="s">
        <v>544</v>
      </c>
      <c r="E65" s="151" t="s">
        <v>1028</v>
      </c>
      <c r="F65" s="72" t="s">
        <v>1029</v>
      </c>
      <c r="G65" s="77">
        <v>0</v>
      </c>
    </row>
    <row r="66" spans="2:7" x14ac:dyDescent="0.2">
      <c r="B66" s="74">
        <v>0</v>
      </c>
      <c r="C66" s="75" t="s">
        <v>543</v>
      </c>
      <c r="E66" s="151" t="s">
        <v>1030</v>
      </c>
      <c r="F66" s="72" t="s">
        <v>1031</v>
      </c>
      <c r="G66" s="77">
        <v>55</v>
      </c>
    </row>
    <row r="67" spans="2:7" x14ac:dyDescent="0.2">
      <c r="B67" s="74">
        <v>9</v>
      </c>
      <c r="C67" s="75" t="s">
        <v>542</v>
      </c>
      <c r="E67" s="73"/>
      <c r="G67" s="77"/>
    </row>
    <row r="68" spans="2:7" x14ac:dyDescent="0.2">
      <c r="B68" s="74">
        <f>G70-B59-B62-B64</f>
        <v>30329</v>
      </c>
      <c r="C68" s="75" t="s">
        <v>989</v>
      </c>
      <c r="D68" s="75" t="s">
        <v>537</v>
      </c>
      <c r="E68" s="73"/>
      <c r="G68" s="77"/>
    </row>
    <row r="69" spans="2:7" ht="17.45" customHeight="1" x14ac:dyDescent="0.2">
      <c r="B69" s="74"/>
      <c r="E69" s="73"/>
      <c r="G69" s="77"/>
    </row>
    <row r="70" spans="2:7" ht="17.45" customHeight="1" x14ac:dyDescent="0.2">
      <c r="B70" s="78">
        <f>B59+B62+B64+B68</f>
        <v>34037</v>
      </c>
      <c r="C70" s="79" t="s">
        <v>985</v>
      </c>
      <c r="D70" s="69"/>
      <c r="E70" s="152" t="s">
        <v>985</v>
      </c>
      <c r="F70" s="69"/>
      <c r="G70" s="80">
        <f>G59+G60+G63</f>
        <v>34037</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30329</v>
      </c>
    </row>
    <row r="78" spans="2:7" x14ac:dyDescent="0.2">
      <c r="B78" s="74"/>
      <c r="D78" s="75" t="s">
        <v>536</v>
      </c>
      <c r="E78" s="151"/>
      <c r="F78" s="75"/>
      <c r="G78" s="77"/>
    </row>
    <row r="79" spans="2:7" x14ac:dyDescent="0.2">
      <c r="B79" s="74">
        <f>G82-B77</f>
        <v>30329</v>
      </c>
      <c r="C79" s="75" t="s">
        <v>991</v>
      </c>
      <c r="D79" s="59" t="s">
        <v>535</v>
      </c>
      <c r="E79" s="73"/>
      <c r="G79" s="77"/>
    </row>
    <row r="80" spans="2:7" x14ac:dyDescent="0.2">
      <c r="B80" s="74">
        <f>B79-B13</f>
        <v>15824</v>
      </c>
      <c r="C80" s="75" t="s">
        <v>992</v>
      </c>
      <c r="D80" s="52" t="s">
        <v>532</v>
      </c>
      <c r="E80" s="73"/>
      <c r="G80" s="77"/>
    </row>
    <row r="81" spans="2:7" x14ac:dyDescent="0.2">
      <c r="B81" s="74"/>
      <c r="E81" s="73"/>
      <c r="G81" s="77"/>
    </row>
    <row r="82" spans="2:7" x14ac:dyDescent="0.2">
      <c r="B82" s="78">
        <f>B77+B79</f>
        <v>30329</v>
      </c>
      <c r="C82" s="79" t="s">
        <v>985</v>
      </c>
      <c r="D82" s="69"/>
      <c r="E82" s="152" t="s">
        <v>985</v>
      </c>
      <c r="F82" s="69"/>
      <c r="G82" s="80">
        <f>G77</f>
        <v>30329</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16170</v>
      </c>
      <c r="C92" s="75" t="s">
        <v>993</v>
      </c>
      <c r="D92" s="52" t="s">
        <v>525</v>
      </c>
      <c r="E92" s="151" t="s">
        <v>991</v>
      </c>
      <c r="F92" s="52" t="s">
        <v>532</v>
      </c>
      <c r="G92" s="77">
        <f>+B80</f>
        <v>15824</v>
      </c>
    </row>
    <row r="93" spans="2:7" x14ac:dyDescent="0.2">
      <c r="B93" s="74"/>
      <c r="D93" s="59" t="s">
        <v>523</v>
      </c>
      <c r="E93" s="151" t="s">
        <v>999</v>
      </c>
      <c r="F93" s="72" t="s">
        <v>531</v>
      </c>
      <c r="G93" s="77">
        <f>G94+G95</f>
        <v>921</v>
      </c>
    </row>
    <row r="94" spans="2:7" x14ac:dyDescent="0.2">
      <c r="B94" s="74"/>
      <c r="D94" s="75"/>
      <c r="E94" s="151" t="s">
        <v>530</v>
      </c>
      <c r="G94" s="77">
        <v>892</v>
      </c>
    </row>
    <row r="95" spans="2:7" x14ac:dyDescent="0.2">
      <c r="B95" s="74"/>
      <c r="D95" s="75"/>
      <c r="E95" s="151" t="s">
        <v>529</v>
      </c>
      <c r="G95" s="77">
        <v>29</v>
      </c>
    </row>
    <row r="96" spans="2:7" x14ac:dyDescent="0.2">
      <c r="B96" s="74"/>
      <c r="C96" s="75"/>
      <c r="E96" s="151" t="s">
        <v>1000</v>
      </c>
      <c r="F96" s="72" t="s">
        <v>528</v>
      </c>
      <c r="G96" s="77">
        <f>G97</f>
        <v>-575</v>
      </c>
    </row>
    <row r="97" spans="2:7" x14ac:dyDescent="0.2">
      <c r="B97" s="83"/>
      <c r="C97" s="84"/>
      <c r="D97" s="75"/>
      <c r="E97" s="151" t="s">
        <v>1032</v>
      </c>
      <c r="F97" s="84" t="s">
        <v>1033</v>
      </c>
      <c r="G97" s="77">
        <v>-575</v>
      </c>
    </row>
    <row r="98" spans="2:7" x14ac:dyDescent="0.2">
      <c r="B98" s="74"/>
      <c r="E98" s="73"/>
      <c r="G98" s="77"/>
    </row>
    <row r="99" spans="2:7" x14ac:dyDescent="0.2">
      <c r="B99" s="78">
        <f>B92</f>
        <v>16170</v>
      </c>
      <c r="C99" s="79" t="s">
        <v>985</v>
      </c>
      <c r="D99" s="69"/>
      <c r="E99" s="152" t="s">
        <v>985</v>
      </c>
      <c r="F99" s="69"/>
      <c r="G99" s="80">
        <f>G92+G93+G96</f>
        <v>16170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17628</v>
      </c>
      <c r="C106" s="75" t="s">
        <v>994</v>
      </c>
      <c r="D106" s="86" t="s">
        <v>526</v>
      </c>
      <c r="E106" s="73"/>
      <c r="G106" s="73"/>
    </row>
    <row r="107" spans="2:7" x14ac:dyDescent="0.2">
      <c r="B107" s="74">
        <v>17424</v>
      </c>
      <c r="C107" s="75" t="s">
        <v>995</v>
      </c>
      <c r="D107" s="75"/>
      <c r="E107" s="151" t="s">
        <v>993</v>
      </c>
      <c r="F107" s="59" t="s">
        <v>525</v>
      </c>
      <c r="G107" s="77"/>
    </row>
    <row r="108" spans="2:7" x14ac:dyDescent="0.2">
      <c r="B108" s="74">
        <f>-B13</f>
        <v>-14505</v>
      </c>
      <c r="C108" s="75" t="s">
        <v>1001</v>
      </c>
      <c r="D108" s="75" t="s">
        <v>524</v>
      </c>
      <c r="E108" s="151"/>
      <c r="F108" s="58" t="s">
        <v>523</v>
      </c>
      <c r="G108" s="77">
        <f>B92</f>
        <v>16170</v>
      </c>
    </row>
    <row r="109" spans="2:7" x14ac:dyDescent="0.2">
      <c r="B109" s="74">
        <v>204</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13047</v>
      </c>
      <c r="C113" s="153" t="s">
        <v>997</v>
      </c>
      <c r="D113" s="52" t="s">
        <v>519</v>
      </c>
      <c r="E113" s="155"/>
      <c r="F113" s="84"/>
      <c r="G113" s="77"/>
    </row>
    <row r="114" spans="2:7" x14ac:dyDescent="0.2">
      <c r="B114" s="74"/>
      <c r="D114" s="75"/>
      <c r="E114" s="155"/>
      <c r="G114" s="77"/>
    </row>
    <row r="115" spans="2:7" x14ac:dyDescent="0.2">
      <c r="B115" s="78">
        <f>B106+B108+B111+B113</f>
        <v>16170</v>
      </c>
      <c r="C115" s="79" t="s">
        <v>985</v>
      </c>
      <c r="D115" s="90"/>
      <c r="E115" s="152" t="s">
        <v>985</v>
      </c>
      <c r="F115" s="69"/>
      <c r="G115" s="80">
        <f>G108</f>
        <v>16170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13047</v>
      </c>
    </row>
    <row r="123" spans="2:7" ht="15" x14ac:dyDescent="0.2">
      <c r="B123" s="74">
        <f>B125+B128+B131+B134+B137+B142+B143+B144</f>
        <v>20206</v>
      </c>
      <c r="C123" s="50"/>
      <c r="D123" s="75" t="s">
        <v>513</v>
      </c>
      <c r="E123" s="50"/>
      <c r="F123" s="50"/>
      <c r="G123" s="77">
        <f>G125+G128+G131+G134+G137+G142+G143+G144</f>
        <v>7159</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23984</v>
      </c>
      <c r="D128" s="75" t="s">
        <v>509</v>
      </c>
      <c r="G128" s="77">
        <f>G129+G130</f>
        <v>-182</v>
      </c>
    </row>
    <row r="129" spans="2:7" x14ac:dyDescent="0.2">
      <c r="B129" s="74">
        <v>23960</v>
      </c>
      <c r="D129" s="75" t="s">
        <v>508</v>
      </c>
      <c r="G129" s="77">
        <v>0</v>
      </c>
    </row>
    <row r="130" spans="2:7" x14ac:dyDescent="0.2">
      <c r="B130" s="74">
        <v>24</v>
      </c>
      <c r="D130" s="75" t="s">
        <v>507</v>
      </c>
      <c r="G130" s="77">
        <v>-182</v>
      </c>
    </row>
    <row r="131" spans="2:7" x14ac:dyDescent="0.2">
      <c r="B131" s="74">
        <f>B132+B133</f>
        <v>26</v>
      </c>
      <c r="D131" s="75" t="s">
        <v>506</v>
      </c>
      <c r="G131" s="77">
        <f>G132+G133</f>
        <v>0</v>
      </c>
    </row>
    <row r="132" spans="2:7" x14ac:dyDescent="0.2">
      <c r="B132" s="74">
        <v>0</v>
      </c>
      <c r="D132" s="75" t="s">
        <v>505</v>
      </c>
      <c r="G132" s="77">
        <v>0</v>
      </c>
    </row>
    <row r="133" spans="2:7" x14ac:dyDescent="0.2">
      <c r="B133" s="74">
        <v>26</v>
      </c>
      <c r="D133" s="75" t="s">
        <v>504</v>
      </c>
      <c r="G133" s="77">
        <v>0</v>
      </c>
    </row>
    <row r="134" spans="2:7" x14ac:dyDescent="0.2">
      <c r="B134" s="74">
        <f>B135+B136</f>
        <v>-1619</v>
      </c>
      <c r="D134" s="75" t="s">
        <v>503</v>
      </c>
      <c r="G134" s="77">
        <f>G135+G136</f>
        <v>-1816</v>
      </c>
    </row>
    <row r="135" spans="2:7" x14ac:dyDescent="0.2">
      <c r="B135" s="74">
        <v>-1948</v>
      </c>
      <c r="D135" s="75" t="s">
        <v>502</v>
      </c>
      <c r="G135" s="77">
        <v>-530</v>
      </c>
    </row>
    <row r="136" spans="2:7" x14ac:dyDescent="0.2">
      <c r="B136" s="74">
        <v>329</v>
      </c>
      <c r="D136" s="75" t="s">
        <v>501</v>
      </c>
      <c r="G136" s="77">
        <v>-1286</v>
      </c>
    </row>
    <row r="137" spans="2:7" x14ac:dyDescent="0.2">
      <c r="B137" s="74">
        <f>B138+B141</f>
        <v>-8320</v>
      </c>
      <c r="D137" s="89" t="s">
        <v>500</v>
      </c>
      <c r="G137" s="77">
        <f>G138+G141</f>
        <v>333</v>
      </c>
    </row>
    <row r="138" spans="2:7" x14ac:dyDescent="0.2">
      <c r="B138" s="74">
        <f>B139+B140</f>
        <v>-8320</v>
      </c>
      <c r="D138" s="89" t="s">
        <v>499</v>
      </c>
      <c r="G138" s="77">
        <f>G139+G140</f>
        <v>333</v>
      </c>
    </row>
    <row r="139" spans="2:7" x14ac:dyDescent="0.2">
      <c r="B139" s="74">
        <v>-8320</v>
      </c>
      <c r="D139" s="89" t="s">
        <v>498</v>
      </c>
      <c r="G139" s="77">
        <v>333</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6135</v>
      </c>
      <c r="D144" s="75" t="s">
        <v>493</v>
      </c>
      <c r="G144" s="77">
        <f>G145+G146</f>
        <v>8824</v>
      </c>
    </row>
    <row r="145" spans="2:7" x14ac:dyDescent="0.2">
      <c r="B145" s="74">
        <v>4781</v>
      </c>
      <c r="D145" s="75" t="s">
        <v>492</v>
      </c>
      <c r="G145" s="77">
        <v>-88</v>
      </c>
    </row>
    <row r="146" spans="2:7" x14ac:dyDescent="0.2">
      <c r="B146" s="78">
        <v>1354</v>
      </c>
      <c r="C146" s="91"/>
      <c r="D146" s="90" t="s">
        <v>491</v>
      </c>
      <c r="E146" s="91"/>
      <c r="F146" s="91"/>
      <c r="G146" s="80">
        <v>8912</v>
      </c>
    </row>
    <row r="185" s="72" customFormat="1" x14ac:dyDescent="0.2"/>
  </sheetData>
  <mergeCells count="1">
    <mergeCell ref="B85:G85"/>
  </mergeCells>
  <hyperlinks>
    <hyperlink ref="B1" location="Indice!A1" display="INDICE" xr:uid="{00000000-0004-0000-2400-000000000000}"/>
  </hyperlinks>
  <pageMargins left="0.51181102362204722" right="0.51181102362204722" top="0.78740157480314965" bottom="0.70866141732283472" header="0.39370078740157483" footer="0.39370078740157483"/>
  <pageSetup paperSize="9" scale="78" fitToHeight="2" orientation="portrait" r:id="rId1"/>
  <headerFooter alignWithMargins="0"/>
  <rowBreaks count="1" manualBreakCount="1">
    <brk id="72" min="1" max="8"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607</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291513</v>
      </c>
      <c r="C11" s="75" t="s">
        <v>975</v>
      </c>
      <c r="D11" s="75" t="s">
        <v>572</v>
      </c>
      <c r="E11" s="151" t="s">
        <v>998</v>
      </c>
      <c r="F11" s="76" t="s">
        <v>571</v>
      </c>
      <c r="G11" s="77">
        <f>G12+G13</f>
        <v>834357</v>
      </c>
    </row>
    <row r="12" spans="2:12" x14ac:dyDescent="0.2">
      <c r="B12" s="74">
        <f>G11-B11</f>
        <v>542844</v>
      </c>
      <c r="C12" s="75" t="s">
        <v>976</v>
      </c>
      <c r="D12" s="52" t="s">
        <v>566</v>
      </c>
      <c r="E12" s="151" t="s">
        <v>1006</v>
      </c>
      <c r="F12" s="72" t="s">
        <v>1007</v>
      </c>
      <c r="G12" s="77">
        <v>833512</v>
      </c>
    </row>
    <row r="13" spans="2:12" x14ac:dyDescent="0.2">
      <c r="B13" s="74">
        <v>50301</v>
      </c>
      <c r="C13" s="75" t="s">
        <v>977</v>
      </c>
      <c r="D13" s="75" t="s">
        <v>524</v>
      </c>
      <c r="E13" s="151" t="s">
        <v>1008</v>
      </c>
      <c r="F13" s="72" t="s">
        <v>1009</v>
      </c>
      <c r="G13" s="77">
        <v>845</v>
      </c>
    </row>
    <row r="14" spans="2:12" x14ac:dyDescent="0.2">
      <c r="B14" s="74">
        <f>B12-B13</f>
        <v>492543</v>
      </c>
      <c r="C14" s="75" t="s">
        <v>978</v>
      </c>
      <c r="D14" s="52" t="s">
        <v>570</v>
      </c>
      <c r="E14" s="151"/>
      <c r="G14" s="77"/>
    </row>
    <row r="15" spans="2:12" ht="7.15" customHeight="1" x14ac:dyDescent="0.2">
      <c r="B15" s="74"/>
      <c r="E15" s="73"/>
      <c r="G15" s="77"/>
    </row>
    <row r="16" spans="2:12" x14ac:dyDescent="0.2">
      <c r="B16" s="78">
        <f>B11+B12</f>
        <v>834357</v>
      </c>
      <c r="C16" s="79" t="s">
        <v>518</v>
      </c>
      <c r="D16" s="69"/>
      <c r="E16" s="152" t="s">
        <v>985</v>
      </c>
      <c r="F16" s="69"/>
      <c r="G16" s="80">
        <f>G11</f>
        <v>834357</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391798</v>
      </c>
      <c r="C26" s="75" t="s">
        <v>979</v>
      </c>
      <c r="D26" s="75" t="s">
        <v>567</v>
      </c>
      <c r="E26" s="151" t="s">
        <v>976</v>
      </c>
      <c r="F26" s="59" t="s">
        <v>566</v>
      </c>
      <c r="G26" s="77">
        <f>+B12</f>
        <v>542844</v>
      </c>
    </row>
    <row r="27" spans="2:7" x14ac:dyDescent="0.2">
      <c r="B27" s="74">
        <v>313108</v>
      </c>
      <c r="C27" s="75" t="s">
        <v>565</v>
      </c>
      <c r="E27" s="73"/>
      <c r="G27" s="77"/>
    </row>
    <row r="28" spans="2:7" x14ac:dyDescent="0.2">
      <c r="B28" s="74">
        <f>B29+B30</f>
        <v>78690</v>
      </c>
      <c r="C28" s="75" t="s">
        <v>564</v>
      </c>
      <c r="E28" s="73"/>
      <c r="G28" s="77"/>
    </row>
    <row r="29" spans="2:7" x14ac:dyDescent="0.2">
      <c r="B29" s="74">
        <v>77688</v>
      </c>
      <c r="C29" s="75" t="s">
        <v>1002</v>
      </c>
      <c r="E29" s="73"/>
      <c r="G29" s="77"/>
    </row>
    <row r="30" spans="2:7" x14ac:dyDescent="0.2">
      <c r="B30" s="74">
        <v>1002</v>
      </c>
      <c r="C30" s="75" t="s">
        <v>1003</v>
      </c>
      <c r="E30" s="73"/>
      <c r="G30" s="77"/>
    </row>
    <row r="31" spans="2:7" ht="12.75" customHeight="1" x14ac:dyDescent="0.2">
      <c r="B31" s="74">
        <v>3144</v>
      </c>
      <c r="C31" s="75" t="s">
        <v>980</v>
      </c>
      <c r="D31" s="72" t="s">
        <v>563</v>
      </c>
      <c r="E31" s="73"/>
      <c r="G31" s="77"/>
    </row>
    <row r="32" spans="2:7" ht="12.75" customHeight="1" x14ac:dyDescent="0.2">
      <c r="B32" s="74">
        <v>0</v>
      </c>
      <c r="C32" s="75" t="s">
        <v>981</v>
      </c>
      <c r="D32" s="72" t="s">
        <v>562</v>
      </c>
      <c r="E32" s="73"/>
      <c r="G32" s="77"/>
    </row>
    <row r="33" spans="2:7" x14ac:dyDescent="0.2">
      <c r="B33" s="74">
        <f>G35-B26-B31-B32</f>
        <v>147902</v>
      </c>
      <c r="C33" s="75" t="s">
        <v>982</v>
      </c>
      <c r="D33" s="52" t="s">
        <v>560</v>
      </c>
      <c r="E33" s="73"/>
      <c r="G33" s="77"/>
    </row>
    <row r="34" spans="2:7" x14ac:dyDescent="0.2">
      <c r="B34" s="74"/>
      <c r="E34" s="73"/>
      <c r="G34" s="77"/>
    </row>
    <row r="35" spans="2:7" x14ac:dyDescent="0.2">
      <c r="B35" s="78">
        <f>B26+B31+B32+B33</f>
        <v>542844</v>
      </c>
      <c r="C35" s="79" t="s">
        <v>985</v>
      </c>
      <c r="D35" s="69"/>
      <c r="E35" s="152" t="s">
        <v>985</v>
      </c>
      <c r="F35" s="69"/>
      <c r="G35" s="80">
        <f>G26</f>
        <v>542844</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2113461</v>
      </c>
      <c r="C42" s="75" t="s">
        <v>983</v>
      </c>
      <c r="D42" s="75" t="s">
        <v>559</v>
      </c>
      <c r="E42" s="151" t="s">
        <v>982</v>
      </c>
      <c r="F42" s="52" t="s">
        <v>560</v>
      </c>
      <c r="G42" s="77">
        <f>+B33</f>
        <v>147902</v>
      </c>
    </row>
    <row r="43" spans="2:7" x14ac:dyDescent="0.2">
      <c r="B43" s="74">
        <v>-198505</v>
      </c>
      <c r="C43" s="82" t="s">
        <v>558</v>
      </c>
      <c r="E43" s="154" t="s">
        <v>983</v>
      </c>
      <c r="F43" s="76" t="s">
        <v>559</v>
      </c>
      <c r="G43" s="77">
        <f>G44+G45+G47+G48+G49</f>
        <v>5388405</v>
      </c>
    </row>
    <row r="44" spans="2:7" x14ac:dyDescent="0.2">
      <c r="B44" s="74">
        <v>2307740</v>
      </c>
      <c r="C44" s="75" t="s">
        <v>557</v>
      </c>
      <c r="E44" s="154" t="s">
        <v>1010</v>
      </c>
      <c r="F44" s="72" t="s">
        <v>1011</v>
      </c>
      <c r="G44" s="77">
        <v>5118559</v>
      </c>
    </row>
    <row r="45" spans="2:7" x14ac:dyDescent="0.2">
      <c r="B45" s="74">
        <v>0</v>
      </c>
      <c r="C45" s="75" t="s">
        <v>556</v>
      </c>
      <c r="E45" s="151" t="s">
        <v>1012</v>
      </c>
      <c r="F45" s="72" t="s">
        <v>1013</v>
      </c>
      <c r="G45" s="77">
        <v>269846</v>
      </c>
    </row>
    <row r="46" spans="2:7" x14ac:dyDescent="0.2">
      <c r="B46" s="74"/>
      <c r="D46" s="75" t="s">
        <v>555</v>
      </c>
      <c r="E46" s="151" t="s">
        <v>1014</v>
      </c>
      <c r="F46" s="71" t="s">
        <v>1015</v>
      </c>
      <c r="G46" s="77"/>
    </row>
    <row r="47" spans="2:7" x14ac:dyDescent="0.2">
      <c r="B47" s="74">
        <v>4226</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2857037</v>
      </c>
      <c r="C49" s="75" t="s">
        <v>984</v>
      </c>
      <c r="D49" s="52" t="s">
        <v>550</v>
      </c>
      <c r="E49" s="151" t="s">
        <v>1018</v>
      </c>
      <c r="F49" s="75" t="s">
        <v>1019</v>
      </c>
      <c r="G49" s="77">
        <v>0</v>
      </c>
    </row>
    <row r="50" spans="2:7" x14ac:dyDescent="0.2">
      <c r="B50" s="74"/>
      <c r="C50" s="75"/>
      <c r="D50" s="75"/>
      <c r="E50" s="151" t="s">
        <v>1020</v>
      </c>
      <c r="F50" s="75" t="s">
        <v>1021</v>
      </c>
      <c r="G50" s="77">
        <v>-565809</v>
      </c>
    </row>
    <row r="51" spans="2:7" x14ac:dyDescent="0.2">
      <c r="B51" s="74"/>
      <c r="E51" s="151"/>
      <c r="G51" s="77"/>
    </row>
    <row r="52" spans="2:7" x14ac:dyDescent="0.2">
      <c r="B52" s="78">
        <f>B42+B49</f>
        <v>4970498</v>
      </c>
      <c r="C52" s="79" t="s">
        <v>985</v>
      </c>
      <c r="D52" s="69"/>
      <c r="E52" s="152" t="s">
        <v>985</v>
      </c>
      <c r="F52" s="69"/>
      <c r="G52" s="80">
        <f>G42+G43+G50</f>
        <v>4970498</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157822</v>
      </c>
      <c r="C59" s="75" t="s">
        <v>986</v>
      </c>
      <c r="D59" s="76" t="s">
        <v>551</v>
      </c>
      <c r="E59" s="151" t="s">
        <v>984</v>
      </c>
      <c r="F59" s="52" t="s">
        <v>550</v>
      </c>
      <c r="G59" s="77">
        <f>+B49</f>
        <v>2857037</v>
      </c>
    </row>
    <row r="60" spans="2:7" x14ac:dyDescent="0.2">
      <c r="B60" s="74">
        <v>157822</v>
      </c>
      <c r="C60" s="75" t="s">
        <v>549</v>
      </c>
      <c r="E60" s="151" t="s">
        <v>1004</v>
      </c>
      <c r="F60" s="75" t="s">
        <v>1005</v>
      </c>
      <c r="G60" s="77">
        <f>G61+G62</f>
        <v>1002</v>
      </c>
    </row>
    <row r="61" spans="2:7" x14ac:dyDescent="0.2">
      <c r="B61" s="74">
        <v>0</v>
      </c>
      <c r="C61" s="75" t="s">
        <v>548</v>
      </c>
      <c r="E61" s="151" t="s">
        <v>1022</v>
      </c>
      <c r="F61" s="72" t="s">
        <v>1023</v>
      </c>
      <c r="G61" s="77">
        <v>0</v>
      </c>
    </row>
    <row r="62" spans="2:7" x14ac:dyDescent="0.2">
      <c r="B62" s="74">
        <v>1002</v>
      </c>
      <c r="C62" s="75" t="s">
        <v>987</v>
      </c>
      <c r="D62" s="75" t="s">
        <v>547</v>
      </c>
      <c r="E62" s="151" t="s">
        <v>1024</v>
      </c>
      <c r="F62" s="72" t="s">
        <v>1025</v>
      </c>
      <c r="G62" s="77">
        <v>1002</v>
      </c>
    </row>
    <row r="63" spans="2:7" x14ac:dyDescent="0.2">
      <c r="B63" s="74"/>
      <c r="D63" s="75" t="s">
        <v>546</v>
      </c>
      <c r="E63" s="151" t="s">
        <v>988</v>
      </c>
      <c r="F63" s="72" t="s">
        <v>545</v>
      </c>
      <c r="G63" s="77">
        <f>G64+G65+G66</f>
        <v>50053</v>
      </c>
    </row>
    <row r="64" spans="2:7" x14ac:dyDescent="0.2">
      <c r="B64" s="74">
        <f>B65+B66+B67</f>
        <v>58175</v>
      </c>
      <c r="C64" s="75" t="s">
        <v>988</v>
      </c>
      <c r="D64" s="72" t="s">
        <v>545</v>
      </c>
      <c r="E64" s="151" t="s">
        <v>1026</v>
      </c>
      <c r="F64" s="72" t="s">
        <v>1027</v>
      </c>
      <c r="G64" s="77">
        <v>50053</v>
      </c>
    </row>
    <row r="65" spans="2:7" x14ac:dyDescent="0.2">
      <c r="B65" s="74">
        <v>56</v>
      </c>
      <c r="C65" s="75" t="s">
        <v>544</v>
      </c>
      <c r="E65" s="151" t="s">
        <v>1028</v>
      </c>
      <c r="F65" s="72" t="s">
        <v>1029</v>
      </c>
      <c r="G65" s="77">
        <v>0</v>
      </c>
    </row>
    <row r="66" spans="2:7" x14ac:dyDescent="0.2">
      <c r="B66" s="74">
        <v>50053</v>
      </c>
      <c r="C66" s="75" t="s">
        <v>543</v>
      </c>
      <c r="E66" s="151" t="s">
        <v>1030</v>
      </c>
      <c r="F66" s="72" t="s">
        <v>1031</v>
      </c>
      <c r="G66" s="77">
        <v>0</v>
      </c>
    </row>
    <row r="67" spans="2:7" x14ac:dyDescent="0.2">
      <c r="B67" s="74">
        <v>8066</v>
      </c>
      <c r="C67" s="75" t="s">
        <v>542</v>
      </c>
      <c r="E67" s="73"/>
      <c r="G67" s="77"/>
    </row>
    <row r="68" spans="2:7" x14ac:dyDescent="0.2">
      <c r="B68" s="74">
        <f>G70-B59-B62-B64</f>
        <v>2691093</v>
      </c>
      <c r="C68" s="75" t="s">
        <v>989</v>
      </c>
      <c r="D68" s="75" t="s">
        <v>537</v>
      </c>
      <c r="E68" s="73"/>
      <c r="G68" s="77"/>
    </row>
    <row r="69" spans="2:7" ht="17.45" customHeight="1" x14ac:dyDescent="0.2">
      <c r="B69" s="74"/>
      <c r="E69" s="73"/>
      <c r="G69" s="77"/>
    </row>
    <row r="70" spans="2:7" ht="17.45" customHeight="1" x14ac:dyDescent="0.2">
      <c r="B70" s="78">
        <f>B59+B62+B64+B68</f>
        <v>2908092</v>
      </c>
      <c r="C70" s="79" t="s">
        <v>985</v>
      </c>
      <c r="D70" s="69"/>
      <c r="E70" s="152" t="s">
        <v>985</v>
      </c>
      <c r="F70" s="69"/>
      <c r="G70" s="80">
        <f>G59+G60+G63</f>
        <v>2908092</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2691093</v>
      </c>
    </row>
    <row r="78" spans="2:7" x14ac:dyDescent="0.2">
      <c r="B78" s="74"/>
      <c r="D78" s="75" t="s">
        <v>536</v>
      </c>
      <c r="E78" s="151"/>
      <c r="F78" s="75"/>
      <c r="G78" s="77"/>
    </row>
    <row r="79" spans="2:7" x14ac:dyDescent="0.2">
      <c r="B79" s="74">
        <f>G82-B77</f>
        <v>2691093</v>
      </c>
      <c r="C79" s="75" t="s">
        <v>991</v>
      </c>
      <c r="D79" s="59" t="s">
        <v>535</v>
      </c>
      <c r="E79" s="73"/>
      <c r="G79" s="77"/>
    </row>
    <row r="80" spans="2:7" x14ac:dyDescent="0.2">
      <c r="B80" s="74">
        <f>B79-B13</f>
        <v>2640792</v>
      </c>
      <c r="C80" s="75" t="s">
        <v>992</v>
      </c>
      <c r="D80" s="52" t="s">
        <v>532</v>
      </c>
      <c r="E80" s="73"/>
      <c r="G80" s="77"/>
    </row>
    <row r="81" spans="2:7" x14ac:dyDescent="0.2">
      <c r="B81" s="74"/>
      <c r="E81" s="73"/>
      <c r="G81" s="77"/>
    </row>
    <row r="82" spans="2:7" x14ac:dyDescent="0.2">
      <c r="B82" s="78">
        <f>B77+B79</f>
        <v>2691093</v>
      </c>
      <c r="C82" s="79" t="s">
        <v>985</v>
      </c>
      <c r="D82" s="69"/>
      <c r="E82" s="152" t="s">
        <v>985</v>
      </c>
      <c r="F82" s="69"/>
      <c r="G82" s="80">
        <f>G77</f>
        <v>2691093</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2643141</v>
      </c>
      <c r="C92" s="75" t="s">
        <v>993</v>
      </c>
      <c r="D92" s="52" t="s">
        <v>525</v>
      </c>
      <c r="E92" s="151" t="s">
        <v>991</v>
      </c>
      <c r="F92" s="52" t="s">
        <v>532</v>
      </c>
      <c r="G92" s="77">
        <f>+B80</f>
        <v>2640792</v>
      </c>
    </row>
    <row r="93" spans="2:7" x14ac:dyDescent="0.2">
      <c r="B93" s="74"/>
      <c r="D93" s="59" t="s">
        <v>523</v>
      </c>
      <c r="E93" s="151" t="s">
        <v>999</v>
      </c>
      <c r="F93" s="72" t="s">
        <v>531</v>
      </c>
      <c r="G93" s="77">
        <f>G94+G95</f>
        <v>3375</v>
      </c>
    </row>
    <row r="94" spans="2:7" x14ac:dyDescent="0.2">
      <c r="B94" s="74"/>
      <c r="D94" s="75"/>
      <c r="E94" s="151" t="s">
        <v>530</v>
      </c>
      <c r="G94" s="77">
        <v>3375</v>
      </c>
    </row>
    <row r="95" spans="2:7" x14ac:dyDescent="0.2">
      <c r="B95" s="74"/>
      <c r="D95" s="75"/>
      <c r="E95" s="151" t="s">
        <v>529</v>
      </c>
      <c r="G95" s="77">
        <v>0</v>
      </c>
    </row>
    <row r="96" spans="2:7" x14ac:dyDescent="0.2">
      <c r="B96" s="74"/>
      <c r="C96" s="75"/>
      <c r="E96" s="151" t="s">
        <v>1000</v>
      </c>
      <c r="F96" s="72" t="s">
        <v>528</v>
      </c>
      <c r="G96" s="77">
        <f>G97</f>
        <v>-1026</v>
      </c>
    </row>
    <row r="97" spans="2:7" x14ac:dyDescent="0.2">
      <c r="B97" s="83"/>
      <c r="C97" s="84"/>
      <c r="D97" s="75"/>
      <c r="E97" s="151" t="s">
        <v>1032</v>
      </c>
      <c r="F97" s="84" t="s">
        <v>1033</v>
      </c>
      <c r="G97" s="77">
        <v>-1026</v>
      </c>
    </row>
    <row r="98" spans="2:7" x14ac:dyDescent="0.2">
      <c r="B98" s="74"/>
      <c r="E98" s="73"/>
      <c r="G98" s="77"/>
    </row>
    <row r="99" spans="2:7" x14ac:dyDescent="0.2">
      <c r="B99" s="78">
        <f>B92</f>
        <v>2643141</v>
      </c>
      <c r="C99" s="79" t="s">
        <v>985</v>
      </c>
      <c r="D99" s="69"/>
      <c r="E99" s="152" t="s">
        <v>985</v>
      </c>
      <c r="F99" s="69"/>
      <c r="G99" s="80">
        <f>G92+G93+G96</f>
        <v>2643141</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59967</v>
      </c>
      <c r="C106" s="75" t="s">
        <v>994</v>
      </c>
      <c r="D106" s="86" t="s">
        <v>526</v>
      </c>
      <c r="E106" s="73"/>
      <c r="G106" s="73"/>
    </row>
    <row r="107" spans="2:7" x14ac:dyDescent="0.2">
      <c r="B107" s="74">
        <v>59967</v>
      </c>
      <c r="C107" s="75" t="s">
        <v>995</v>
      </c>
      <c r="D107" s="75"/>
      <c r="E107" s="151" t="s">
        <v>993</v>
      </c>
      <c r="F107" s="59" t="s">
        <v>525</v>
      </c>
      <c r="G107" s="77"/>
    </row>
    <row r="108" spans="2:7" x14ac:dyDescent="0.2">
      <c r="B108" s="74">
        <f>-B13</f>
        <v>-50301</v>
      </c>
      <c r="C108" s="75" t="s">
        <v>1001</v>
      </c>
      <c r="D108" s="75" t="s">
        <v>524</v>
      </c>
      <c r="E108" s="151"/>
      <c r="F108" s="58" t="s">
        <v>523</v>
      </c>
      <c r="G108" s="77">
        <f>B92</f>
        <v>2643141</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-10</v>
      </c>
      <c r="C111" s="82" t="s">
        <v>996</v>
      </c>
      <c r="D111" s="75" t="s">
        <v>1035</v>
      </c>
      <c r="E111" s="73"/>
      <c r="F111" s="87"/>
      <c r="G111" s="88"/>
    </row>
    <row r="112" spans="2:7" x14ac:dyDescent="0.2">
      <c r="B112" s="74"/>
      <c r="C112" s="75"/>
      <c r="D112" s="75" t="s">
        <v>1036</v>
      </c>
      <c r="E112" s="155"/>
      <c r="G112" s="77"/>
    </row>
    <row r="113" spans="2:7" x14ac:dyDescent="0.2">
      <c r="B113" s="74">
        <f>G115-B106-B108-B111</f>
        <v>2633485</v>
      </c>
      <c r="C113" s="153" t="s">
        <v>997</v>
      </c>
      <c r="D113" s="52" t="s">
        <v>519</v>
      </c>
      <c r="E113" s="155"/>
      <c r="F113" s="84"/>
      <c r="G113" s="77"/>
    </row>
    <row r="114" spans="2:7" x14ac:dyDescent="0.2">
      <c r="B114" s="74"/>
      <c r="D114" s="75"/>
      <c r="E114" s="155"/>
      <c r="G114" s="77"/>
    </row>
    <row r="115" spans="2:7" x14ac:dyDescent="0.2">
      <c r="B115" s="78">
        <f>B106+B108+B111+B113</f>
        <v>2643141</v>
      </c>
      <c r="C115" s="79" t="s">
        <v>985</v>
      </c>
      <c r="D115" s="90"/>
      <c r="E115" s="152" t="s">
        <v>985</v>
      </c>
      <c r="F115" s="69"/>
      <c r="G115" s="80">
        <f>G108</f>
        <v>2643141</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2657485</v>
      </c>
    </row>
    <row r="123" spans="2:7" ht="15" x14ac:dyDescent="0.2">
      <c r="B123" s="74">
        <f>B125+B128+B131+B134+B137+B142+B143+B144</f>
        <v>280330994</v>
      </c>
      <c r="C123" s="50"/>
      <c r="D123" s="75" t="s">
        <v>513</v>
      </c>
      <c r="E123" s="50"/>
      <c r="F123" s="50"/>
      <c r="G123" s="77">
        <f>G125+G128+G131+G134+G137+G142+G143+G144</f>
        <v>277673509</v>
      </c>
    </row>
    <row r="124" spans="2:7" ht="13.15" customHeight="1" x14ac:dyDescent="0.2">
      <c r="B124" s="51"/>
      <c r="C124" s="50"/>
      <c r="D124" s="75"/>
      <c r="E124" s="50"/>
      <c r="F124" s="50"/>
      <c r="G124" s="49"/>
    </row>
    <row r="125" spans="2:7" ht="13.15" customHeight="1" x14ac:dyDescent="0.2">
      <c r="B125" s="74">
        <f>B126+B127</f>
        <v>-275000</v>
      </c>
      <c r="C125" s="50"/>
      <c r="D125" s="75" t="s">
        <v>512</v>
      </c>
      <c r="E125" s="50"/>
      <c r="F125" s="50"/>
      <c r="G125" s="77">
        <f>G126+G127</f>
        <v>-4000</v>
      </c>
    </row>
    <row r="126" spans="2:7" ht="13.15" customHeight="1" x14ac:dyDescent="0.2">
      <c r="B126" s="74">
        <v>0</v>
      </c>
      <c r="C126" s="50"/>
      <c r="D126" s="75" t="s">
        <v>511</v>
      </c>
      <c r="E126" s="50"/>
      <c r="F126" s="50"/>
      <c r="G126" s="77">
        <v>0</v>
      </c>
    </row>
    <row r="127" spans="2:7" ht="15" x14ac:dyDescent="0.2">
      <c r="B127" s="74">
        <v>-275000</v>
      </c>
      <c r="C127" s="50"/>
      <c r="D127" s="75" t="s">
        <v>510</v>
      </c>
      <c r="E127" s="50"/>
      <c r="F127" s="50"/>
      <c r="G127" s="77">
        <v>-4000</v>
      </c>
    </row>
    <row r="128" spans="2:7" x14ac:dyDescent="0.2">
      <c r="B128" s="74">
        <f>B129+B130</f>
        <v>140031945</v>
      </c>
      <c r="D128" s="75" t="s">
        <v>509</v>
      </c>
      <c r="G128" s="77">
        <f>G129+G130</f>
        <v>275025506</v>
      </c>
    </row>
    <row r="129" spans="2:7" x14ac:dyDescent="0.2">
      <c r="B129" s="74">
        <v>-19279</v>
      </c>
      <c r="D129" s="75" t="s">
        <v>508</v>
      </c>
      <c r="G129" s="77">
        <v>14995000</v>
      </c>
    </row>
    <row r="130" spans="2:7" x14ac:dyDescent="0.2">
      <c r="B130" s="74">
        <v>140051224</v>
      </c>
      <c r="D130" s="75" t="s">
        <v>507</v>
      </c>
      <c r="G130" s="77">
        <v>260030506</v>
      </c>
    </row>
    <row r="131" spans="2:7" x14ac:dyDescent="0.2">
      <c r="B131" s="74">
        <f>B132+B133</f>
        <v>138614792</v>
      </c>
      <c r="D131" s="75" t="s">
        <v>506</v>
      </c>
      <c r="G131" s="77">
        <f>G132+G133</f>
        <v>19927</v>
      </c>
    </row>
    <row r="132" spans="2:7" x14ac:dyDescent="0.2">
      <c r="B132" s="74">
        <v>1905000</v>
      </c>
      <c r="D132" s="75" t="s">
        <v>505</v>
      </c>
      <c r="G132" s="77">
        <v>1678000</v>
      </c>
    </row>
    <row r="133" spans="2:7" x14ac:dyDescent="0.2">
      <c r="B133" s="74">
        <v>136709792</v>
      </c>
      <c r="D133" s="75" t="s">
        <v>504</v>
      </c>
      <c r="G133" s="77">
        <v>-1658073</v>
      </c>
    </row>
    <row r="134" spans="2:7" x14ac:dyDescent="0.2">
      <c r="B134" s="74">
        <f>B135+B136</f>
        <v>2040696</v>
      </c>
      <c r="D134" s="75" t="s">
        <v>503</v>
      </c>
      <c r="G134" s="77">
        <f>G135+G136</f>
        <v>442243</v>
      </c>
    </row>
    <row r="135" spans="2:7" x14ac:dyDescent="0.2">
      <c r="B135" s="74">
        <v>515201</v>
      </c>
      <c r="D135" s="75" t="s">
        <v>502</v>
      </c>
      <c r="G135" s="77">
        <v>0</v>
      </c>
    </row>
    <row r="136" spans="2:7" x14ac:dyDescent="0.2">
      <c r="B136" s="74">
        <v>1525495</v>
      </c>
      <c r="D136" s="75" t="s">
        <v>501</v>
      </c>
      <c r="G136" s="77">
        <v>442243</v>
      </c>
    </row>
    <row r="137" spans="2:7" x14ac:dyDescent="0.2">
      <c r="B137" s="74">
        <f>B138+B141</f>
        <v>125723</v>
      </c>
      <c r="D137" s="89" t="s">
        <v>500</v>
      </c>
      <c r="G137" s="77">
        <f>G138+G141</f>
        <v>-98000</v>
      </c>
    </row>
    <row r="138" spans="2:7" x14ac:dyDescent="0.2">
      <c r="B138" s="74">
        <f>B139+B140</f>
        <v>125185</v>
      </c>
      <c r="D138" s="89" t="s">
        <v>499</v>
      </c>
      <c r="G138" s="77">
        <f>G139+G140</f>
        <v>-98000</v>
      </c>
    </row>
    <row r="139" spans="2:7" x14ac:dyDescent="0.2">
      <c r="B139" s="74">
        <v>123185</v>
      </c>
      <c r="D139" s="89" t="s">
        <v>498</v>
      </c>
      <c r="G139" s="77">
        <v>0</v>
      </c>
    </row>
    <row r="140" spans="2:7" x14ac:dyDescent="0.2">
      <c r="B140" s="74">
        <v>2000</v>
      </c>
      <c r="D140" s="89" t="s">
        <v>497</v>
      </c>
      <c r="G140" s="77">
        <v>-98000</v>
      </c>
    </row>
    <row r="141" spans="2:7" x14ac:dyDescent="0.2">
      <c r="B141" s="74">
        <v>538</v>
      </c>
      <c r="D141" s="89" t="s">
        <v>496</v>
      </c>
      <c r="G141" s="77">
        <v>0</v>
      </c>
    </row>
    <row r="142" spans="2:7" x14ac:dyDescent="0.2">
      <c r="B142" s="74">
        <v>0</v>
      </c>
      <c r="D142" s="75" t="s">
        <v>495</v>
      </c>
      <c r="G142" s="77">
        <v>-561</v>
      </c>
    </row>
    <row r="143" spans="2:7" x14ac:dyDescent="0.2">
      <c r="B143" s="74">
        <v>-244143</v>
      </c>
      <c r="D143" s="75" t="s">
        <v>494</v>
      </c>
      <c r="G143" s="77">
        <v>3791</v>
      </c>
    </row>
    <row r="144" spans="2:7" x14ac:dyDescent="0.2">
      <c r="B144" s="74">
        <f>B145+B146</f>
        <v>36981</v>
      </c>
      <c r="D144" s="75" t="s">
        <v>493</v>
      </c>
      <c r="G144" s="77">
        <f>G145+G146</f>
        <v>2284603</v>
      </c>
    </row>
    <row r="145" spans="2:7" x14ac:dyDescent="0.2">
      <c r="B145" s="74">
        <v>1734</v>
      </c>
      <c r="D145" s="75" t="s">
        <v>492</v>
      </c>
      <c r="G145" s="77">
        <v>1652</v>
      </c>
    </row>
    <row r="146" spans="2:7" x14ac:dyDescent="0.2">
      <c r="B146" s="78">
        <v>35247</v>
      </c>
      <c r="C146" s="91"/>
      <c r="D146" s="90" t="s">
        <v>491</v>
      </c>
      <c r="E146" s="91"/>
      <c r="F146" s="91"/>
      <c r="G146" s="80">
        <v>2282951</v>
      </c>
    </row>
    <row r="185" s="72" customFormat="1" x14ac:dyDescent="0.2"/>
  </sheetData>
  <mergeCells count="1">
    <mergeCell ref="B85:G85"/>
  </mergeCells>
  <hyperlinks>
    <hyperlink ref="B1" location="Indice!A1" display="INDICE" xr:uid="{00000000-0004-0000-2500-000000000000}"/>
  </hyperlinks>
  <pageMargins left="0.51181102362204722" right="0.51181102362204722" top="0.78740157480314965" bottom="0.70866141732283472" header="0.39370078740157483" footer="0.39370078740157483"/>
  <pageSetup paperSize="9" scale="78" fitToHeight="3" orientation="portrait" r:id="rId1"/>
  <headerFooter alignWithMargins="0"/>
  <rowBreaks count="1" manualBreakCount="1">
    <brk id="72" min="1" max="8"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608</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141042</v>
      </c>
      <c r="C11" s="75" t="s">
        <v>975</v>
      </c>
      <c r="D11" s="75" t="s">
        <v>572</v>
      </c>
      <c r="E11" s="151" t="s">
        <v>998</v>
      </c>
      <c r="F11" s="76" t="s">
        <v>571</v>
      </c>
      <c r="G11" s="77">
        <f>G12+G13</f>
        <v>379572</v>
      </c>
    </row>
    <row r="12" spans="2:12" x14ac:dyDescent="0.2">
      <c r="B12" s="74">
        <f>G11-B11</f>
        <v>238530</v>
      </c>
      <c r="C12" s="75" t="s">
        <v>976</v>
      </c>
      <c r="D12" s="52" t="s">
        <v>566</v>
      </c>
      <c r="E12" s="151" t="s">
        <v>1006</v>
      </c>
      <c r="F12" s="72" t="s">
        <v>1007</v>
      </c>
      <c r="G12" s="77">
        <v>379310</v>
      </c>
    </row>
    <row r="13" spans="2:12" x14ac:dyDescent="0.2">
      <c r="B13" s="74">
        <v>98708</v>
      </c>
      <c r="C13" s="75" t="s">
        <v>977</v>
      </c>
      <c r="D13" s="75" t="s">
        <v>524</v>
      </c>
      <c r="E13" s="151" t="s">
        <v>1008</v>
      </c>
      <c r="F13" s="72" t="s">
        <v>1009</v>
      </c>
      <c r="G13" s="77">
        <v>262</v>
      </c>
    </row>
    <row r="14" spans="2:12" x14ac:dyDescent="0.2">
      <c r="B14" s="74">
        <f>B12-B13</f>
        <v>139822</v>
      </c>
      <c r="C14" s="75" t="s">
        <v>978</v>
      </c>
      <c r="D14" s="52" t="s">
        <v>570</v>
      </c>
      <c r="E14" s="151"/>
      <c r="G14" s="77"/>
    </row>
    <row r="15" spans="2:12" ht="7.15" customHeight="1" x14ac:dyDescent="0.2">
      <c r="B15" s="74"/>
      <c r="E15" s="73"/>
      <c r="G15" s="77"/>
    </row>
    <row r="16" spans="2:12" x14ac:dyDescent="0.2">
      <c r="B16" s="78">
        <f>B11+B12</f>
        <v>379572</v>
      </c>
      <c r="C16" s="79" t="s">
        <v>518</v>
      </c>
      <c r="D16" s="69"/>
      <c r="E16" s="152" t="s">
        <v>985</v>
      </c>
      <c r="F16" s="69"/>
      <c r="G16" s="80">
        <f>G11</f>
        <v>379572</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75456</v>
      </c>
      <c r="C26" s="75" t="s">
        <v>979</v>
      </c>
      <c r="D26" s="75" t="s">
        <v>567</v>
      </c>
      <c r="E26" s="151" t="s">
        <v>976</v>
      </c>
      <c r="F26" s="59" t="s">
        <v>566</v>
      </c>
      <c r="G26" s="77">
        <f>+B12</f>
        <v>238530</v>
      </c>
    </row>
    <row r="27" spans="2:7" x14ac:dyDescent="0.2">
      <c r="B27" s="74">
        <v>57738</v>
      </c>
      <c r="C27" s="75" t="s">
        <v>565</v>
      </c>
      <c r="E27" s="73"/>
      <c r="G27" s="77"/>
    </row>
    <row r="28" spans="2:7" x14ac:dyDescent="0.2">
      <c r="B28" s="74">
        <f>B29+B30</f>
        <v>17718</v>
      </c>
      <c r="C28" s="75" t="s">
        <v>564</v>
      </c>
      <c r="E28" s="73"/>
      <c r="G28" s="77"/>
    </row>
    <row r="29" spans="2:7" x14ac:dyDescent="0.2">
      <c r="B29" s="74">
        <v>15920</v>
      </c>
      <c r="C29" s="75" t="s">
        <v>1002</v>
      </c>
      <c r="E29" s="73"/>
      <c r="G29" s="77"/>
    </row>
    <row r="30" spans="2:7" x14ac:dyDescent="0.2">
      <c r="B30" s="74">
        <v>1798</v>
      </c>
      <c r="C30" s="75" t="s">
        <v>1003</v>
      </c>
      <c r="E30" s="73"/>
      <c r="G30" s="77"/>
    </row>
    <row r="31" spans="2:7" ht="12.75" customHeight="1" x14ac:dyDescent="0.2">
      <c r="B31" s="74">
        <v>20920</v>
      </c>
      <c r="C31" s="75" t="s">
        <v>980</v>
      </c>
      <c r="D31" s="72" t="s">
        <v>563</v>
      </c>
      <c r="E31" s="73"/>
      <c r="G31" s="77"/>
    </row>
    <row r="32" spans="2:7" ht="12.75" customHeight="1" x14ac:dyDescent="0.2">
      <c r="B32" s="74">
        <v>-5230</v>
      </c>
      <c r="C32" s="75" t="s">
        <v>981</v>
      </c>
      <c r="D32" s="72" t="s">
        <v>562</v>
      </c>
      <c r="E32" s="73"/>
      <c r="G32" s="77"/>
    </row>
    <row r="33" spans="2:7" x14ac:dyDescent="0.2">
      <c r="B33" s="74">
        <f>G35-B26-B31-B32</f>
        <v>147384</v>
      </c>
      <c r="C33" s="75" t="s">
        <v>982</v>
      </c>
      <c r="D33" s="52" t="s">
        <v>560</v>
      </c>
      <c r="E33" s="73"/>
      <c r="G33" s="77"/>
    </row>
    <row r="34" spans="2:7" x14ac:dyDescent="0.2">
      <c r="B34" s="74"/>
      <c r="E34" s="73"/>
      <c r="G34" s="77"/>
    </row>
    <row r="35" spans="2:7" x14ac:dyDescent="0.2">
      <c r="B35" s="78">
        <f>B26+B31+B32+B33</f>
        <v>238530</v>
      </c>
      <c r="C35" s="79" t="s">
        <v>985</v>
      </c>
      <c r="D35" s="69"/>
      <c r="E35" s="152" t="s">
        <v>985</v>
      </c>
      <c r="F35" s="69"/>
      <c r="G35" s="80">
        <f>G26</f>
        <v>238530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29009</v>
      </c>
      <c r="C42" s="75" t="s">
        <v>983</v>
      </c>
      <c r="D42" s="75" t="s">
        <v>559</v>
      </c>
      <c r="E42" s="151" t="s">
        <v>982</v>
      </c>
      <c r="F42" s="52" t="s">
        <v>560</v>
      </c>
      <c r="G42" s="77">
        <f>+B33</f>
        <v>147384</v>
      </c>
    </row>
    <row r="43" spans="2:7" x14ac:dyDescent="0.2">
      <c r="B43" s="74">
        <v>12739</v>
      </c>
      <c r="C43" s="82" t="s">
        <v>558</v>
      </c>
      <c r="E43" s="154" t="s">
        <v>983</v>
      </c>
      <c r="F43" s="76" t="s">
        <v>559</v>
      </c>
      <c r="G43" s="77">
        <f>G44+G45+G47+G48+G49</f>
        <v>8427</v>
      </c>
    </row>
    <row r="44" spans="2:7" x14ac:dyDescent="0.2">
      <c r="B44" s="74">
        <v>16270</v>
      </c>
      <c r="C44" s="75" t="s">
        <v>557</v>
      </c>
      <c r="E44" s="154" t="s">
        <v>1010</v>
      </c>
      <c r="F44" s="72" t="s">
        <v>1011</v>
      </c>
      <c r="G44" s="77">
        <v>8390</v>
      </c>
    </row>
    <row r="45" spans="2:7" x14ac:dyDescent="0.2">
      <c r="B45" s="74">
        <v>0</v>
      </c>
      <c r="C45" s="75" t="s">
        <v>556</v>
      </c>
      <c r="E45" s="151" t="s">
        <v>1012</v>
      </c>
      <c r="F45" s="72" t="s">
        <v>1013</v>
      </c>
      <c r="G45" s="77">
        <v>37</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126802</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155811</v>
      </c>
      <c r="C52" s="79" t="s">
        <v>985</v>
      </c>
      <c r="D52" s="69"/>
      <c r="E52" s="152" t="s">
        <v>985</v>
      </c>
      <c r="F52" s="69"/>
      <c r="G52" s="80">
        <f>G42+G43+G50</f>
        <v>155811</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7805</v>
      </c>
      <c r="C59" s="75" t="s">
        <v>986</v>
      </c>
      <c r="D59" s="76" t="s">
        <v>551</v>
      </c>
      <c r="E59" s="151" t="s">
        <v>984</v>
      </c>
      <c r="F59" s="52" t="s">
        <v>550</v>
      </c>
      <c r="G59" s="77">
        <f>+B49</f>
        <v>126802</v>
      </c>
    </row>
    <row r="60" spans="2:7" x14ac:dyDescent="0.2">
      <c r="B60" s="74">
        <v>7805</v>
      </c>
      <c r="C60" s="75" t="s">
        <v>549</v>
      </c>
      <c r="E60" s="151" t="s">
        <v>1004</v>
      </c>
      <c r="F60" s="75" t="s">
        <v>1005</v>
      </c>
      <c r="G60" s="77">
        <f>G61+G62</f>
        <v>1798</v>
      </c>
    </row>
    <row r="61" spans="2:7" x14ac:dyDescent="0.2">
      <c r="B61" s="74">
        <v>0</v>
      </c>
      <c r="C61" s="75" t="s">
        <v>548</v>
      </c>
      <c r="E61" s="151" t="s">
        <v>1022</v>
      </c>
      <c r="F61" s="72" t="s">
        <v>1023</v>
      </c>
      <c r="G61" s="77">
        <v>0</v>
      </c>
    </row>
    <row r="62" spans="2:7" x14ac:dyDescent="0.2">
      <c r="B62" s="74">
        <v>1798</v>
      </c>
      <c r="C62" s="75" t="s">
        <v>987</v>
      </c>
      <c r="D62" s="75" t="s">
        <v>547</v>
      </c>
      <c r="E62" s="151" t="s">
        <v>1024</v>
      </c>
      <c r="F62" s="72" t="s">
        <v>1025</v>
      </c>
      <c r="G62" s="77">
        <v>1798</v>
      </c>
    </row>
    <row r="63" spans="2:7" x14ac:dyDescent="0.2">
      <c r="B63" s="74"/>
      <c r="D63" s="75" t="s">
        <v>546</v>
      </c>
      <c r="E63" s="151" t="s">
        <v>988</v>
      </c>
      <c r="F63" s="72" t="s">
        <v>545</v>
      </c>
      <c r="G63" s="77">
        <f>G64+G65+G66</f>
        <v>628</v>
      </c>
    </row>
    <row r="64" spans="2:7" x14ac:dyDescent="0.2">
      <c r="B64" s="74">
        <f>B65+B66+B67</f>
        <v>6175</v>
      </c>
      <c r="C64" s="75" t="s">
        <v>988</v>
      </c>
      <c r="D64" s="72" t="s">
        <v>545</v>
      </c>
      <c r="E64" s="151" t="s">
        <v>1026</v>
      </c>
      <c r="F64" s="72" t="s">
        <v>1027</v>
      </c>
      <c r="G64" s="77">
        <v>0</v>
      </c>
    </row>
    <row r="65" spans="2:7" x14ac:dyDescent="0.2">
      <c r="B65" s="74">
        <v>938</v>
      </c>
      <c r="C65" s="75" t="s">
        <v>544</v>
      </c>
      <c r="E65" s="151" t="s">
        <v>1028</v>
      </c>
      <c r="F65" s="72" t="s">
        <v>1029</v>
      </c>
      <c r="G65" s="77">
        <v>81</v>
      </c>
    </row>
    <row r="66" spans="2:7" x14ac:dyDescent="0.2">
      <c r="B66" s="74">
        <v>0</v>
      </c>
      <c r="C66" s="75" t="s">
        <v>543</v>
      </c>
      <c r="E66" s="151" t="s">
        <v>1030</v>
      </c>
      <c r="F66" s="72" t="s">
        <v>1031</v>
      </c>
      <c r="G66" s="77">
        <v>547</v>
      </c>
    </row>
    <row r="67" spans="2:7" x14ac:dyDescent="0.2">
      <c r="B67" s="74">
        <v>5237</v>
      </c>
      <c r="C67" s="75" t="s">
        <v>542</v>
      </c>
      <c r="E67" s="73"/>
      <c r="G67" s="77"/>
    </row>
    <row r="68" spans="2:7" x14ac:dyDescent="0.2">
      <c r="B68" s="74">
        <f>G70-B59-B62-B64</f>
        <v>113450</v>
      </c>
      <c r="C68" s="75" t="s">
        <v>989</v>
      </c>
      <c r="D68" s="75" t="s">
        <v>537</v>
      </c>
      <c r="E68" s="73"/>
      <c r="G68" s="77"/>
    </row>
    <row r="69" spans="2:7" ht="17.45" customHeight="1" x14ac:dyDescent="0.2">
      <c r="B69" s="74"/>
      <c r="E69" s="73"/>
      <c r="G69" s="77"/>
    </row>
    <row r="70" spans="2:7" ht="17.45" customHeight="1" x14ac:dyDescent="0.2">
      <c r="B70" s="78">
        <f>B59+B62+B64+B68</f>
        <v>129228</v>
      </c>
      <c r="C70" s="79" t="s">
        <v>985</v>
      </c>
      <c r="D70" s="69"/>
      <c r="E70" s="152" t="s">
        <v>985</v>
      </c>
      <c r="F70" s="69"/>
      <c r="G70" s="80">
        <f>G59+G60+G63</f>
        <v>129228</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113450</v>
      </c>
    </row>
    <row r="78" spans="2:7" x14ac:dyDescent="0.2">
      <c r="B78" s="74"/>
      <c r="D78" s="75" t="s">
        <v>536</v>
      </c>
      <c r="E78" s="151"/>
      <c r="F78" s="75"/>
      <c r="G78" s="77"/>
    </row>
    <row r="79" spans="2:7" x14ac:dyDescent="0.2">
      <c r="B79" s="74">
        <f>G82-B77</f>
        <v>113450</v>
      </c>
      <c r="C79" s="75" t="s">
        <v>991</v>
      </c>
      <c r="D79" s="59" t="s">
        <v>535</v>
      </c>
      <c r="E79" s="73"/>
      <c r="G79" s="77"/>
    </row>
    <row r="80" spans="2:7" x14ac:dyDescent="0.2">
      <c r="B80" s="74">
        <f>B79-B13</f>
        <v>14742</v>
      </c>
      <c r="C80" s="75" t="s">
        <v>992</v>
      </c>
      <c r="D80" s="52" t="s">
        <v>532</v>
      </c>
      <c r="E80" s="73"/>
      <c r="G80" s="77"/>
    </row>
    <row r="81" spans="2:7" x14ac:dyDescent="0.2">
      <c r="B81" s="74"/>
      <c r="E81" s="73"/>
      <c r="G81" s="77"/>
    </row>
    <row r="82" spans="2:7" x14ac:dyDescent="0.2">
      <c r="B82" s="78">
        <f>B77+B79</f>
        <v>113450</v>
      </c>
      <c r="C82" s="79" t="s">
        <v>985</v>
      </c>
      <c r="D82" s="69"/>
      <c r="E82" s="152" t="s">
        <v>985</v>
      </c>
      <c r="F82" s="69"/>
      <c r="G82" s="80">
        <f>G77</f>
        <v>113450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36417</v>
      </c>
      <c r="C92" s="75" t="s">
        <v>993</v>
      </c>
      <c r="D92" s="52" t="s">
        <v>525</v>
      </c>
      <c r="E92" s="151" t="s">
        <v>991</v>
      </c>
      <c r="F92" s="52" t="s">
        <v>532</v>
      </c>
      <c r="G92" s="77">
        <f>+B80</f>
        <v>14742</v>
      </c>
    </row>
    <row r="93" spans="2:7" x14ac:dyDescent="0.2">
      <c r="B93" s="74"/>
      <c r="D93" s="59" t="s">
        <v>523</v>
      </c>
      <c r="E93" s="151" t="s">
        <v>999</v>
      </c>
      <c r="F93" s="72" t="s">
        <v>531</v>
      </c>
      <c r="G93" s="77">
        <f>G94+G95</f>
        <v>21963</v>
      </c>
    </row>
    <row r="94" spans="2:7" x14ac:dyDescent="0.2">
      <c r="B94" s="74"/>
      <c r="D94" s="75"/>
      <c r="E94" s="151" t="s">
        <v>530</v>
      </c>
      <c r="G94" s="77">
        <v>19741</v>
      </c>
    </row>
    <row r="95" spans="2:7" x14ac:dyDescent="0.2">
      <c r="B95" s="74"/>
      <c r="D95" s="75"/>
      <c r="E95" s="151" t="s">
        <v>529</v>
      </c>
      <c r="G95" s="77">
        <v>2222</v>
      </c>
    </row>
    <row r="96" spans="2:7" x14ac:dyDescent="0.2">
      <c r="B96" s="74"/>
      <c r="C96" s="75"/>
      <c r="E96" s="151" t="s">
        <v>1000</v>
      </c>
      <c r="F96" s="72" t="s">
        <v>528</v>
      </c>
      <c r="G96" s="77">
        <f>G97</f>
        <v>-288</v>
      </c>
    </row>
    <row r="97" spans="2:7" x14ac:dyDescent="0.2">
      <c r="B97" s="83"/>
      <c r="C97" s="84"/>
      <c r="D97" s="75"/>
      <c r="E97" s="151" t="s">
        <v>1032</v>
      </c>
      <c r="F97" s="84" t="s">
        <v>1033</v>
      </c>
      <c r="G97" s="77">
        <v>-288</v>
      </c>
    </row>
    <row r="98" spans="2:7" x14ac:dyDescent="0.2">
      <c r="B98" s="74"/>
      <c r="E98" s="73"/>
      <c r="G98" s="77"/>
    </row>
    <row r="99" spans="2:7" x14ac:dyDescent="0.2">
      <c r="B99" s="78">
        <f>B92</f>
        <v>36417</v>
      </c>
      <c r="C99" s="79" t="s">
        <v>985</v>
      </c>
      <c r="D99" s="69"/>
      <c r="E99" s="152" t="s">
        <v>985</v>
      </c>
      <c r="F99" s="69"/>
      <c r="G99" s="80">
        <f>G92+G93+G96</f>
        <v>36417</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105450</v>
      </c>
      <c r="C106" s="75" t="s">
        <v>994</v>
      </c>
      <c r="D106" s="86" t="s">
        <v>526</v>
      </c>
      <c r="E106" s="73"/>
      <c r="G106" s="73"/>
    </row>
    <row r="107" spans="2:7" x14ac:dyDescent="0.2">
      <c r="B107" s="74">
        <v>93831</v>
      </c>
      <c r="C107" s="75" t="s">
        <v>995</v>
      </c>
      <c r="D107" s="75"/>
      <c r="E107" s="151" t="s">
        <v>993</v>
      </c>
      <c r="F107" s="59" t="s">
        <v>525</v>
      </c>
      <c r="G107" s="77"/>
    </row>
    <row r="108" spans="2:7" x14ac:dyDescent="0.2">
      <c r="B108" s="74">
        <f>-B13</f>
        <v>-98708</v>
      </c>
      <c r="C108" s="75" t="s">
        <v>1001</v>
      </c>
      <c r="D108" s="75" t="s">
        <v>524</v>
      </c>
      <c r="E108" s="151"/>
      <c r="F108" s="58" t="s">
        <v>523</v>
      </c>
      <c r="G108" s="77">
        <f>B92</f>
        <v>36417</v>
      </c>
    </row>
    <row r="109" spans="2:7" x14ac:dyDescent="0.2">
      <c r="B109" s="74">
        <v>11619</v>
      </c>
      <c r="C109" s="82" t="s">
        <v>522</v>
      </c>
      <c r="D109" s="75" t="s">
        <v>1034</v>
      </c>
      <c r="E109" s="73"/>
      <c r="F109" s="87"/>
      <c r="G109" s="88"/>
    </row>
    <row r="110" spans="2:7" x14ac:dyDescent="0.2">
      <c r="B110" s="74">
        <v>0</v>
      </c>
      <c r="C110" s="82" t="s">
        <v>521</v>
      </c>
      <c r="D110" s="75" t="s">
        <v>520</v>
      </c>
      <c r="E110" s="155"/>
      <c r="G110" s="77"/>
    </row>
    <row r="111" spans="2:7" x14ac:dyDescent="0.2">
      <c r="B111" s="74">
        <v>12774</v>
      </c>
      <c r="C111" s="82" t="s">
        <v>996</v>
      </c>
      <c r="D111" s="75" t="s">
        <v>1035</v>
      </c>
      <c r="E111" s="73"/>
      <c r="F111" s="87"/>
      <c r="G111" s="88"/>
    </row>
    <row r="112" spans="2:7" x14ac:dyDescent="0.2">
      <c r="B112" s="74"/>
      <c r="C112" s="75"/>
      <c r="D112" s="75" t="s">
        <v>1036</v>
      </c>
      <c r="E112" s="155"/>
      <c r="G112" s="77"/>
    </row>
    <row r="113" spans="2:7" x14ac:dyDescent="0.2">
      <c r="B113" s="74">
        <f>G115-B106-B108-B111</f>
        <v>16901</v>
      </c>
      <c r="C113" s="153" t="s">
        <v>997</v>
      </c>
      <c r="D113" s="52" t="s">
        <v>519</v>
      </c>
      <c r="E113" s="155"/>
      <c r="F113" s="84"/>
      <c r="G113" s="77"/>
    </row>
    <row r="114" spans="2:7" x14ac:dyDescent="0.2">
      <c r="B114" s="74"/>
      <c r="D114" s="75"/>
      <c r="E114" s="155"/>
      <c r="G114" s="77"/>
    </row>
    <row r="115" spans="2:7" x14ac:dyDescent="0.2">
      <c r="B115" s="78">
        <f>B106+B108+B111+B113</f>
        <v>36417</v>
      </c>
      <c r="C115" s="79" t="s">
        <v>985</v>
      </c>
      <c r="D115" s="90"/>
      <c r="E115" s="152" t="s">
        <v>985</v>
      </c>
      <c r="F115" s="69"/>
      <c r="G115" s="80">
        <f>G108</f>
        <v>36417</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16901</v>
      </c>
    </row>
    <row r="123" spans="2:7" ht="15" x14ac:dyDescent="0.2">
      <c r="B123" s="74">
        <f>B125+B128+B131+B134+B137+B142+B143+B144</f>
        <v>1596</v>
      </c>
      <c r="C123" s="50"/>
      <c r="D123" s="75" t="s">
        <v>513</v>
      </c>
      <c r="E123" s="50"/>
      <c r="F123" s="50"/>
      <c r="G123" s="77">
        <f>G125+G128+G131+G134+G137+G142+G143+G144</f>
        <v>-15305</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-13346</v>
      </c>
      <c r="D128" s="75" t="s">
        <v>509</v>
      </c>
      <c r="G128" s="77">
        <f>G129+G130</f>
        <v>4548</v>
      </c>
    </row>
    <row r="129" spans="2:7" x14ac:dyDescent="0.2">
      <c r="B129" s="74">
        <v>5794</v>
      </c>
      <c r="D129" s="75" t="s">
        <v>508</v>
      </c>
      <c r="G129" s="77">
        <v>5</v>
      </c>
    </row>
    <row r="130" spans="2:7" x14ac:dyDescent="0.2">
      <c r="B130" s="74">
        <v>-19140</v>
      </c>
      <c r="D130" s="75" t="s">
        <v>507</v>
      </c>
      <c r="G130" s="77">
        <v>4543</v>
      </c>
    </row>
    <row r="131" spans="2:7" x14ac:dyDescent="0.2">
      <c r="B131" s="74">
        <f>B132+B133</f>
        <v>27788</v>
      </c>
      <c r="D131" s="75" t="s">
        <v>506</v>
      </c>
      <c r="G131" s="77">
        <f>G132+G133</f>
        <v>0</v>
      </c>
    </row>
    <row r="132" spans="2:7" x14ac:dyDescent="0.2">
      <c r="B132" s="74">
        <v>-3463</v>
      </c>
      <c r="D132" s="75" t="s">
        <v>505</v>
      </c>
      <c r="G132" s="77">
        <v>0</v>
      </c>
    </row>
    <row r="133" spans="2:7" x14ac:dyDescent="0.2">
      <c r="B133" s="74">
        <v>31251</v>
      </c>
      <c r="D133" s="75" t="s">
        <v>504</v>
      </c>
      <c r="G133" s="77">
        <v>0</v>
      </c>
    </row>
    <row r="134" spans="2:7" x14ac:dyDescent="0.2">
      <c r="B134" s="74">
        <f>B135+B136</f>
        <v>-3067</v>
      </c>
      <c r="D134" s="75" t="s">
        <v>503</v>
      </c>
      <c r="G134" s="77">
        <f>G135+G136</f>
        <v>535</v>
      </c>
    </row>
    <row r="135" spans="2:7" x14ac:dyDescent="0.2">
      <c r="B135" s="74">
        <v>-1533</v>
      </c>
      <c r="D135" s="75" t="s">
        <v>502</v>
      </c>
      <c r="G135" s="77">
        <v>-12283</v>
      </c>
    </row>
    <row r="136" spans="2:7" x14ac:dyDescent="0.2">
      <c r="B136" s="74">
        <v>-1534</v>
      </c>
      <c r="D136" s="75" t="s">
        <v>501</v>
      </c>
      <c r="G136" s="77">
        <v>12818</v>
      </c>
    </row>
    <row r="137" spans="2:7" x14ac:dyDescent="0.2">
      <c r="B137" s="74">
        <f>B138+B141</f>
        <v>4946</v>
      </c>
      <c r="D137" s="89" t="s">
        <v>500</v>
      </c>
      <c r="G137" s="77">
        <f>G138+G141</f>
        <v>17723</v>
      </c>
    </row>
    <row r="138" spans="2:7" x14ac:dyDescent="0.2">
      <c r="B138" s="74">
        <f>B139+B140</f>
        <v>4946</v>
      </c>
      <c r="D138" s="89" t="s">
        <v>499</v>
      </c>
      <c r="G138" s="77">
        <f>G139+G140</f>
        <v>17723</v>
      </c>
    </row>
    <row r="139" spans="2:7" x14ac:dyDescent="0.2">
      <c r="B139" s="74">
        <v>4946</v>
      </c>
      <c r="D139" s="89" t="s">
        <v>498</v>
      </c>
      <c r="G139" s="77">
        <v>17723</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-554</v>
      </c>
    </row>
    <row r="144" spans="2:7" x14ac:dyDescent="0.2">
      <c r="B144" s="74">
        <f>B145+B146</f>
        <v>-14725</v>
      </c>
      <c r="D144" s="75" t="s">
        <v>493</v>
      </c>
      <c r="G144" s="77">
        <f>G145+G146</f>
        <v>-37557</v>
      </c>
    </row>
    <row r="145" spans="2:7" x14ac:dyDescent="0.2">
      <c r="B145" s="74">
        <v>9210</v>
      </c>
      <c r="D145" s="75" t="s">
        <v>492</v>
      </c>
      <c r="G145" s="77">
        <v>-15164</v>
      </c>
    </row>
    <row r="146" spans="2:7" x14ac:dyDescent="0.2">
      <c r="B146" s="78">
        <v>-23935</v>
      </c>
      <c r="C146" s="91"/>
      <c r="D146" s="90" t="s">
        <v>491</v>
      </c>
      <c r="E146" s="91"/>
      <c r="F146" s="91"/>
      <c r="G146" s="80">
        <v>-22393</v>
      </c>
    </row>
    <row r="185" s="72" customFormat="1" x14ac:dyDescent="0.2"/>
  </sheetData>
  <mergeCells count="1">
    <mergeCell ref="B85:G85"/>
  </mergeCells>
  <hyperlinks>
    <hyperlink ref="B1" location="Indice!A1" display="INDICE" xr:uid="{00000000-0004-0000-2600-000000000000}"/>
  </hyperlinks>
  <pageMargins left="0.51181102362204722" right="0.51181102362204722" top="0.78740157480314965" bottom="0.70866141732283472" header="0.39370078740157483" footer="0.39370078740157483"/>
  <pageSetup paperSize="9" scale="78" fitToHeight="3" orientation="portrait" r:id="rId1"/>
  <headerFooter alignWithMargins="0"/>
  <rowBreaks count="1" manualBreakCount="1">
    <brk id="72"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575</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10900191</v>
      </c>
      <c r="C11" s="75" t="s">
        <v>975</v>
      </c>
      <c r="D11" s="75" t="s">
        <v>572</v>
      </c>
      <c r="E11" s="151" t="s">
        <v>998</v>
      </c>
      <c r="F11" s="76" t="s">
        <v>571</v>
      </c>
      <c r="G11" s="77">
        <f>G12+G13</f>
        <v>22424630</v>
      </c>
    </row>
    <row r="12" spans="2:12" x14ac:dyDescent="0.2">
      <c r="B12" s="74">
        <f>G11-B11</f>
        <v>11524439</v>
      </c>
      <c r="C12" s="75" t="s">
        <v>976</v>
      </c>
      <c r="D12" s="52" t="s">
        <v>566</v>
      </c>
      <c r="E12" s="151" t="s">
        <v>1006</v>
      </c>
      <c r="F12" s="72" t="s">
        <v>1007</v>
      </c>
      <c r="G12" s="77">
        <v>22363906</v>
      </c>
    </row>
    <row r="13" spans="2:12" x14ac:dyDescent="0.2">
      <c r="B13" s="74">
        <v>3429793</v>
      </c>
      <c r="C13" s="75" t="s">
        <v>977</v>
      </c>
      <c r="D13" s="75" t="s">
        <v>524</v>
      </c>
      <c r="E13" s="151" t="s">
        <v>1008</v>
      </c>
      <c r="F13" s="72" t="s">
        <v>1009</v>
      </c>
      <c r="G13" s="77">
        <v>60724</v>
      </c>
    </row>
    <row r="14" spans="2:12" x14ac:dyDescent="0.2">
      <c r="B14" s="74">
        <f>B12-B13</f>
        <v>8094646</v>
      </c>
      <c r="C14" s="75" t="s">
        <v>978</v>
      </c>
      <c r="D14" s="52" t="s">
        <v>570</v>
      </c>
      <c r="E14" s="151"/>
      <c r="G14" s="77"/>
    </row>
    <row r="15" spans="2:12" ht="7.15" customHeight="1" x14ac:dyDescent="0.2">
      <c r="B15" s="74"/>
      <c r="E15" s="73"/>
      <c r="G15" s="77"/>
    </row>
    <row r="16" spans="2:12" x14ac:dyDescent="0.2">
      <c r="B16" s="78">
        <f>B11+B12</f>
        <v>22424630</v>
      </c>
      <c r="C16" s="79" t="s">
        <v>518</v>
      </c>
      <c r="D16" s="69"/>
      <c r="E16" s="152" t="s">
        <v>985</v>
      </c>
      <c r="F16" s="69"/>
      <c r="G16" s="80">
        <f>G11</f>
        <v>22424630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7905499</v>
      </c>
      <c r="C26" s="75" t="s">
        <v>979</v>
      </c>
      <c r="D26" s="75" t="s">
        <v>567</v>
      </c>
      <c r="E26" s="151" t="s">
        <v>976</v>
      </c>
      <c r="F26" s="59" t="s">
        <v>566</v>
      </c>
      <c r="G26" s="77">
        <f>+B12</f>
        <v>11524439</v>
      </c>
    </row>
    <row r="27" spans="2:7" x14ac:dyDescent="0.2">
      <c r="B27" s="74">
        <v>6100168</v>
      </c>
      <c r="C27" s="75" t="s">
        <v>565</v>
      </c>
      <c r="E27" s="73"/>
      <c r="G27" s="77"/>
    </row>
    <row r="28" spans="2:7" x14ac:dyDescent="0.2">
      <c r="B28" s="74">
        <f>B29+B30</f>
        <v>1805331</v>
      </c>
      <c r="C28" s="75" t="s">
        <v>564</v>
      </c>
      <c r="E28" s="73"/>
      <c r="G28" s="77"/>
    </row>
    <row r="29" spans="2:7" x14ac:dyDescent="0.2">
      <c r="B29" s="74">
        <v>1788258</v>
      </c>
      <c r="C29" s="75" t="s">
        <v>1002</v>
      </c>
      <c r="E29" s="73"/>
      <c r="G29" s="77"/>
    </row>
    <row r="30" spans="2:7" x14ac:dyDescent="0.2">
      <c r="B30" s="74">
        <v>17073</v>
      </c>
      <c r="C30" s="75" t="s">
        <v>1003</v>
      </c>
      <c r="E30" s="73"/>
      <c r="G30" s="77"/>
    </row>
    <row r="31" spans="2:7" ht="12.75" customHeight="1" x14ac:dyDescent="0.2">
      <c r="B31" s="74">
        <v>398495</v>
      </c>
      <c r="C31" s="75" t="s">
        <v>980</v>
      </c>
      <c r="D31" s="72" t="s">
        <v>563</v>
      </c>
      <c r="E31" s="73"/>
      <c r="G31" s="77"/>
    </row>
    <row r="32" spans="2:7" ht="12.75" customHeight="1" x14ac:dyDescent="0.2">
      <c r="B32" s="74">
        <v>-113894</v>
      </c>
      <c r="C32" s="75" t="s">
        <v>981</v>
      </c>
      <c r="D32" s="72" t="s">
        <v>562</v>
      </c>
      <c r="E32" s="73"/>
      <c r="G32" s="77"/>
    </row>
    <row r="33" spans="2:7" x14ac:dyDescent="0.2">
      <c r="B33" s="74">
        <f>G35-B26-B31-B32</f>
        <v>3334339</v>
      </c>
      <c r="C33" s="75" t="s">
        <v>982</v>
      </c>
      <c r="D33" s="52" t="s">
        <v>560</v>
      </c>
      <c r="E33" s="73"/>
      <c r="G33" s="77"/>
    </row>
    <row r="34" spans="2:7" x14ac:dyDescent="0.2">
      <c r="B34" s="74"/>
      <c r="E34" s="73"/>
      <c r="G34" s="77"/>
    </row>
    <row r="35" spans="2:7" x14ac:dyDescent="0.2">
      <c r="B35" s="78">
        <f>B26+B31+B32+B33</f>
        <v>11524439</v>
      </c>
      <c r="C35" s="79" t="s">
        <v>985</v>
      </c>
      <c r="D35" s="69"/>
      <c r="E35" s="152" t="s">
        <v>985</v>
      </c>
      <c r="F35" s="69"/>
      <c r="G35" s="80">
        <f>G26</f>
        <v>11524439</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4346748</v>
      </c>
      <c r="C42" s="75" t="s">
        <v>983</v>
      </c>
      <c r="D42" s="75" t="s">
        <v>559</v>
      </c>
      <c r="E42" s="151" t="s">
        <v>982</v>
      </c>
      <c r="F42" s="52" t="s">
        <v>560</v>
      </c>
      <c r="G42" s="77">
        <f>+B33</f>
        <v>3334339</v>
      </c>
    </row>
    <row r="43" spans="2:7" x14ac:dyDescent="0.2">
      <c r="B43" s="74">
        <v>445164</v>
      </c>
      <c r="C43" s="82" t="s">
        <v>558</v>
      </c>
      <c r="E43" s="154" t="s">
        <v>983</v>
      </c>
      <c r="F43" s="76" t="s">
        <v>559</v>
      </c>
      <c r="G43" s="77">
        <f>G44+G45+G47+G48+G49</f>
        <v>5737371</v>
      </c>
    </row>
    <row r="44" spans="2:7" x14ac:dyDescent="0.2">
      <c r="B44" s="74">
        <v>3901584</v>
      </c>
      <c r="C44" s="75" t="s">
        <v>557</v>
      </c>
      <c r="E44" s="154" t="s">
        <v>1010</v>
      </c>
      <c r="F44" s="72" t="s">
        <v>1011</v>
      </c>
      <c r="G44" s="77">
        <v>5189196</v>
      </c>
    </row>
    <row r="45" spans="2:7" x14ac:dyDescent="0.2">
      <c r="B45" s="74">
        <v>0</v>
      </c>
      <c r="C45" s="75" t="s">
        <v>556</v>
      </c>
      <c r="E45" s="151" t="s">
        <v>1012</v>
      </c>
      <c r="F45" s="72" t="s">
        <v>1013</v>
      </c>
      <c r="G45" s="77">
        <v>548175</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4159153</v>
      </c>
      <c r="C49" s="75" t="s">
        <v>984</v>
      </c>
      <c r="D49" s="52" t="s">
        <v>550</v>
      </c>
      <c r="E49" s="151" t="s">
        <v>1018</v>
      </c>
      <c r="F49" s="75" t="s">
        <v>1019</v>
      </c>
      <c r="G49" s="77">
        <v>0</v>
      </c>
    </row>
    <row r="50" spans="2:7" x14ac:dyDescent="0.2">
      <c r="B50" s="74"/>
      <c r="C50" s="75"/>
      <c r="D50" s="75"/>
      <c r="E50" s="151" t="s">
        <v>1020</v>
      </c>
      <c r="F50" s="75" t="s">
        <v>1021</v>
      </c>
      <c r="G50" s="77">
        <v>-565809</v>
      </c>
    </row>
    <row r="51" spans="2:7" x14ac:dyDescent="0.2">
      <c r="B51" s="74"/>
      <c r="E51" s="151"/>
      <c r="G51" s="77"/>
    </row>
    <row r="52" spans="2:7" x14ac:dyDescent="0.2">
      <c r="B52" s="78">
        <f>B42+B49</f>
        <v>8505901</v>
      </c>
      <c r="C52" s="79" t="s">
        <v>985</v>
      </c>
      <c r="D52" s="69"/>
      <c r="E52" s="152" t="s">
        <v>985</v>
      </c>
      <c r="F52" s="69"/>
      <c r="G52" s="80">
        <f>G42+G43+G50</f>
        <v>8505901</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754436</v>
      </c>
      <c r="C59" s="75" t="s">
        <v>986</v>
      </c>
      <c r="D59" s="76" t="s">
        <v>551</v>
      </c>
      <c r="E59" s="151" t="s">
        <v>984</v>
      </c>
      <c r="F59" s="52" t="s">
        <v>550</v>
      </c>
      <c r="G59" s="77">
        <f>+B49</f>
        <v>4159153</v>
      </c>
    </row>
    <row r="60" spans="2:7" x14ac:dyDescent="0.2">
      <c r="B60" s="74">
        <v>754436</v>
      </c>
      <c r="C60" s="75" t="s">
        <v>549</v>
      </c>
      <c r="E60" s="151" t="s">
        <v>1004</v>
      </c>
      <c r="F60" s="75" t="s">
        <v>1005</v>
      </c>
      <c r="G60" s="77">
        <f>G61+G62</f>
        <v>17073</v>
      </c>
    </row>
    <row r="61" spans="2:7" x14ac:dyDescent="0.2">
      <c r="B61" s="74">
        <v>0</v>
      </c>
      <c r="C61" s="75" t="s">
        <v>548</v>
      </c>
      <c r="E61" s="151" t="s">
        <v>1022</v>
      </c>
      <c r="F61" s="72" t="s">
        <v>1023</v>
      </c>
      <c r="G61" s="77">
        <v>0</v>
      </c>
    </row>
    <row r="62" spans="2:7" x14ac:dyDescent="0.2">
      <c r="B62" s="74">
        <v>17073</v>
      </c>
      <c r="C62" s="75" t="s">
        <v>987</v>
      </c>
      <c r="D62" s="75" t="s">
        <v>547</v>
      </c>
      <c r="E62" s="151" t="s">
        <v>1024</v>
      </c>
      <c r="F62" s="72" t="s">
        <v>1025</v>
      </c>
      <c r="G62" s="77">
        <v>17073</v>
      </c>
    </row>
    <row r="63" spans="2:7" x14ac:dyDescent="0.2">
      <c r="B63" s="74"/>
      <c r="D63" s="75" t="s">
        <v>546</v>
      </c>
      <c r="E63" s="151" t="s">
        <v>988</v>
      </c>
      <c r="F63" s="72" t="s">
        <v>545</v>
      </c>
      <c r="G63" s="77">
        <f>G64+G65+G66</f>
        <v>48403</v>
      </c>
    </row>
    <row r="64" spans="2:7" x14ac:dyDescent="0.2">
      <c r="B64" s="74">
        <f>B65+B66+B67</f>
        <v>218598</v>
      </c>
      <c r="C64" s="75" t="s">
        <v>988</v>
      </c>
      <c r="D64" s="72" t="s">
        <v>545</v>
      </c>
      <c r="E64" s="151" t="s">
        <v>1026</v>
      </c>
      <c r="F64" s="72" t="s">
        <v>1027</v>
      </c>
      <c r="G64" s="77">
        <v>0</v>
      </c>
    </row>
    <row r="65" spans="2:7" x14ac:dyDescent="0.2">
      <c r="B65" s="74">
        <v>50260</v>
      </c>
      <c r="C65" s="75" t="s">
        <v>544</v>
      </c>
      <c r="E65" s="151" t="s">
        <v>1028</v>
      </c>
      <c r="F65" s="72" t="s">
        <v>1029</v>
      </c>
      <c r="G65" s="77">
        <v>1584</v>
      </c>
    </row>
    <row r="66" spans="2:7" x14ac:dyDescent="0.2">
      <c r="B66" s="74">
        <v>0</v>
      </c>
      <c r="C66" s="75" t="s">
        <v>543</v>
      </c>
      <c r="E66" s="151" t="s">
        <v>1030</v>
      </c>
      <c r="F66" s="72" t="s">
        <v>1031</v>
      </c>
      <c r="G66" s="77">
        <v>46819</v>
      </c>
    </row>
    <row r="67" spans="2:7" x14ac:dyDescent="0.2">
      <c r="B67" s="74">
        <v>168338</v>
      </c>
      <c r="C67" s="75" t="s">
        <v>542</v>
      </c>
      <c r="E67" s="73"/>
      <c r="G67" s="77"/>
    </row>
    <row r="68" spans="2:7" x14ac:dyDescent="0.2">
      <c r="B68" s="74">
        <f>G70-B59-B62-B64</f>
        <v>3234522</v>
      </c>
      <c r="C68" s="75" t="s">
        <v>989</v>
      </c>
      <c r="D68" s="75" t="s">
        <v>537</v>
      </c>
      <c r="E68" s="73"/>
      <c r="G68" s="77"/>
    </row>
    <row r="69" spans="2:7" ht="17.45" customHeight="1" x14ac:dyDescent="0.2">
      <c r="B69" s="74"/>
      <c r="E69" s="73"/>
      <c r="G69" s="77"/>
    </row>
    <row r="70" spans="2:7" ht="17.45" customHeight="1" x14ac:dyDescent="0.2">
      <c r="B70" s="78">
        <f>B59+B62+B64+B68</f>
        <v>4224629</v>
      </c>
      <c r="C70" s="79" t="s">
        <v>985</v>
      </c>
      <c r="D70" s="69"/>
      <c r="E70" s="152" t="s">
        <v>985</v>
      </c>
      <c r="F70" s="69"/>
      <c r="G70" s="80">
        <f>G59+G60+G63</f>
        <v>4224629</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3234522</v>
      </c>
    </row>
    <row r="78" spans="2:7" x14ac:dyDescent="0.2">
      <c r="B78" s="74"/>
      <c r="D78" s="75" t="s">
        <v>536</v>
      </c>
      <c r="E78" s="151"/>
      <c r="F78" s="75"/>
      <c r="G78" s="77"/>
    </row>
    <row r="79" spans="2:7" x14ac:dyDescent="0.2">
      <c r="B79" s="74">
        <f>G82-B77</f>
        <v>3234522</v>
      </c>
      <c r="C79" s="75" t="s">
        <v>991</v>
      </c>
      <c r="D79" s="59" t="s">
        <v>535</v>
      </c>
      <c r="E79" s="73"/>
      <c r="G79" s="77"/>
    </row>
    <row r="80" spans="2:7" x14ac:dyDescent="0.2">
      <c r="B80" s="74">
        <f>B79-B13</f>
        <v>-195271</v>
      </c>
      <c r="C80" s="75" t="s">
        <v>992</v>
      </c>
      <c r="D80" s="52" t="s">
        <v>532</v>
      </c>
      <c r="E80" s="73"/>
      <c r="G80" s="77"/>
    </row>
    <row r="81" spans="2:7" x14ac:dyDescent="0.2">
      <c r="B81" s="74"/>
      <c r="E81" s="73"/>
      <c r="G81" s="77"/>
    </row>
    <row r="82" spans="2:7" x14ac:dyDescent="0.2">
      <c r="B82" s="78">
        <f>B77+B79</f>
        <v>3234522</v>
      </c>
      <c r="C82" s="79" t="s">
        <v>985</v>
      </c>
      <c r="D82" s="69"/>
      <c r="E82" s="152" t="s">
        <v>985</v>
      </c>
      <c r="F82" s="69"/>
      <c r="G82" s="80">
        <f>G77</f>
        <v>3234522</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1289448</v>
      </c>
      <c r="C92" s="75" t="s">
        <v>993</v>
      </c>
      <c r="D92" s="52" t="s">
        <v>525</v>
      </c>
      <c r="E92" s="151" t="s">
        <v>991</v>
      </c>
      <c r="F92" s="52" t="s">
        <v>532</v>
      </c>
      <c r="G92" s="77">
        <f>+B80</f>
        <v>-195271</v>
      </c>
    </row>
    <row r="93" spans="2:7" x14ac:dyDescent="0.2">
      <c r="B93" s="74"/>
      <c r="D93" s="59" t="s">
        <v>523</v>
      </c>
      <c r="E93" s="151" t="s">
        <v>999</v>
      </c>
      <c r="F93" s="72" t="s">
        <v>531</v>
      </c>
      <c r="G93" s="77">
        <f>G94+G95</f>
        <v>1612813</v>
      </c>
    </row>
    <row r="94" spans="2:7" x14ac:dyDescent="0.2">
      <c r="B94" s="74"/>
      <c r="D94" s="75"/>
      <c r="E94" s="151" t="s">
        <v>530</v>
      </c>
      <c r="G94" s="77">
        <v>1228836</v>
      </c>
    </row>
    <row r="95" spans="2:7" x14ac:dyDescent="0.2">
      <c r="B95" s="74"/>
      <c r="D95" s="75"/>
      <c r="E95" s="151" t="s">
        <v>529</v>
      </c>
      <c r="G95" s="77">
        <v>383977</v>
      </c>
    </row>
    <row r="96" spans="2:7" x14ac:dyDescent="0.2">
      <c r="B96" s="74"/>
      <c r="C96" s="75"/>
      <c r="E96" s="151" t="s">
        <v>1000</v>
      </c>
      <c r="F96" s="72" t="s">
        <v>528</v>
      </c>
      <c r="G96" s="77">
        <f>G97</f>
        <v>-128094</v>
      </c>
    </row>
    <row r="97" spans="2:7" x14ac:dyDescent="0.2">
      <c r="B97" s="83"/>
      <c r="C97" s="84"/>
      <c r="D97" s="75"/>
      <c r="E97" s="151" t="s">
        <v>1032</v>
      </c>
      <c r="F97" s="84" t="s">
        <v>1033</v>
      </c>
      <c r="G97" s="77">
        <v>-128094</v>
      </c>
    </row>
    <row r="98" spans="2:7" x14ac:dyDescent="0.2">
      <c r="B98" s="74"/>
      <c r="E98" s="73"/>
      <c r="G98" s="77"/>
    </row>
    <row r="99" spans="2:7" x14ac:dyDescent="0.2">
      <c r="B99" s="78">
        <f>B92</f>
        <v>1289448</v>
      </c>
      <c r="C99" s="79" t="s">
        <v>985</v>
      </c>
      <c r="D99" s="69"/>
      <c r="E99" s="152" t="s">
        <v>985</v>
      </c>
      <c r="F99" s="69"/>
      <c r="G99" s="80">
        <f>G92+G93+G96</f>
        <v>1289448</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3424785</v>
      </c>
      <c r="C106" s="75" t="s">
        <v>994</v>
      </c>
      <c r="D106" s="86" t="s">
        <v>526</v>
      </c>
      <c r="E106" s="73"/>
      <c r="G106" s="73"/>
    </row>
    <row r="107" spans="2:7" x14ac:dyDescent="0.2">
      <c r="B107" s="74">
        <v>3426515</v>
      </c>
      <c r="C107" s="75" t="s">
        <v>995</v>
      </c>
      <c r="D107" s="75"/>
      <c r="E107" s="151" t="s">
        <v>993</v>
      </c>
      <c r="F107" s="59" t="s">
        <v>525</v>
      </c>
      <c r="G107" s="77"/>
    </row>
    <row r="108" spans="2:7" x14ac:dyDescent="0.2">
      <c r="B108" s="74">
        <f>-B13</f>
        <v>-3429793</v>
      </c>
      <c r="C108" s="75" t="s">
        <v>1001</v>
      </c>
      <c r="D108" s="75" t="s">
        <v>524</v>
      </c>
      <c r="E108" s="151"/>
      <c r="F108" s="58" t="s">
        <v>523</v>
      </c>
      <c r="G108" s="77">
        <f>B92</f>
        <v>1289448</v>
      </c>
    </row>
    <row r="109" spans="2:7" x14ac:dyDescent="0.2">
      <c r="B109" s="74">
        <v>-1730</v>
      </c>
      <c r="C109" s="82" t="s">
        <v>522</v>
      </c>
      <c r="D109" s="75" t="s">
        <v>1034</v>
      </c>
      <c r="E109" s="73"/>
      <c r="F109" s="87"/>
      <c r="G109" s="88"/>
    </row>
    <row r="110" spans="2:7" x14ac:dyDescent="0.2">
      <c r="B110" s="74">
        <v>0</v>
      </c>
      <c r="C110" s="82" t="s">
        <v>521</v>
      </c>
      <c r="D110" s="75" t="s">
        <v>520</v>
      </c>
      <c r="E110" s="155"/>
      <c r="G110" s="77"/>
    </row>
    <row r="111" spans="2:7" x14ac:dyDescent="0.2">
      <c r="B111" s="74">
        <v>87457</v>
      </c>
      <c r="C111" s="82" t="s">
        <v>996</v>
      </c>
      <c r="D111" s="75" t="s">
        <v>1035</v>
      </c>
      <c r="E111" s="73"/>
      <c r="F111" s="87"/>
      <c r="G111" s="88"/>
    </row>
    <row r="112" spans="2:7" x14ac:dyDescent="0.2">
      <c r="B112" s="74"/>
      <c r="C112" s="75"/>
      <c r="D112" s="75" t="s">
        <v>1036</v>
      </c>
      <c r="E112" s="155"/>
      <c r="G112" s="77"/>
    </row>
    <row r="113" spans="2:7" x14ac:dyDescent="0.2">
      <c r="B113" s="74">
        <f>G115-B106-B108-B111</f>
        <v>1206999</v>
      </c>
      <c r="C113" s="153" t="s">
        <v>997</v>
      </c>
      <c r="D113" s="52" t="s">
        <v>519</v>
      </c>
      <c r="E113" s="155"/>
      <c r="F113" s="84"/>
      <c r="G113" s="77"/>
    </row>
    <row r="114" spans="2:7" x14ac:dyDescent="0.2">
      <c r="B114" s="74"/>
      <c r="D114" s="75"/>
      <c r="E114" s="155"/>
      <c r="G114" s="77"/>
    </row>
    <row r="115" spans="2:7" x14ac:dyDescent="0.2">
      <c r="B115" s="78">
        <f>B106+B108+B111+B113</f>
        <v>1289448</v>
      </c>
      <c r="C115" s="79" t="s">
        <v>985</v>
      </c>
      <c r="D115" s="90"/>
      <c r="E115" s="152" t="s">
        <v>985</v>
      </c>
      <c r="F115" s="69"/>
      <c r="G115" s="80">
        <f>G108</f>
        <v>1289448</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1230999</v>
      </c>
    </row>
    <row r="123" spans="2:7" ht="15" x14ac:dyDescent="0.2">
      <c r="B123" s="74">
        <f>B125+B128+B131+B134+B137+B142+B143+B144</f>
        <v>282043005</v>
      </c>
      <c r="C123" s="50"/>
      <c r="D123" s="75" t="s">
        <v>513</v>
      </c>
      <c r="E123" s="50"/>
      <c r="F123" s="50"/>
      <c r="G123" s="77">
        <f>G125+G128+G131+G134+G137+G142+G143+G144</f>
        <v>280812006</v>
      </c>
    </row>
    <row r="124" spans="2:7" ht="13.15" customHeight="1" x14ac:dyDescent="0.2">
      <c r="B124" s="51"/>
      <c r="C124" s="50"/>
      <c r="D124" s="75"/>
      <c r="E124" s="50"/>
      <c r="F124" s="50"/>
      <c r="G124" s="49"/>
    </row>
    <row r="125" spans="2:7" ht="13.15" customHeight="1" x14ac:dyDescent="0.2">
      <c r="B125" s="74">
        <f>B126+B127</f>
        <v>-275000</v>
      </c>
      <c r="C125" s="50"/>
      <c r="D125" s="75" t="s">
        <v>512</v>
      </c>
      <c r="E125" s="50"/>
      <c r="F125" s="50"/>
      <c r="G125" s="77">
        <f>G126+G127</f>
        <v>-4000</v>
      </c>
    </row>
    <row r="126" spans="2:7" ht="13.15" customHeight="1" x14ac:dyDescent="0.2">
      <c r="B126" s="74">
        <v>0</v>
      </c>
      <c r="C126" s="50"/>
      <c r="D126" s="75" t="s">
        <v>511</v>
      </c>
      <c r="E126" s="50"/>
      <c r="F126" s="50"/>
      <c r="G126" s="77">
        <v>0</v>
      </c>
    </row>
    <row r="127" spans="2:7" ht="15" x14ac:dyDescent="0.2">
      <c r="B127" s="74">
        <v>-275000</v>
      </c>
      <c r="C127" s="50"/>
      <c r="D127" s="75" t="s">
        <v>510</v>
      </c>
      <c r="E127" s="50"/>
      <c r="F127" s="50"/>
      <c r="G127" s="77">
        <v>-4000</v>
      </c>
    </row>
    <row r="128" spans="2:7" x14ac:dyDescent="0.2">
      <c r="B128" s="74">
        <f>B129+B130</f>
        <v>141295857</v>
      </c>
      <c r="D128" s="75" t="s">
        <v>509</v>
      </c>
      <c r="G128" s="77">
        <f>G129+G130</f>
        <v>275067115</v>
      </c>
    </row>
    <row r="129" spans="2:7" x14ac:dyDescent="0.2">
      <c r="B129" s="74">
        <v>404927</v>
      </c>
      <c r="D129" s="75" t="s">
        <v>508</v>
      </c>
      <c r="G129" s="77">
        <v>14994955</v>
      </c>
    </row>
    <row r="130" spans="2:7" x14ac:dyDescent="0.2">
      <c r="B130" s="74">
        <v>140890930</v>
      </c>
      <c r="D130" s="75" t="s">
        <v>507</v>
      </c>
      <c r="G130" s="77">
        <v>260072160</v>
      </c>
    </row>
    <row r="131" spans="2:7" x14ac:dyDescent="0.2">
      <c r="B131" s="74">
        <f>B132+B133</f>
        <v>138594952</v>
      </c>
      <c r="D131" s="75" t="s">
        <v>506</v>
      </c>
      <c r="G131" s="77">
        <f>G132+G133</f>
        <v>516038</v>
      </c>
    </row>
    <row r="132" spans="2:7" x14ac:dyDescent="0.2">
      <c r="B132" s="74">
        <v>1871605</v>
      </c>
      <c r="D132" s="75" t="s">
        <v>505</v>
      </c>
      <c r="G132" s="77">
        <v>1576035</v>
      </c>
    </row>
    <row r="133" spans="2:7" x14ac:dyDescent="0.2">
      <c r="B133" s="74">
        <v>136723347</v>
      </c>
      <c r="D133" s="75" t="s">
        <v>504</v>
      </c>
      <c r="G133" s="77">
        <v>-1059997</v>
      </c>
    </row>
    <row r="134" spans="2:7" x14ac:dyDescent="0.2">
      <c r="B134" s="74">
        <f>B135+B136</f>
        <v>2188390</v>
      </c>
      <c r="D134" s="75" t="s">
        <v>503</v>
      </c>
      <c r="G134" s="77">
        <f>G135+G136</f>
        <v>3460411</v>
      </c>
    </row>
    <row r="135" spans="2:7" x14ac:dyDescent="0.2">
      <c r="B135" s="74">
        <v>623819</v>
      </c>
      <c r="D135" s="75" t="s">
        <v>502</v>
      </c>
      <c r="G135" s="77">
        <v>154878</v>
      </c>
    </row>
    <row r="136" spans="2:7" x14ac:dyDescent="0.2">
      <c r="B136" s="74">
        <v>1564571</v>
      </c>
      <c r="D136" s="75" t="s">
        <v>501</v>
      </c>
      <c r="G136" s="77">
        <v>3305533</v>
      </c>
    </row>
    <row r="137" spans="2:7" x14ac:dyDescent="0.2">
      <c r="B137" s="74">
        <f>B138+B141</f>
        <v>202149</v>
      </c>
      <c r="D137" s="89" t="s">
        <v>500</v>
      </c>
      <c r="G137" s="77">
        <f>G138+G141</f>
        <v>-356059</v>
      </c>
    </row>
    <row r="138" spans="2:7" x14ac:dyDescent="0.2">
      <c r="B138" s="74">
        <f>B139+B140</f>
        <v>202577</v>
      </c>
      <c r="D138" s="89" t="s">
        <v>499</v>
      </c>
      <c r="G138" s="77">
        <f>G139+G140</f>
        <v>-356059</v>
      </c>
    </row>
    <row r="139" spans="2:7" x14ac:dyDescent="0.2">
      <c r="B139" s="74">
        <v>200577</v>
      </c>
      <c r="D139" s="89" t="s">
        <v>498</v>
      </c>
      <c r="G139" s="77">
        <v>-258059</v>
      </c>
    </row>
    <row r="140" spans="2:7" x14ac:dyDescent="0.2">
      <c r="B140" s="74">
        <v>2000</v>
      </c>
      <c r="D140" s="89" t="s">
        <v>497</v>
      </c>
      <c r="G140" s="77">
        <v>-98000</v>
      </c>
    </row>
    <row r="141" spans="2:7" x14ac:dyDescent="0.2">
      <c r="B141" s="74">
        <v>-428</v>
      </c>
      <c r="D141" s="89" t="s">
        <v>496</v>
      </c>
      <c r="G141" s="77">
        <v>0</v>
      </c>
    </row>
    <row r="142" spans="2:7" x14ac:dyDescent="0.2">
      <c r="B142" s="74">
        <v>0</v>
      </c>
      <c r="D142" s="75" t="s">
        <v>495</v>
      </c>
      <c r="G142" s="77">
        <v>0</v>
      </c>
    </row>
    <row r="143" spans="2:7" x14ac:dyDescent="0.2">
      <c r="B143" s="74">
        <v>-245235</v>
      </c>
      <c r="D143" s="75" t="s">
        <v>494</v>
      </c>
      <c r="G143" s="77">
        <v>-14299</v>
      </c>
    </row>
    <row r="144" spans="2:7" x14ac:dyDescent="0.2">
      <c r="B144" s="74">
        <f>B145+B146</f>
        <v>281892</v>
      </c>
      <c r="D144" s="75" t="s">
        <v>493</v>
      </c>
      <c r="G144" s="77">
        <f>G145+G146</f>
        <v>2142800</v>
      </c>
    </row>
    <row r="145" spans="2:7" x14ac:dyDescent="0.2">
      <c r="B145" s="74">
        <v>830225</v>
      </c>
      <c r="D145" s="75" t="s">
        <v>492</v>
      </c>
      <c r="G145" s="77">
        <v>16521</v>
      </c>
    </row>
    <row r="146" spans="2:7" x14ac:dyDescent="0.2">
      <c r="B146" s="78">
        <v>-548333</v>
      </c>
      <c r="C146" s="91"/>
      <c r="D146" s="90" t="s">
        <v>491</v>
      </c>
      <c r="E146" s="91"/>
      <c r="F146" s="91"/>
      <c r="G146" s="80">
        <v>2126279</v>
      </c>
    </row>
    <row r="185" spans="2:6" s="72" customFormat="1" x14ac:dyDescent="0.2">
      <c r="B185" s="91"/>
      <c r="C185" s="91"/>
      <c r="D185" s="91"/>
      <c r="E185" s="91"/>
      <c r="F185" s="91"/>
    </row>
  </sheetData>
  <mergeCells count="1">
    <mergeCell ref="B85:G85"/>
  </mergeCells>
  <hyperlinks>
    <hyperlink ref="B1" location="Indice!A1" display="INDICE" xr:uid="{00000000-0004-0000-0300-000000000000}"/>
  </hyperlinks>
  <pageMargins left="0.51181102362204722" right="0.51181102362204722" top="0.78740157480314965" bottom="0.74803149606299213" header="0.39370078740157483" footer="0.39370078740157483"/>
  <pageSetup paperSize="9" scale="78" firstPageNumber="46" fitToHeight="4" orientation="portrait" useFirstPageNumber="1" r:id="rId1"/>
  <headerFooter alignWithMargins="0"/>
  <rowBreaks count="1" manualBreakCount="1">
    <brk id="72" min="1" max="8"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610</v>
      </c>
      <c r="C3" s="109"/>
      <c r="D3" s="113"/>
      <c r="E3" s="109"/>
      <c r="F3" s="109"/>
      <c r="G3" s="109"/>
      <c r="H3" s="109"/>
      <c r="I3" s="109"/>
      <c r="J3" s="109"/>
      <c r="K3" s="109"/>
    </row>
    <row r="4" spans="2:12" s="112" customFormat="1" ht="15" customHeight="1" x14ac:dyDescent="0.25">
      <c r="B4" s="67" t="s">
        <v>609</v>
      </c>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357582</v>
      </c>
      <c r="C11" s="75" t="s">
        <v>975</v>
      </c>
      <c r="D11" s="75" t="s">
        <v>572</v>
      </c>
      <c r="E11" s="151" t="s">
        <v>998</v>
      </c>
      <c r="F11" s="76" t="s">
        <v>571</v>
      </c>
      <c r="G11" s="77">
        <f>G12+G13</f>
        <v>882308</v>
      </c>
    </row>
    <row r="12" spans="2:12" x14ac:dyDescent="0.2">
      <c r="B12" s="74">
        <f>G11-B11</f>
        <v>524726</v>
      </c>
      <c r="C12" s="75" t="s">
        <v>976</v>
      </c>
      <c r="D12" s="52" t="s">
        <v>566</v>
      </c>
      <c r="E12" s="151" t="s">
        <v>1006</v>
      </c>
      <c r="F12" s="72" t="s">
        <v>1007</v>
      </c>
      <c r="G12" s="77">
        <v>879184</v>
      </c>
    </row>
    <row r="13" spans="2:12" x14ac:dyDescent="0.2">
      <c r="B13" s="74">
        <v>143702</v>
      </c>
      <c r="C13" s="75" t="s">
        <v>977</v>
      </c>
      <c r="D13" s="75" t="s">
        <v>524</v>
      </c>
      <c r="E13" s="151" t="s">
        <v>1008</v>
      </c>
      <c r="F13" s="72" t="s">
        <v>1009</v>
      </c>
      <c r="G13" s="77">
        <v>3124</v>
      </c>
    </row>
    <row r="14" spans="2:12" x14ac:dyDescent="0.2">
      <c r="B14" s="74">
        <f>B12-B13</f>
        <v>381024</v>
      </c>
      <c r="C14" s="75" t="s">
        <v>978</v>
      </c>
      <c r="D14" s="52" t="s">
        <v>570</v>
      </c>
      <c r="E14" s="151"/>
      <c r="G14" s="77"/>
    </row>
    <row r="15" spans="2:12" ht="7.15" customHeight="1" x14ac:dyDescent="0.2">
      <c r="B15" s="74"/>
      <c r="E15" s="73"/>
      <c r="G15" s="77"/>
    </row>
    <row r="16" spans="2:12" x14ac:dyDescent="0.2">
      <c r="B16" s="78">
        <f>B11+B12</f>
        <v>882308</v>
      </c>
      <c r="C16" s="79" t="s">
        <v>518</v>
      </c>
      <c r="D16" s="69"/>
      <c r="E16" s="152" t="s">
        <v>985</v>
      </c>
      <c r="F16" s="69"/>
      <c r="G16" s="80">
        <f>G11</f>
        <v>882308</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450439</v>
      </c>
      <c r="C26" s="75" t="s">
        <v>979</v>
      </c>
      <c r="D26" s="75" t="s">
        <v>567</v>
      </c>
      <c r="E26" s="151" t="s">
        <v>976</v>
      </c>
      <c r="F26" s="59" t="s">
        <v>566</v>
      </c>
      <c r="G26" s="77">
        <f>+B12</f>
        <v>524726</v>
      </c>
    </row>
    <row r="27" spans="2:7" x14ac:dyDescent="0.2">
      <c r="B27" s="74">
        <v>349900</v>
      </c>
      <c r="C27" s="75" t="s">
        <v>565</v>
      </c>
      <c r="E27" s="73"/>
      <c r="G27" s="77"/>
    </row>
    <row r="28" spans="2:7" x14ac:dyDescent="0.2">
      <c r="B28" s="74">
        <f>B29+B30</f>
        <v>100539</v>
      </c>
      <c r="C28" s="75" t="s">
        <v>564</v>
      </c>
      <c r="E28" s="73"/>
      <c r="G28" s="77"/>
    </row>
    <row r="29" spans="2:7" x14ac:dyDescent="0.2">
      <c r="B29" s="74">
        <v>98196</v>
      </c>
      <c r="C29" s="75" t="s">
        <v>1002</v>
      </c>
      <c r="E29" s="73"/>
      <c r="G29" s="77"/>
    </row>
    <row r="30" spans="2:7" x14ac:dyDescent="0.2">
      <c r="B30" s="74">
        <v>2343</v>
      </c>
      <c r="C30" s="75" t="s">
        <v>1003</v>
      </c>
      <c r="E30" s="73"/>
      <c r="G30" s="77"/>
    </row>
    <row r="31" spans="2:7" ht="12.75" customHeight="1" x14ac:dyDescent="0.2">
      <c r="B31" s="74">
        <v>17062</v>
      </c>
      <c r="C31" s="75" t="s">
        <v>980</v>
      </c>
      <c r="D31" s="72" t="s">
        <v>563</v>
      </c>
      <c r="E31" s="73"/>
      <c r="G31" s="77"/>
    </row>
    <row r="32" spans="2:7" ht="12.75" customHeight="1" x14ac:dyDescent="0.2">
      <c r="B32" s="74">
        <v>-14</v>
      </c>
      <c r="C32" s="75" t="s">
        <v>981</v>
      </c>
      <c r="D32" s="72" t="s">
        <v>562</v>
      </c>
      <c r="E32" s="73"/>
      <c r="G32" s="77"/>
    </row>
    <row r="33" spans="2:7" x14ac:dyDescent="0.2">
      <c r="B33" s="74">
        <f>G35-B26-B31-B32</f>
        <v>57239</v>
      </c>
      <c r="C33" s="75" t="s">
        <v>982</v>
      </c>
      <c r="D33" s="52" t="s">
        <v>560</v>
      </c>
      <c r="E33" s="73"/>
      <c r="G33" s="77"/>
    </row>
    <row r="34" spans="2:7" x14ac:dyDescent="0.2">
      <c r="B34" s="74"/>
      <c r="E34" s="73"/>
      <c r="G34" s="77"/>
    </row>
    <row r="35" spans="2:7" x14ac:dyDescent="0.2">
      <c r="B35" s="78">
        <f>B26+B31+B32+B33</f>
        <v>524726</v>
      </c>
      <c r="C35" s="79" t="s">
        <v>985</v>
      </c>
      <c r="D35" s="69"/>
      <c r="E35" s="152" t="s">
        <v>985</v>
      </c>
      <c r="F35" s="69"/>
      <c r="G35" s="80">
        <f>G26</f>
        <v>524726</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48751</v>
      </c>
      <c r="C42" s="75" t="s">
        <v>983</v>
      </c>
      <c r="D42" s="75" t="s">
        <v>559</v>
      </c>
      <c r="E42" s="151" t="s">
        <v>982</v>
      </c>
      <c r="F42" s="52" t="s">
        <v>560</v>
      </c>
      <c r="G42" s="77">
        <f>+B33</f>
        <v>57239</v>
      </c>
    </row>
    <row r="43" spans="2:7" x14ac:dyDescent="0.2">
      <c r="B43" s="74">
        <v>20509</v>
      </c>
      <c r="C43" s="82" t="s">
        <v>558</v>
      </c>
      <c r="E43" s="154" t="s">
        <v>983</v>
      </c>
      <c r="F43" s="76" t="s">
        <v>559</v>
      </c>
      <c r="G43" s="77">
        <f>G44+G45+G47+G48+G49</f>
        <v>204381</v>
      </c>
    </row>
    <row r="44" spans="2:7" x14ac:dyDescent="0.2">
      <c r="B44" s="74">
        <v>28242</v>
      </c>
      <c r="C44" s="75" t="s">
        <v>557</v>
      </c>
      <c r="E44" s="154" t="s">
        <v>1010</v>
      </c>
      <c r="F44" s="72" t="s">
        <v>1011</v>
      </c>
      <c r="G44" s="77">
        <v>16870</v>
      </c>
    </row>
    <row r="45" spans="2:7" x14ac:dyDescent="0.2">
      <c r="B45" s="74">
        <v>0</v>
      </c>
      <c r="C45" s="75" t="s">
        <v>556</v>
      </c>
      <c r="E45" s="151" t="s">
        <v>1012</v>
      </c>
      <c r="F45" s="72" t="s">
        <v>1013</v>
      </c>
      <c r="G45" s="77">
        <v>187511</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212869</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261620</v>
      </c>
      <c r="C52" s="79" t="s">
        <v>985</v>
      </c>
      <c r="D52" s="69"/>
      <c r="E52" s="152" t="s">
        <v>985</v>
      </c>
      <c r="F52" s="69"/>
      <c r="G52" s="80">
        <f>G42+G43+G50</f>
        <v>261620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3262</v>
      </c>
      <c r="C59" s="75" t="s">
        <v>986</v>
      </c>
      <c r="D59" s="76" t="s">
        <v>551</v>
      </c>
      <c r="E59" s="151" t="s">
        <v>984</v>
      </c>
      <c r="F59" s="52" t="s">
        <v>550</v>
      </c>
      <c r="G59" s="77">
        <f>+B49</f>
        <v>212869</v>
      </c>
    </row>
    <row r="60" spans="2:7" x14ac:dyDescent="0.2">
      <c r="B60" s="74">
        <v>3262</v>
      </c>
      <c r="C60" s="75" t="s">
        <v>549</v>
      </c>
      <c r="E60" s="151" t="s">
        <v>1004</v>
      </c>
      <c r="F60" s="75" t="s">
        <v>1005</v>
      </c>
      <c r="G60" s="77">
        <f>G61+G62</f>
        <v>2343</v>
      </c>
    </row>
    <row r="61" spans="2:7" x14ac:dyDescent="0.2">
      <c r="B61" s="74">
        <v>0</v>
      </c>
      <c r="C61" s="75" t="s">
        <v>548</v>
      </c>
      <c r="E61" s="151" t="s">
        <v>1022</v>
      </c>
      <c r="F61" s="72" t="s">
        <v>1023</v>
      </c>
      <c r="G61" s="77">
        <v>0</v>
      </c>
    </row>
    <row r="62" spans="2:7" x14ac:dyDescent="0.2">
      <c r="B62" s="74">
        <v>2343</v>
      </c>
      <c r="C62" s="75" t="s">
        <v>987</v>
      </c>
      <c r="D62" s="75" t="s">
        <v>547</v>
      </c>
      <c r="E62" s="151" t="s">
        <v>1024</v>
      </c>
      <c r="F62" s="72" t="s">
        <v>1025</v>
      </c>
      <c r="G62" s="77">
        <v>2343</v>
      </c>
    </row>
    <row r="63" spans="2:7" x14ac:dyDescent="0.2">
      <c r="B63" s="74"/>
      <c r="D63" s="75" t="s">
        <v>546</v>
      </c>
      <c r="E63" s="151" t="s">
        <v>988</v>
      </c>
      <c r="F63" s="72" t="s">
        <v>545</v>
      </c>
      <c r="G63" s="77">
        <f>G64+G65+G66</f>
        <v>8980</v>
      </c>
    </row>
    <row r="64" spans="2:7" x14ac:dyDescent="0.2">
      <c r="B64" s="74">
        <f>B65+B66+B67</f>
        <v>3575</v>
      </c>
      <c r="C64" s="75" t="s">
        <v>988</v>
      </c>
      <c r="D64" s="72" t="s">
        <v>545</v>
      </c>
      <c r="E64" s="151" t="s">
        <v>1026</v>
      </c>
      <c r="F64" s="72" t="s">
        <v>1027</v>
      </c>
      <c r="G64" s="77">
        <v>0</v>
      </c>
    </row>
    <row r="65" spans="2:7" x14ac:dyDescent="0.2">
      <c r="B65" s="74">
        <v>1437</v>
      </c>
      <c r="C65" s="75" t="s">
        <v>544</v>
      </c>
      <c r="E65" s="151" t="s">
        <v>1028</v>
      </c>
      <c r="F65" s="72" t="s">
        <v>1029</v>
      </c>
      <c r="G65" s="77">
        <v>52</v>
      </c>
    </row>
    <row r="66" spans="2:7" x14ac:dyDescent="0.2">
      <c r="B66" s="74">
        <v>0</v>
      </c>
      <c r="C66" s="75" t="s">
        <v>543</v>
      </c>
      <c r="E66" s="151" t="s">
        <v>1030</v>
      </c>
      <c r="F66" s="72" t="s">
        <v>1031</v>
      </c>
      <c r="G66" s="77">
        <v>8928</v>
      </c>
    </row>
    <row r="67" spans="2:7" x14ac:dyDescent="0.2">
      <c r="B67" s="74">
        <v>2138</v>
      </c>
      <c r="C67" s="75" t="s">
        <v>542</v>
      </c>
      <c r="E67" s="73"/>
      <c r="G67" s="77"/>
    </row>
    <row r="68" spans="2:7" x14ac:dyDescent="0.2">
      <c r="B68" s="74">
        <f>G70-B59-B62-B64</f>
        <v>215012</v>
      </c>
      <c r="C68" s="75" t="s">
        <v>989</v>
      </c>
      <c r="D68" s="75" t="s">
        <v>537</v>
      </c>
      <c r="E68" s="73"/>
      <c r="G68" s="77"/>
    </row>
    <row r="69" spans="2:7" ht="17.45" customHeight="1" x14ac:dyDescent="0.2">
      <c r="B69" s="74"/>
      <c r="E69" s="73"/>
      <c r="G69" s="77"/>
    </row>
    <row r="70" spans="2:7" ht="17.45" customHeight="1" x14ac:dyDescent="0.2">
      <c r="B70" s="78">
        <f>B59+B62+B64+B68</f>
        <v>224192</v>
      </c>
      <c r="C70" s="79" t="s">
        <v>985</v>
      </c>
      <c r="D70" s="69"/>
      <c r="E70" s="152" t="s">
        <v>985</v>
      </c>
      <c r="F70" s="69"/>
      <c r="G70" s="80">
        <f>G59+G60+G63</f>
        <v>224192</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215012</v>
      </c>
    </row>
    <row r="78" spans="2:7" x14ac:dyDescent="0.2">
      <c r="B78" s="74"/>
      <c r="D78" s="75" t="s">
        <v>536</v>
      </c>
      <c r="E78" s="151"/>
      <c r="F78" s="75"/>
      <c r="G78" s="77"/>
    </row>
    <row r="79" spans="2:7" x14ac:dyDescent="0.2">
      <c r="B79" s="74">
        <f>G82-B77</f>
        <v>215012</v>
      </c>
      <c r="C79" s="75" t="s">
        <v>991</v>
      </c>
      <c r="D79" s="59" t="s">
        <v>535</v>
      </c>
      <c r="E79" s="73"/>
      <c r="G79" s="77"/>
    </row>
    <row r="80" spans="2:7" x14ac:dyDescent="0.2">
      <c r="B80" s="74">
        <f>B79-B13</f>
        <v>71310</v>
      </c>
      <c r="C80" s="75" t="s">
        <v>992</v>
      </c>
      <c r="D80" s="52" t="s">
        <v>532</v>
      </c>
      <c r="E80" s="73"/>
      <c r="G80" s="77"/>
    </row>
    <row r="81" spans="2:7" x14ac:dyDescent="0.2">
      <c r="B81" s="74"/>
      <c r="E81" s="73"/>
      <c r="G81" s="77"/>
    </row>
    <row r="82" spans="2:7" x14ac:dyDescent="0.2">
      <c r="B82" s="78">
        <f>B77+B79</f>
        <v>215012</v>
      </c>
      <c r="C82" s="79" t="s">
        <v>985</v>
      </c>
      <c r="D82" s="69"/>
      <c r="E82" s="152" t="s">
        <v>985</v>
      </c>
      <c r="F82" s="69"/>
      <c r="G82" s="80">
        <f>G77</f>
        <v>215012</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7355</v>
      </c>
      <c r="C92" s="75" t="s">
        <v>993</v>
      </c>
      <c r="D92" s="52" t="s">
        <v>525</v>
      </c>
      <c r="E92" s="151" t="s">
        <v>991</v>
      </c>
      <c r="F92" s="52" t="s">
        <v>532</v>
      </c>
      <c r="G92" s="77">
        <f>+B80</f>
        <v>71310</v>
      </c>
    </row>
    <row r="93" spans="2:7" x14ac:dyDescent="0.2">
      <c r="B93" s="74"/>
      <c r="D93" s="59" t="s">
        <v>523</v>
      </c>
      <c r="E93" s="151" t="s">
        <v>999</v>
      </c>
      <c r="F93" s="72" t="s">
        <v>531</v>
      </c>
      <c r="G93" s="77">
        <f>G94+G95</f>
        <v>61542</v>
      </c>
    </row>
    <row r="94" spans="2:7" x14ac:dyDescent="0.2">
      <c r="B94" s="74"/>
      <c r="D94" s="75"/>
      <c r="E94" s="151" t="s">
        <v>530</v>
      </c>
      <c r="G94" s="77">
        <v>27332</v>
      </c>
    </row>
    <row r="95" spans="2:7" x14ac:dyDescent="0.2">
      <c r="B95" s="74"/>
      <c r="D95" s="75"/>
      <c r="E95" s="151" t="s">
        <v>529</v>
      </c>
      <c r="G95" s="77">
        <v>34210</v>
      </c>
    </row>
    <row r="96" spans="2:7" x14ac:dyDescent="0.2">
      <c r="B96" s="74"/>
      <c r="C96" s="75"/>
      <c r="E96" s="151" t="s">
        <v>1000</v>
      </c>
      <c r="F96" s="72" t="s">
        <v>528</v>
      </c>
      <c r="G96" s="77">
        <f>G97</f>
        <v>-125497</v>
      </c>
    </row>
    <row r="97" spans="2:7" x14ac:dyDescent="0.2">
      <c r="B97" s="83"/>
      <c r="C97" s="84"/>
      <c r="D97" s="75"/>
      <c r="E97" s="151" t="s">
        <v>1032</v>
      </c>
      <c r="F97" s="84" t="s">
        <v>1033</v>
      </c>
      <c r="G97" s="77">
        <v>-125497</v>
      </c>
    </row>
    <row r="98" spans="2:7" x14ac:dyDescent="0.2">
      <c r="B98" s="74"/>
      <c r="E98" s="73"/>
      <c r="G98" s="77"/>
    </row>
    <row r="99" spans="2:7" x14ac:dyDescent="0.2">
      <c r="B99" s="78">
        <f>B92</f>
        <v>7355</v>
      </c>
      <c r="C99" s="79" t="s">
        <v>985</v>
      </c>
      <c r="D99" s="69"/>
      <c r="E99" s="152" t="s">
        <v>985</v>
      </c>
      <c r="F99" s="69"/>
      <c r="G99" s="80">
        <f>G92+G93+G96</f>
        <v>7355</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37611</v>
      </c>
      <c r="C106" s="75" t="s">
        <v>994</v>
      </c>
      <c r="D106" s="86" t="s">
        <v>526</v>
      </c>
      <c r="E106" s="73"/>
      <c r="G106" s="73"/>
    </row>
    <row r="107" spans="2:7" x14ac:dyDescent="0.2">
      <c r="B107" s="74">
        <v>62847</v>
      </c>
      <c r="C107" s="75" t="s">
        <v>995</v>
      </c>
      <c r="D107" s="75"/>
      <c r="E107" s="151" t="s">
        <v>993</v>
      </c>
      <c r="F107" s="59" t="s">
        <v>525</v>
      </c>
      <c r="G107" s="77"/>
    </row>
    <row r="108" spans="2:7" x14ac:dyDescent="0.2">
      <c r="B108" s="74">
        <f>-B13</f>
        <v>-143702</v>
      </c>
      <c r="C108" s="75" t="s">
        <v>1001</v>
      </c>
      <c r="D108" s="75" t="s">
        <v>524</v>
      </c>
      <c r="E108" s="151"/>
      <c r="F108" s="58" t="s">
        <v>523</v>
      </c>
      <c r="G108" s="77">
        <f>B92</f>
        <v>7355</v>
      </c>
    </row>
    <row r="109" spans="2:7" x14ac:dyDescent="0.2">
      <c r="B109" s="74">
        <v>-25236</v>
      </c>
      <c r="C109" s="82" t="s">
        <v>522</v>
      </c>
      <c r="D109" s="75" t="s">
        <v>1034</v>
      </c>
      <c r="E109" s="73"/>
      <c r="F109" s="87"/>
      <c r="G109" s="88"/>
    </row>
    <row r="110" spans="2:7" x14ac:dyDescent="0.2">
      <c r="B110" s="74">
        <v>0</v>
      </c>
      <c r="C110" s="82" t="s">
        <v>521</v>
      </c>
      <c r="D110" s="75" t="s">
        <v>520</v>
      </c>
      <c r="E110" s="155"/>
      <c r="G110" s="77"/>
    </row>
    <row r="111" spans="2:7" x14ac:dyDescent="0.2">
      <c r="B111" s="74">
        <v>78</v>
      </c>
      <c r="C111" s="82" t="s">
        <v>996</v>
      </c>
      <c r="D111" s="75" t="s">
        <v>1035</v>
      </c>
      <c r="E111" s="73"/>
      <c r="F111" s="87"/>
      <c r="G111" s="88"/>
    </row>
    <row r="112" spans="2:7" x14ac:dyDescent="0.2">
      <c r="B112" s="74"/>
      <c r="C112" s="75"/>
      <c r="D112" s="75" t="s">
        <v>1036</v>
      </c>
      <c r="E112" s="155"/>
      <c r="G112" s="77"/>
    </row>
    <row r="113" spans="2:7" x14ac:dyDescent="0.2">
      <c r="B113" s="74">
        <f>G115-B106-B108-B111</f>
        <v>113368</v>
      </c>
      <c r="C113" s="153" t="s">
        <v>997</v>
      </c>
      <c r="D113" s="52" t="s">
        <v>519</v>
      </c>
      <c r="E113" s="155"/>
      <c r="F113" s="84"/>
      <c r="G113" s="77"/>
    </row>
    <row r="114" spans="2:7" x14ac:dyDescent="0.2">
      <c r="B114" s="74"/>
      <c r="D114" s="75"/>
      <c r="E114" s="155"/>
      <c r="G114" s="77"/>
    </row>
    <row r="115" spans="2:7" x14ac:dyDescent="0.2">
      <c r="B115" s="78">
        <f>B106+B108+B111+B113</f>
        <v>7355</v>
      </c>
      <c r="C115" s="79" t="s">
        <v>985</v>
      </c>
      <c r="D115" s="90"/>
      <c r="E115" s="152" t="s">
        <v>985</v>
      </c>
      <c r="F115" s="69"/>
      <c r="G115" s="80">
        <f>G108</f>
        <v>7355</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113368</v>
      </c>
    </row>
    <row r="123" spans="2:7" ht="15" x14ac:dyDescent="0.2">
      <c r="B123" s="74">
        <f>B125+B128+B131+B134+B137+B142+B143+B144</f>
        <v>242578</v>
      </c>
      <c r="C123" s="50"/>
      <c r="D123" s="75" t="s">
        <v>513</v>
      </c>
      <c r="E123" s="50"/>
      <c r="F123" s="50"/>
      <c r="G123" s="77">
        <f>G125+G128+G131+G134+G137+G142+G143+G144</f>
        <v>129210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261645</v>
      </c>
      <c r="D128" s="75" t="s">
        <v>509</v>
      </c>
      <c r="G128" s="77">
        <f>G129+G130</f>
        <v>7315</v>
      </c>
    </row>
    <row r="129" spans="2:7" x14ac:dyDescent="0.2">
      <c r="B129" s="74">
        <v>262955</v>
      </c>
      <c r="D129" s="75" t="s">
        <v>508</v>
      </c>
      <c r="G129" s="77">
        <v>0</v>
      </c>
    </row>
    <row r="130" spans="2:7" x14ac:dyDescent="0.2">
      <c r="B130" s="74">
        <v>-1310</v>
      </c>
      <c r="D130" s="75" t="s">
        <v>507</v>
      </c>
      <c r="G130" s="77">
        <v>7315</v>
      </c>
    </row>
    <row r="131" spans="2:7" x14ac:dyDescent="0.2">
      <c r="B131" s="74">
        <f>B132+B133</f>
        <v>-30029</v>
      </c>
      <c r="D131" s="75" t="s">
        <v>506</v>
      </c>
      <c r="G131" s="77">
        <f>G132+G133</f>
        <v>53</v>
      </c>
    </row>
    <row r="132" spans="2:7" x14ac:dyDescent="0.2">
      <c r="B132" s="74">
        <v>-20765</v>
      </c>
      <c r="D132" s="75" t="s">
        <v>505</v>
      </c>
      <c r="G132" s="77">
        <v>53</v>
      </c>
    </row>
    <row r="133" spans="2:7" x14ac:dyDescent="0.2">
      <c r="B133" s="74">
        <v>-9264</v>
      </c>
      <c r="D133" s="75" t="s">
        <v>504</v>
      </c>
      <c r="G133" s="77">
        <v>0</v>
      </c>
    </row>
    <row r="134" spans="2:7" x14ac:dyDescent="0.2">
      <c r="B134" s="74">
        <f>B135+B136</f>
        <v>-23205</v>
      </c>
      <c r="D134" s="75" t="s">
        <v>503</v>
      </c>
      <c r="G134" s="77">
        <f>G135+G136</f>
        <v>554721</v>
      </c>
    </row>
    <row r="135" spans="2:7" x14ac:dyDescent="0.2">
      <c r="B135" s="74">
        <v>-22822</v>
      </c>
      <c r="D135" s="75" t="s">
        <v>502</v>
      </c>
      <c r="G135" s="77">
        <v>340261</v>
      </c>
    </row>
    <row r="136" spans="2:7" x14ac:dyDescent="0.2">
      <c r="B136" s="74">
        <v>-383</v>
      </c>
      <c r="D136" s="75" t="s">
        <v>501</v>
      </c>
      <c r="G136" s="77">
        <v>214460</v>
      </c>
    </row>
    <row r="137" spans="2:7" x14ac:dyDescent="0.2">
      <c r="B137" s="74">
        <f>B138+B141</f>
        <v>78774</v>
      </c>
      <c r="D137" s="89" t="s">
        <v>500</v>
      </c>
      <c r="G137" s="77">
        <f>G138+G141</f>
        <v>-359172</v>
      </c>
    </row>
    <row r="138" spans="2:7" x14ac:dyDescent="0.2">
      <c r="B138" s="74">
        <f>B139+B140</f>
        <v>78194</v>
      </c>
      <c r="D138" s="89" t="s">
        <v>499</v>
      </c>
      <c r="G138" s="77">
        <f>G139+G140</f>
        <v>-359172</v>
      </c>
    </row>
    <row r="139" spans="2:7" x14ac:dyDescent="0.2">
      <c r="B139" s="74">
        <v>78194</v>
      </c>
      <c r="D139" s="89" t="s">
        <v>498</v>
      </c>
      <c r="G139" s="77">
        <v>-359172</v>
      </c>
    </row>
    <row r="140" spans="2:7" x14ac:dyDescent="0.2">
      <c r="B140" s="74">
        <v>0</v>
      </c>
      <c r="D140" s="89" t="s">
        <v>497</v>
      </c>
      <c r="G140" s="77">
        <v>0</v>
      </c>
    </row>
    <row r="141" spans="2:7" x14ac:dyDescent="0.2">
      <c r="B141" s="74">
        <v>580</v>
      </c>
      <c r="D141" s="89" t="s">
        <v>496</v>
      </c>
      <c r="G141" s="77">
        <v>0</v>
      </c>
    </row>
    <row r="142" spans="2:7" x14ac:dyDescent="0.2">
      <c r="B142" s="74">
        <v>0</v>
      </c>
      <c r="D142" s="75" t="s">
        <v>495</v>
      </c>
      <c r="G142" s="77">
        <v>0</v>
      </c>
    </row>
    <row r="143" spans="2:7" x14ac:dyDescent="0.2">
      <c r="B143" s="74">
        <v>291</v>
      </c>
      <c r="D143" s="75" t="s">
        <v>494</v>
      </c>
      <c r="G143" s="77">
        <v>8</v>
      </c>
    </row>
    <row r="144" spans="2:7" x14ac:dyDescent="0.2">
      <c r="B144" s="74">
        <f>B145+B146</f>
        <v>-44898</v>
      </c>
      <c r="D144" s="75" t="s">
        <v>493</v>
      </c>
      <c r="G144" s="77">
        <f>G145+G146</f>
        <v>-73715</v>
      </c>
    </row>
    <row r="145" spans="2:7" x14ac:dyDescent="0.2">
      <c r="B145" s="74">
        <v>-46619</v>
      </c>
      <c r="D145" s="75" t="s">
        <v>492</v>
      </c>
      <c r="G145" s="77">
        <v>-51400</v>
      </c>
    </row>
    <row r="146" spans="2:7" x14ac:dyDescent="0.2">
      <c r="B146" s="78">
        <v>1721</v>
      </c>
      <c r="C146" s="91"/>
      <c r="D146" s="90" t="s">
        <v>491</v>
      </c>
      <c r="E146" s="91"/>
      <c r="F146" s="91"/>
      <c r="G146" s="80">
        <v>-22315</v>
      </c>
    </row>
    <row r="185" s="72" customFormat="1" x14ac:dyDescent="0.2"/>
  </sheetData>
  <mergeCells count="1">
    <mergeCell ref="B85:G85"/>
  </mergeCells>
  <hyperlinks>
    <hyperlink ref="B1" location="Indice!A1" display="INDICE" xr:uid="{00000000-0004-0000-2700-000000000000}"/>
  </hyperlinks>
  <pageMargins left="0.51181102362204722" right="0.51181102362204722" top="0.78740157480314965" bottom="0.70866141732283472" header="0.39370078740157483" footer="0.39370078740157483"/>
  <pageSetup paperSize="9" scale="78" fitToHeight="3" orientation="portrait" r:id="rId1"/>
  <headerFooter alignWithMargins="0"/>
  <rowBreaks count="1" manualBreakCount="1">
    <brk id="72" min="1" max="8"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612</v>
      </c>
      <c r="C3" s="109"/>
      <c r="D3" s="113"/>
      <c r="E3" s="109"/>
      <c r="F3" s="109"/>
      <c r="G3" s="109"/>
      <c r="H3" s="109"/>
      <c r="I3" s="109"/>
      <c r="J3" s="109"/>
      <c r="K3" s="109"/>
    </row>
    <row r="4" spans="2:12" s="112" customFormat="1" ht="15" customHeight="1" x14ac:dyDescent="0.25">
      <c r="B4" s="67" t="s">
        <v>611</v>
      </c>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209958</v>
      </c>
      <c r="C11" s="75" t="s">
        <v>975</v>
      </c>
      <c r="D11" s="75" t="s">
        <v>572</v>
      </c>
      <c r="E11" s="151" t="s">
        <v>998</v>
      </c>
      <c r="F11" s="76" t="s">
        <v>571</v>
      </c>
      <c r="G11" s="77">
        <f>G12+G13</f>
        <v>500775</v>
      </c>
    </row>
    <row r="12" spans="2:12" x14ac:dyDescent="0.2">
      <c r="B12" s="74">
        <f>G11-B11</f>
        <v>290817</v>
      </c>
      <c r="C12" s="75" t="s">
        <v>976</v>
      </c>
      <c r="D12" s="52" t="s">
        <v>566</v>
      </c>
      <c r="E12" s="151" t="s">
        <v>1006</v>
      </c>
      <c r="F12" s="72" t="s">
        <v>1007</v>
      </c>
      <c r="G12" s="77">
        <v>499072</v>
      </c>
    </row>
    <row r="13" spans="2:12" x14ac:dyDescent="0.2">
      <c r="B13" s="74">
        <v>35153</v>
      </c>
      <c r="C13" s="75" t="s">
        <v>977</v>
      </c>
      <c r="D13" s="75" t="s">
        <v>524</v>
      </c>
      <c r="E13" s="151" t="s">
        <v>1008</v>
      </c>
      <c r="F13" s="72" t="s">
        <v>1009</v>
      </c>
      <c r="G13" s="77">
        <v>1703</v>
      </c>
    </row>
    <row r="14" spans="2:12" x14ac:dyDescent="0.2">
      <c r="B14" s="74">
        <f>B12-B13</f>
        <v>255664</v>
      </c>
      <c r="C14" s="75" t="s">
        <v>978</v>
      </c>
      <c r="D14" s="52" t="s">
        <v>570</v>
      </c>
      <c r="E14" s="151"/>
      <c r="G14" s="77"/>
    </row>
    <row r="15" spans="2:12" ht="7.15" customHeight="1" x14ac:dyDescent="0.2">
      <c r="B15" s="74"/>
      <c r="E15" s="73"/>
      <c r="G15" s="77"/>
    </row>
    <row r="16" spans="2:12" x14ac:dyDescent="0.2">
      <c r="B16" s="78">
        <f>B11+B12</f>
        <v>500775</v>
      </c>
      <c r="C16" s="79" t="s">
        <v>518</v>
      </c>
      <c r="D16" s="69"/>
      <c r="E16" s="152" t="s">
        <v>985</v>
      </c>
      <c r="F16" s="69"/>
      <c r="G16" s="80">
        <f>G11</f>
        <v>500775</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302367</v>
      </c>
      <c r="C26" s="75" t="s">
        <v>979</v>
      </c>
      <c r="D26" s="75" t="s">
        <v>567</v>
      </c>
      <c r="E26" s="151" t="s">
        <v>976</v>
      </c>
      <c r="F26" s="59" t="s">
        <v>566</v>
      </c>
      <c r="G26" s="77">
        <f>+B12</f>
        <v>290817</v>
      </c>
    </row>
    <row r="27" spans="2:7" x14ac:dyDescent="0.2">
      <c r="B27" s="74">
        <v>239653</v>
      </c>
      <c r="C27" s="75" t="s">
        <v>565</v>
      </c>
      <c r="E27" s="73"/>
      <c r="G27" s="77"/>
    </row>
    <row r="28" spans="2:7" x14ac:dyDescent="0.2">
      <c r="B28" s="74">
        <f>B29+B30</f>
        <v>62714</v>
      </c>
      <c r="C28" s="75" t="s">
        <v>564</v>
      </c>
      <c r="E28" s="73"/>
      <c r="G28" s="77"/>
    </row>
    <row r="29" spans="2:7" x14ac:dyDescent="0.2">
      <c r="B29" s="74">
        <v>62504</v>
      </c>
      <c r="C29" s="75" t="s">
        <v>1002</v>
      </c>
      <c r="E29" s="73"/>
      <c r="G29" s="77"/>
    </row>
    <row r="30" spans="2:7" x14ac:dyDescent="0.2">
      <c r="B30" s="74">
        <v>210</v>
      </c>
      <c r="C30" s="75" t="s">
        <v>1003</v>
      </c>
      <c r="E30" s="73"/>
      <c r="G30" s="77"/>
    </row>
    <row r="31" spans="2:7" ht="12.75" customHeight="1" x14ac:dyDescent="0.2">
      <c r="B31" s="74">
        <v>2812</v>
      </c>
      <c r="C31" s="75" t="s">
        <v>980</v>
      </c>
      <c r="D31" s="72" t="s">
        <v>563</v>
      </c>
      <c r="E31" s="73"/>
      <c r="G31" s="77"/>
    </row>
    <row r="32" spans="2:7" ht="12.75" customHeight="1" x14ac:dyDescent="0.2">
      <c r="B32" s="74">
        <v>0</v>
      </c>
      <c r="C32" s="75" t="s">
        <v>981</v>
      </c>
      <c r="D32" s="72" t="s">
        <v>562</v>
      </c>
      <c r="E32" s="73"/>
      <c r="G32" s="77"/>
    </row>
    <row r="33" spans="2:7" x14ac:dyDescent="0.2">
      <c r="B33" s="74">
        <f>G35-B26-B31-B32</f>
        <v>-14362</v>
      </c>
      <c r="C33" s="75" t="s">
        <v>982</v>
      </c>
      <c r="D33" s="52" t="s">
        <v>560</v>
      </c>
      <c r="E33" s="73"/>
      <c r="G33" s="77"/>
    </row>
    <row r="34" spans="2:7" x14ac:dyDescent="0.2">
      <c r="B34" s="74"/>
      <c r="E34" s="73"/>
      <c r="G34" s="77"/>
    </row>
    <row r="35" spans="2:7" x14ac:dyDescent="0.2">
      <c r="B35" s="78">
        <f>B26+B31+B32+B33</f>
        <v>290817</v>
      </c>
      <c r="C35" s="79" t="s">
        <v>985</v>
      </c>
      <c r="D35" s="69"/>
      <c r="E35" s="152" t="s">
        <v>985</v>
      </c>
      <c r="F35" s="69"/>
      <c r="G35" s="80">
        <f>G26</f>
        <v>290817</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5300</v>
      </c>
      <c r="C42" s="75" t="s">
        <v>983</v>
      </c>
      <c r="D42" s="75" t="s">
        <v>559</v>
      </c>
      <c r="E42" s="151" t="s">
        <v>982</v>
      </c>
      <c r="F42" s="52" t="s">
        <v>560</v>
      </c>
      <c r="G42" s="77">
        <f>+B33</f>
        <v>-14362</v>
      </c>
    </row>
    <row r="43" spans="2:7" x14ac:dyDescent="0.2">
      <c r="B43" s="74">
        <v>5240</v>
      </c>
      <c r="C43" s="82" t="s">
        <v>558</v>
      </c>
      <c r="E43" s="154" t="s">
        <v>983</v>
      </c>
      <c r="F43" s="76" t="s">
        <v>559</v>
      </c>
      <c r="G43" s="77">
        <f>G44+G45+G47+G48+G49</f>
        <v>881</v>
      </c>
    </row>
    <row r="44" spans="2:7" x14ac:dyDescent="0.2">
      <c r="B44" s="74">
        <v>60</v>
      </c>
      <c r="C44" s="75" t="s">
        <v>557</v>
      </c>
      <c r="E44" s="154" t="s">
        <v>1010</v>
      </c>
      <c r="F44" s="72" t="s">
        <v>1011</v>
      </c>
      <c r="G44" s="77">
        <v>856</v>
      </c>
    </row>
    <row r="45" spans="2:7" x14ac:dyDescent="0.2">
      <c r="B45" s="74">
        <v>0</v>
      </c>
      <c r="C45" s="75" t="s">
        <v>556</v>
      </c>
      <c r="E45" s="151" t="s">
        <v>1012</v>
      </c>
      <c r="F45" s="72" t="s">
        <v>1013</v>
      </c>
      <c r="G45" s="77">
        <v>25</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-18781</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-13481</v>
      </c>
      <c r="C52" s="79" t="s">
        <v>985</v>
      </c>
      <c r="D52" s="69"/>
      <c r="E52" s="152" t="s">
        <v>985</v>
      </c>
      <c r="F52" s="69"/>
      <c r="G52" s="80">
        <f>G42+G43+G50</f>
        <v>-13481</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90</v>
      </c>
      <c r="C59" s="75" t="s">
        <v>986</v>
      </c>
      <c r="D59" s="76" t="s">
        <v>551</v>
      </c>
      <c r="E59" s="151" t="s">
        <v>984</v>
      </c>
      <c r="F59" s="52" t="s">
        <v>550</v>
      </c>
      <c r="G59" s="77">
        <f>+B49</f>
        <v>-18781</v>
      </c>
    </row>
    <row r="60" spans="2:7" x14ac:dyDescent="0.2">
      <c r="B60" s="74">
        <v>90</v>
      </c>
      <c r="C60" s="75" t="s">
        <v>549</v>
      </c>
      <c r="E60" s="151" t="s">
        <v>1004</v>
      </c>
      <c r="F60" s="75" t="s">
        <v>1005</v>
      </c>
      <c r="G60" s="77">
        <f>G61+G62</f>
        <v>210</v>
      </c>
    </row>
    <row r="61" spans="2:7" x14ac:dyDescent="0.2">
      <c r="B61" s="74">
        <v>0</v>
      </c>
      <c r="C61" s="75" t="s">
        <v>548</v>
      </c>
      <c r="E61" s="151" t="s">
        <v>1022</v>
      </c>
      <c r="F61" s="72" t="s">
        <v>1023</v>
      </c>
      <c r="G61" s="77">
        <v>0</v>
      </c>
    </row>
    <row r="62" spans="2:7" x14ac:dyDescent="0.2">
      <c r="B62" s="74">
        <v>210</v>
      </c>
      <c r="C62" s="75" t="s">
        <v>987</v>
      </c>
      <c r="D62" s="75" t="s">
        <v>547</v>
      </c>
      <c r="E62" s="151" t="s">
        <v>1024</v>
      </c>
      <c r="F62" s="72" t="s">
        <v>1025</v>
      </c>
      <c r="G62" s="77">
        <v>210</v>
      </c>
    </row>
    <row r="63" spans="2:7" x14ac:dyDescent="0.2">
      <c r="B63" s="74"/>
      <c r="D63" s="75" t="s">
        <v>546</v>
      </c>
      <c r="E63" s="151" t="s">
        <v>988</v>
      </c>
      <c r="F63" s="72" t="s">
        <v>545</v>
      </c>
      <c r="G63" s="77">
        <f>G64+G65+G66</f>
        <v>17838</v>
      </c>
    </row>
    <row r="64" spans="2:7" x14ac:dyDescent="0.2">
      <c r="B64" s="74">
        <f>B65+B66+B67</f>
        <v>34539</v>
      </c>
      <c r="C64" s="75" t="s">
        <v>988</v>
      </c>
      <c r="D64" s="72" t="s">
        <v>545</v>
      </c>
      <c r="E64" s="151" t="s">
        <v>1026</v>
      </c>
      <c r="F64" s="72" t="s">
        <v>1027</v>
      </c>
      <c r="G64" s="77">
        <v>0</v>
      </c>
    </row>
    <row r="65" spans="2:7" x14ac:dyDescent="0.2">
      <c r="B65" s="74">
        <v>552</v>
      </c>
      <c r="C65" s="75" t="s">
        <v>544</v>
      </c>
      <c r="E65" s="151" t="s">
        <v>1028</v>
      </c>
      <c r="F65" s="72" t="s">
        <v>1029</v>
      </c>
      <c r="G65" s="77">
        <v>0</v>
      </c>
    </row>
    <row r="66" spans="2:7" x14ac:dyDescent="0.2">
      <c r="B66" s="74">
        <v>0</v>
      </c>
      <c r="C66" s="75" t="s">
        <v>543</v>
      </c>
      <c r="E66" s="151" t="s">
        <v>1030</v>
      </c>
      <c r="F66" s="72" t="s">
        <v>1031</v>
      </c>
      <c r="G66" s="77">
        <v>17838</v>
      </c>
    </row>
    <row r="67" spans="2:7" x14ac:dyDescent="0.2">
      <c r="B67" s="74">
        <v>33987</v>
      </c>
      <c r="C67" s="75" t="s">
        <v>542</v>
      </c>
      <c r="E67" s="73"/>
      <c r="G67" s="77"/>
    </row>
    <row r="68" spans="2:7" x14ac:dyDescent="0.2">
      <c r="B68" s="74">
        <f>G70-B59-B62-B64</f>
        <v>-35572</v>
      </c>
      <c r="C68" s="75" t="s">
        <v>989</v>
      </c>
      <c r="D68" s="75" t="s">
        <v>537</v>
      </c>
      <c r="E68" s="73"/>
      <c r="G68" s="77"/>
    </row>
    <row r="69" spans="2:7" ht="17.45" customHeight="1" x14ac:dyDescent="0.2">
      <c r="B69" s="74"/>
      <c r="E69" s="73"/>
      <c r="G69" s="77"/>
    </row>
    <row r="70" spans="2:7" ht="17.45" customHeight="1" x14ac:dyDescent="0.2">
      <c r="B70" s="78">
        <f>B59+B62+B64+B68</f>
        <v>-733</v>
      </c>
      <c r="C70" s="79" t="s">
        <v>985</v>
      </c>
      <c r="D70" s="69"/>
      <c r="E70" s="152" t="s">
        <v>985</v>
      </c>
      <c r="F70" s="69"/>
      <c r="G70" s="80">
        <f>G59+G60+G63</f>
        <v>-733</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-35572</v>
      </c>
    </row>
    <row r="78" spans="2:7" x14ac:dyDescent="0.2">
      <c r="B78" s="74"/>
      <c r="D78" s="75" t="s">
        <v>536</v>
      </c>
      <c r="E78" s="151"/>
      <c r="F78" s="75"/>
      <c r="G78" s="77"/>
    </row>
    <row r="79" spans="2:7" x14ac:dyDescent="0.2">
      <c r="B79" s="74">
        <f>G82-B77</f>
        <v>-35572</v>
      </c>
      <c r="C79" s="75" t="s">
        <v>991</v>
      </c>
      <c r="D79" s="59" t="s">
        <v>535</v>
      </c>
      <c r="E79" s="73"/>
      <c r="G79" s="77"/>
    </row>
    <row r="80" spans="2:7" x14ac:dyDescent="0.2">
      <c r="B80" s="74">
        <f>B79-B13</f>
        <v>-70725</v>
      </c>
      <c r="C80" s="75" t="s">
        <v>992</v>
      </c>
      <c r="D80" s="52" t="s">
        <v>532</v>
      </c>
      <c r="E80" s="73"/>
      <c r="G80" s="77"/>
    </row>
    <row r="81" spans="2:7" x14ac:dyDescent="0.2">
      <c r="B81" s="74"/>
      <c r="E81" s="73"/>
      <c r="G81" s="77"/>
    </row>
    <row r="82" spans="2:7" x14ac:dyDescent="0.2">
      <c r="B82" s="78">
        <f>B77+B79</f>
        <v>-35572</v>
      </c>
      <c r="C82" s="79" t="s">
        <v>985</v>
      </c>
      <c r="D82" s="69"/>
      <c r="E82" s="152" t="s">
        <v>985</v>
      </c>
      <c r="F82" s="69"/>
      <c r="G82" s="80">
        <f>G77</f>
        <v>-35572</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-16615</v>
      </c>
      <c r="C92" s="75" t="s">
        <v>993</v>
      </c>
      <c r="D92" s="52" t="s">
        <v>525</v>
      </c>
      <c r="E92" s="151" t="s">
        <v>991</v>
      </c>
      <c r="F92" s="52" t="s">
        <v>532</v>
      </c>
      <c r="G92" s="77">
        <f>+B80</f>
        <v>-70725</v>
      </c>
    </row>
    <row r="93" spans="2:7" x14ac:dyDescent="0.2">
      <c r="B93" s="74"/>
      <c r="D93" s="59" t="s">
        <v>523</v>
      </c>
      <c r="E93" s="151" t="s">
        <v>999</v>
      </c>
      <c r="F93" s="72" t="s">
        <v>531</v>
      </c>
      <c r="G93" s="77">
        <f>G94+G95</f>
        <v>54465</v>
      </c>
    </row>
    <row r="94" spans="2:7" x14ac:dyDescent="0.2">
      <c r="B94" s="74"/>
      <c r="D94" s="75"/>
      <c r="E94" s="151" t="s">
        <v>530</v>
      </c>
      <c r="G94" s="77">
        <v>45325</v>
      </c>
    </row>
    <row r="95" spans="2:7" x14ac:dyDescent="0.2">
      <c r="B95" s="74"/>
      <c r="D95" s="75"/>
      <c r="E95" s="151" t="s">
        <v>529</v>
      </c>
      <c r="G95" s="77">
        <v>9140</v>
      </c>
    </row>
    <row r="96" spans="2:7" x14ac:dyDescent="0.2">
      <c r="B96" s="74"/>
      <c r="C96" s="75"/>
      <c r="E96" s="151" t="s">
        <v>1000</v>
      </c>
      <c r="F96" s="72" t="s">
        <v>528</v>
      </c>
      <c r="G96" s="77">
        <f>G97</f>
        <v>-355</v>
      </c>
    </row>
    <row r="97" spans="2:7" x14ac:dyDescent="0.2">
      <c r="B97" s="83"/>
      <c r="C97" s="84"/>
      <c r="D97" s="75"/>
      <c r="E97" s="151" t="s">
        <v>1032</v>
      </c>
      <c r="F97" s="84" t="s">
        <v>1033</v>
      </c>
      <c r="G97" s="77">
        <v>-355</v>
      </c>
    </row>
    <row r="98" spans="2:7" x14ac:dyDescent="0.2">
      <c r="B98" s="74"/>
      <c r="E98" s="73"/>
      <c r="G98" s="77"/>
    </row>
    <row r="99" spans="2:7" x14ac:dyDescent="0.2">
      <c r="B99" s="78">
        <f>B92</f>
        <v>-16615</v>
      </c>
      <c r="C99" s="79" t="s">
        <v>985</v>
      </c>
      <c r="D99" s="69"/>
      <c r="E99" s="152" t="s">
        <v>985</v>
      </c>
      <c r="F99" s="69"/>
      <c r="G99" s="80">
        <f>G92+G93+G96</f>
        <v>-16615</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75548</v>
      </c>
      <c r="C106" s="75" t="s">
        <v>994</v>
      </c>
      <c r="D106" s="86" t="s">
        <v>526</v>
      </c>
      <c r="E106" s="73"/>
      <c r="G106" s="73"/>
    </row>
    <row r="107" spans="2:7" x14ac:dyDescent="0.2">
      <c r="B107" s="74">
        <v>65155</v>
      </c>
      <c r="C107" s="75" t="s">
        <v>995</v>
      </c>
      <c r="D107" s="75"/>
      <c r="E107" s="151" t="s">
        <v>993</v>
      </c>
      <c r="F107" s="59" t="s">
        <v>525</v>
      </c>
      <c r="G107" s="77"/>
    </row>
    <row r="108" spans="2:7" x14ac:dyDescent="0.2">
      <c r="B108" s="74">
        <f>-B13</f>
        <v>-35153</v>
      </c>
      <c r="C108" s="75" t="s">
        <v>1001</v>
      </c>
      <c r="D108" s="75" t="s">
        <v>524</v>
      </c>
      <c r="E108" s="151"/>
      <c r="F108" s="58" t="s">
        <v>523</v>
      </c>
      <c r="G108" s="77">
        <f>B92</f>
        <v>-16615</v>
      </c>
    </row>
    <row r="109" spans="2:7" x14ac:dyDescent="0.2">
      <c r="B109" s="74">
        <v>10393</v>
      </c>
      <c r="C109" s="82" t="s">
        <v>522</v>
      </c>
      <c r="D109" s="75" t="s">
        <v>1034</v>
      </c>
      <c r="E109" s="73"/>
      <c r="F109" s="87"/>
      <c r="G109" s="88"/>
    </row>
    <row r="110" spans="2:7" x14ac:dyDescent="0.2">
      <c r="B110" s="74">
        <v>0</v>
      </c>
      <c r="C110" s="82" t="s">
        <v>521</v>
      </c>
      <c r="D110" s="75" t="s">
        <v>520</v>
      </c>
      <c r="E110" s="155"/>
      <c r="G110" s="77"/>
    </row>
    <row r="111" spans="2:7" x14ac:dyDescent="0.2">
      <c r="B111" s="74">
        <v>10702</v>
      </c>
      <c r="C111" s="82" t="s">
        <v>996</v>
      </c>
      <c r="D111" s="75" t="s">
        <v>1035</v>
      </c>
      <c r="E111" s="73"/>
      <c r="F111" s="87"/>
      <c r="G111" s="88"/>
    </row>
    <row r="112" spans="2:7" x14ac:dyDescent="0.2">
      <c r="B112" s="74"/>
      <c r="C112" s="75"/>
      <c r="D112" s="75" t="s">
        <v>1036</v>
      </c>
      <c r="E112" s="155"/>
      <c r="G112" s="77"/>
    </row>
    <row r="113" spans="2:7" x14ac:dyDescent="0.2">
      <c r="B113" s="74">
        <f>G115-B106-B108-B111</f>
        <v>-67712</v>
      </c>
      <c r="C113" s="153" t="s">
        <v>997</v>
      </c>
      <c r="D113" s="52" t="s">
        <v>519</v>
      </c>
      <c r="E113" s="155"/>
      <c r="F113" s="84"/>
      <c r="G113" s="77"/>
    </row>
    <row r="114" spans="2:7" x14ac:dyDescent="0.2">
      <c r="B114" s="74"/>
      <c r="D114" s="75"/>
      <c r="E114" s="155"/>
      <c r="G114" s="77"/>
    </row>
    <row r="115" spans="2:7" x14ac:dyDescent="0.2">
      <c r="B115" s="78">
        <f>B106+B108+B111+B113</f>
        <v>-16615</v>
      </c>
      <c r="C115" s="79" t="s">
        <v>985</v>
      </c>
      <c r="D115" s="90"/>
      <c r="E115" s="152" t="s">
        <v>985</v>
      </c>
      <c r="F115" s="69"/>
      <c r="G115" s="80">
        <f>G108</f>
        <v>-16615</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-67712</v>
      </c>
    </row>
    <row r="123" spans="2:7" ht="15" x14ac:dyDescent="0.2">
      <c r="B123" s="74">
        <f>B125+B128+B131+B134+B137+B142+B143+B144</f>
        <v>-42669</v>
      </c>
      <c r="C123" s="50"/>
      <c r="D123" s="75" t="s">
        <v>513</v>
      </c>
      <c r="E123" s="50"/>
      <c r="F123" s="50"/>
      <c r="G123" s="77">
        <f>G125+G128+G131+G134+G137+G142+G143+G144</f>
        <v>25043</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-37274</v>
      </c>
      <c r="D128" s="75" t="s">
        <v>509</v>
      </c>
      <c r="G128" s="77">
        <f>G129+G130</f>
        <v>-452</v>
      </c>
    </row>
    <row r="129" spans="2:7" x14ac:dyDescent="0.2">
      <c r="B129" s="74">
        <v>-38271</v>
      </c>
      <c r="D129" s="75" t="s">
        <v>508</v>
      </c>
      <c r="G129" s="77">
        <v>0</v>
      </c>
    </row>
    <row r="130" spans="2:7" x14ac:dyDescent="0.2">
      <c r="B130" s="74">
        <v>997</v>
      </c>
      <c r="D130" s="75" t="s">
        <v>507</v>
      </c>
      <c r="G130" s="77">
        <v>-452</v>
      </c>
    </row>
    <row r="131" spans="2:7" x14ac:dyDescent="0.2">
      <c r="B131" s="74">
        <f>B132+B133</f>
        <v>629</v>
      </c>
      <c r="D131" s="75" t="s">
        <v>506</v>
      </c>
      <c r="G131" s="77">
        <f>G132+G133</f>
        <v>0</v>
      </c>
    </row>
    <row r="132" spans="2:7" x14ac:dyDescent="0.2">
      <c r="B132" s="74">
        <v>629</v>
      </c>
      <c r="D132" s="75" t="s">
        <v>505</v>
      </c>
      <c r="G132" s="77">
        <v>0</v>
      </c>
    </row>
    <row r="133" spans="2:7" x14ac:dyDescent="0.2">
      <c r="B133" s="74">
        <v>0</v>
      </c>
      <c r="D133" s="75" t="s">
        <v>504</v>
      </c>
      <c r="G133" s="77">
        <v>0</v>
      </c>
    </row>
    <row r="134" spans="2:7" x14ac:dyDescent="0.2">
      <c r="B134" s="74">
        <f>B135+B136</f>
        <v>-3888</v>
      </c>
      <c r="D134" s="75" t="s">
        <v>503</v>
      </c>
      <c r="G134" s="77">
        <f>G135+G136</f>
        <v>1452</v>
      </c>
    </row>
    <row r="135" spans="2:7" x14ac:dyDescent="0.2">
      <c r="B135" s="74">
        <v>-1702</v>
      </c>
      <c r="D135" s="75" t="s">
        <v>502</v>
      </c>
      <c r="G135" s="77">
        <v>-7880</v>
      </c>
    </row>
    <row r="136" spans="2:7" x14ac:dyDescent="0.2">
      <c r="B136" s="74">
        <v>-2186</v>
      </c>
      <c r="D136" s="75" t="s">
        <v>501</v>
      </c>
      <c r="G136" s="77">
        <v>9332</v>
      </c>
    </row>
    <row r="137" spans="2:7" x14ac:dyDescent="0.2">
      <c r="B137" s="74">
        <f>B138+B141</f>
        <v>69</v>
      </c>
      <c r="D137" s="89" t="s">
        <v>500</v>
      </c>
      <c r="G137" s="77">
        <f>G138+G141</f>
        <v>911</v>
      </c>
    </row>
    <row r="138" spans="2:7" x14ac:dyDescent="0.2">
      <c r="B138" s="74">
        <f>B139+B140</f>
        <v>69</v>
      </c>
      <c r="D138" s="89" t="s">
        <v>499</v>
      </c>
      <c r="G138" s="77">
        <f>G139+G140</f>
        <v>911</v>
      </c>
    </row>
    <row r="139" spans="2:7" x14ac:dyDescent="0.2">
      <c r="B139" s="74">
        <v>69</v>
      </c>
      <c r="D139" s="89" t="s">
        <v>498</v>
      </c>
      <c r="G139" s="77">
        <v>911</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-2205</v>
      </c>
      <c r="D144" s="75" t="s">
        <v>493</v>
      </c>
      <c r="G144" s="77">
        <f>G145+G146</f>
        <v>23132</v>
      </c>
    </row>
    <row r="145" spans="2:7" x14ac:dyDescent="0.2">
      <c r="B145" s="74">
        <v>-7236</v>
      </c>
      <c r="D145" s="75" t="s">
        <v>492</v>
      </c>
      <c r="G145" s="77">
        <v>378</v>
      </c>
    </row>
    <row r="146" spans="2:7" x14ac:dyDescent="0.2">
      <c r="B146" s="78">
        <v>5031</v>
      </c>
      <c r="C146" s="91"/>
      <c r="D146" s="90" t="s">
        <v>491</v>
      </c>
      <c r="E146" s="91"/>
      <c r="F146" s="91"/>
      <c r="G146" s="80">
        <v>22754</v>
      </c>
    </row>
    <row r="185" s="72" customFormat="1" x14ac:dyDescent="0.2"/>
  </sheetData>
  <mergeCells count="1">
    <mergeCell ref="B85:G85"/>
  </mergeCells>
  <hyperlinks>
    <hyperlink ref="B1" location="Indice!A1" display="INDICE" xr:uid="{00000000-0004-0000-2800-000000000000}"/>
  </hyperlinks>
  <pageMargins left="0.51181102362204722" right="0.51181102362204722" top="0.78740157480314965" bottom="0.70866141732283472" header="0.39370078740157483" footer="0.39370078740157483"/>
  <pageSetup paperSize="9" scale="78" fitToHeight="3" orientation="portrait" r:id="rId1"/>
  <headerFooter alignWithMargins="0"/>
  <rowBreaks count="1" manualBreakCount="1">
    <brk id="72" min="1" max="8"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614</v>
      </c>
      <c r="C3" s="109"/>
      <c r="D3" s="113"/>
      <c r="E3" s="109"/>
      <c r="F3" s="109"/>
      <c r="G3" s="109"/>
      <c r="H3" s="109"/>
      <c r="I3" s="109"/>
      <c r="J3" s="109"/>
      <c r="K3" s="109"/>
    </row>
    <row r="4" spans="2:12" s="112" customFormat="1" ht="15" customHeight="1" x14ac:dyDescent="0.25">
      <c r="B4" s="67" t="s">
        <v>613</v>
      </c>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826098</v>
      </c>
      <c r="C11" s="75" t="s">
        <v>975</v>
      </c>
      <c r="D11" s="75" t="s">
        <v>572</v>
      </c>
      <c r="E11" s="151" t="s">
        <v>998</v>
      </c>
      <c r="F11" s="76" t="s">
        <v>571</v>
      </c>
      <c r="G11" s="77">
        <f>G12+G13</f>
        <v>3052875</v>
      </c>
    </row>
    <row r="12" spans="2:12" x14ac:dyDescent="0.2">
      <c r="B12" s="74">
        <f>G11-B11</f>
        <v>2226777</v>
      </c>
      <c r="C12" s="75" t="s">
        <v>976</v>
      </c>
      <c r="D12" s="52" t="s">
        <v>566</v>
      </c>
      <c r="E12" s="151" t="s">
        <v>1006</v>
      </c>
      <c r="F12" s="72" t="s">
        <v>1007</v>
      </c>
      <c r="G12" s="77">
        <v>3052716</v>
      </c>
    </row>
    <row r="13" spans="2:12" x14ac:dyDescent="0.2">
      <c r="B13" s="74">
        <v>37648</v>
      </c>
      <c r="C13" s="75" t="s">
        <v>977</v>
      </c>
      <c r="D13" s="75" t="s">
        <v>524</v>
      </c>
      <c r="E13" s="151" t="s">
        <v>1008</v>
      </c>
      <c r="F13" s="72" t="s">
        <v>1009</v>
      </c>
      <c r="G13" s="77">
        <v>159</v>
      </c>
    </row>
    <row r="14" spans="2:12" x14ac:dyDescent="0.2">
      <c r="B14" s="74">
        <f>B12-B13</f>
        <v>2189129</v>
      </c>
      <c r="C14" s="75" t="s">
        <v>978</v>
      </c>
      <c r="D14" s="52" t="s">
        <v>570</v>
      </c>
      <c r="E14" s="151"/>
      <c r="G14" s="77"/>
    </row>
    <row r="15" spans="2:12" ht="7.15" customHeight="1" x14ac:dyDescent="0.2">
      <c r="B15" s="74"/>
      <c r="E15" s="73"/>
      <c r="G15" s="77"/>
    </row>
    <row r="16" spans="2:12" x14ac:dyDescent="0.2">
      <c r="B16" s="78">
        <f>B11+B12</f>
        <v>3052875</v>
      </c>
      <c r="C16" s="79" t="s">
        <v>518</v>
      </c>
      <c r="D16" s="69"/>
      <c r="E16" s="152" t="s">
        <v>985</v>
      </c>
      <c r="F16" s="69"/>
      <c r="G16" s="80">
        <f>G11</f>
        <v>3052875</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176333</v>
      </c>
      <c r="C26" s="75" t="s">
        <v>979</v>
      </c>
      <c r="D26" s="75" t="s">
        <v>567</v>
      </c>
      <c r="E26" s="151" t="s">
        <v>976</v>
      </c>
      <c r="F26" s="59" t="s">
        <v>566</v>
      </c>
      <c r="G26" s="77">
        <f>+B12</f>
        <v>2226777</v>
      </c>
    </row>
    <row r="27" spans="2:7" x14ac:dyDescent="0.2">
      <c r="B27" s="74">
        <v>139720</v>
      </c>
      <c r="C27" s="75" t="s">
        <v>565</v>
      </c>
      <c r="E27" s="73"/>
      <c r="G27" s="77"/>
    </row>
    <row r="28" spans="2:7" x14ac:dyDescent="0.2">
      <c r="B28" s="74">
        <f>B29+B30</f>
        <v>36613</v>
      </c>
      <c r="C28" s="75" t="s">
        <v>564</v>
      </c>
      <c r="E28" s="73"/>
      <c r="G28" s="77"/>
    </row>
    <row r="29" spans="2:7" x14ac:dyDescent="0.2">
      <c r="B29" s="74">
        <v>36410</v>
      </c>
      <c r="C29" s="75" t="s">
        <v>1002</v>
      </c>
      <c r="E29" s="73"/>
      <c r="G29" s="77"/>
    </row>
    <row r="30" spans="2:7" x14ac:dyDescent="0.2">
      <c r="B30" s="74">
        <v>203</v>
      </c>
      <c r="C30" s="75" t="s">
        <v>1003</v>
      </c>
      <c r="E30" s="73"/>
      <c r="G30" s="77"/>
    </row>
    <row r="31" spans="2:7" ht="12.75" customHeight="1" x14ac:dyDescent="0.2">
      <c r="B31" s="74">
        <v>46537</v>
      </c>
      <c r="C31" s="75" t="s">
        <v>980</v>
      </c>
      <c r="D31" s="72" t="s">
        <v>563</v>
      </c>
      <c r="E31" s="73"/>
      <c r="G31" s="77"/>
    </row>
    <row r="32" spans="2:7" ht="12.75" customHeight="1" x14ac:dyDescent="0.2">
      <c r="B32" s="74">
        <v>0</v>
      </c>
      <c r="C32" s="75" t="s">
        <v>981</v>
      </c>
      <c r="D32" s="72" t="s">
        <v>562</v>
      </c>
      <c r="E32" s="73"/>
      <c r="G32" s="77"/>
    </row>
    <row r="33" spans="2:7" x14ac:dyDescent="0.2">
      <c r="B33" s="74">
        <f>G35-B26-B31-B32</f>
        <v>2003907</v>
      </c>
      <c r="C33" s="75" t="s">
        <v>982</v>
      </c>
      <c r="D33" s="52" t="s">
        <v>560</v>
      </c>
      <c r="E33" s="73"/>
      <c r="G33" s="77"/>
    </row>
    <row r="34" spans="2:7" x14ac:dyDescent="0.2">
      <c r="B34" s="74"/>
      <c r="E34" s="73"/>
      <c r="G34" s="77"/>
    </row>
    <row r="35" spans="2:7" x14ac:dyDescent="0.2">
      <c r="B35" s="78">
        <f>B26+B31+B32+B33</f>
        <v>2226777</v>
      </c>
      <c r="C35" s="79" t="s">
        <v>985</v>
      </c>
      <c r="D35" s="69"/>
      <c r="E35" s="152" t="s">
        <v>985</v>
      </c>
      <c r="F35" s="69"/>
      <c r="G35" s="80">
        <f>G26</f>
        <v>2226777</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1349102</v>
      </c>
      <c r="C42" s="75" t="s">
        <v>983</v>
      </c>
      <c r="D42" s="75" t="s">
        <v>559</v>
      </c>
      <c r="E42" s="151" t="s">
        <v>982</v>
      </c>
      <c r="F42" s="52" t="s">
        <v>560</v>
      </c>
      <c r="G42" s="77">
        <f>+B33</f>
        <v>2003907</v>
      </c>
    </row>
    <row r="43" spans="2:7" x14ac:dyDescent="0.2">
      <c r="B43" s="74">
        <v>2039</v>
      </c>
      <c r="C43" s="82" t="s">
        <v>558</v>
      </c>
      <c r="E43" s="154" t="s">
        <v>983</v>
      </c>
      <c r="F43" s="76" t="s">
        <v>559</v>
      </c>
      <c r="G43" s="77">
        <f>G44+G45+G47+G48+G49</f>
        <v>2342</v>
      </c>
    </row>
    <row r="44" spans="2:7" x14ac:dyDescent="0.2">
      <c r="B44" s="74">
        <v>1347063</v>
      </c>
      <c r="C44" s="75" t="s">
        <v>557</v>
      </c>
      <c r="E44" s="154" t="s">
        <v>1010</v>
      </c>
      <c r="F44" s="72" t="s">
        <v>1011</v>
      </c>
      <c r="G44" s="77">
        <v>2342</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657147</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2006249</v>
      </c>
      <c r="C52" s="79" t="s">
        <v>985</v>
      </c>
      <c r="D52" s="69"/>
      <c r="E52" s="152" t="s">
        <v>985</v>
      </c>
      <c r="F52" s="69"/>
      <c r="G52" s="80">
        <f>G42+G43+G50</f>
        <v>2006249</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546592</v>
      </c>
      <c r="C59" s="75" t="s">
        <v>986</v>
      </c>
      <c r="D59" s="76" t="s">
        <v>551</v>
      </c>
      <c r="E59" s="151" t="s">
        <v>984</v>
      </c>
      <c r="F59" s="52" t="s">
        <v>550</v>
      </c>
      <c r="G59" s="77">
        <f>+B49</f>
        <v>657147</v>
      </c>
    </row>
    <row r="60" spans="2:7" x14ac:dyDescent="0.2">
      <c r="B60" s="74">
        <v>546592</v>
      </c>
      <c r="C60" s="75" t="s">
        <v>549</v>
      </c>
      <c r="E60" s="151" t="s">
        <v>1004</v>
      </c>
      <c r="F60" s="75" t="s">
        <v>1005</v>
      </c>
      <c r="G60" s="77">
        <f>G61+G62</f>
        <v>203</v>
      </c>
    </row>
    <row r="61" spans="2:7" x14ac:dyDescent="0.2">
      <c r="B61" s="74">
        <v>0</v>
      </c>
      <c r="C61" s="75" t="s">
        <v>548</v>
      </c>
      <c r="E61" s="151" t="s">
        <v>1022</v>
      </c>
      <c r="F61" s="72" t="s">
        <v>1023</v>
      </c>
      <c r="G61" s="77">
        <v>0</v>
      </c>
    </row>
    <row r="62" spans="2:7" x14ac:dyDescent="0.2">
      <c r="B62" s="74">
        <v>203</v>
      </c>
      <c r="C62" s="75" t="s">
        <v>987</v>
      </c>
      <c r="D62" s="75" t="s">
        <v>547</v>
      </c>
      <c r="E62" s="151" t="s">
        <v>1024</v>
      </c>
      <c r="F62" s="72" t="s">
        <v>1025</v>
      </c>
      <c r="G62" s="77">
        <v>203</v>
      </c>
    </row>
    <row r="63" spans="2:7" x14ac:dyDescent="0.2">
      <c r="B63" s="74"/>
      <c r="D63" s="75" t="s">
        <v>546</v>
      </c>
      <c r="E63" s="151" t="s">
        <v>988</v>
      </c>
      <c r="F63" s="72" t="s">
        <v>545</v>
      </c>
      <c r="G63" s="77">
        <f>G64+G65+G66</f>
        <v>1168</v>
      </c>
    </row>
    <row r="64" spans="2:7" x14ac:dyDescent="0.2">
      <c r="B64" s="74">
        <f>B65+B66+B67</f>
        <v>2942</v>
      </c>
      <c r="C64" s="75" t="s">
        <v>988</v>
      </c>
      <c r="D64" s="72" t="s">
        <v>545</v>
      </c>
      <c r="E64" s="151" t="s">
        <v>1026</v>
      </c>
      <c r="F64" s="72" t="s">
        <v>1027</v>
      </c>
      <c r="G64" s="77">
        <v>0</v>
      </c>
    </row>
    <row r="65" spans="2:7" x14ac:dyDescent="0.2">
      <c r="B65" s="74">
        <v>549</v>
      </c>
      <c r="C65" s="75" t="s">
        <v>544</v>
      </c>
      <c r="E65" s="151" t="s">
        <v>1028</v>
      </c>
      <c r="F65" s="72" t="s">
        <v>1029</v>
      </c>
      <c r="G65" s="77">
        <v>215</v>
      </c>
    </row>
    <row r="66" spans="2:7" x14ac:dyDescent="0.2">
      <c r="B66" s="74">
        <v>0</v>
      </c>
      <c r="C66" s="75" t="s">
        <v>543</v>
      </c>
      <c r="E66" s="151" t="s">
        <v>1030</v>
      </c>
      <c r="F66" s="72" t="s">
        <v>1031</v>
      </c>
      <c r="G66" s="77">
        <v>953</v>
      </c>
    </row>
    <row r="67" spans="2:7" x14ac:dyDescent="0.2">
      <c r="B67" s="74">
        <v>2393</v>
      </c>
      <c r="C67" s="75" t="s">
        <v>542</v>
      </c>
      <c r="E67" s="73"/>
      <c r="G67" s="77"/>
    </row>
    <row r="68" spans="2:7" x14ac:dyDescent="0.2">
      <c r="B68" s="74">
        <f>G70-B59-B62-B64</f>
        <v>108781</v>
      </c>
      <c r="C68" s="75" t="s">
        <v>989</v>
      </c>
      <c r="D68" s="75" t="s">
        <v>537</v>
      </c>
      <c r="E68" s="73"/>
      <c r="G68" s="77"/>
    </row>
    <row r="69" spans="2:7" ht="17.45" customHeight="1" x14ac:dyDescent="0.2">
      <c r="B69" s="74"/>
      <c r="E69" s="73"/>
      <c r="G69" s="77"/>
    </row>
    <row r="70" spans="2:7" ht="17.45" customHeight="1" x14ac:dyDescent="0.2">
      <c r="B70" s="78">
        <f>B59+B62+B64+B68</f>
        <v>658518</v>
      </c>
      <c r="C70" s="79" t="s">
        <v>985</v>
      </c>
      <c r="D70" s="69"/>
      <c r="E70" s="152" t="s">
        <v>985</v>
      </c>
      <c r="F70" s="69"/>
      <c r="G70" s="80">
        <f>G59+G60+G63</f>
        <v>658518</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108781</v>
      </c>
    </row>
    <row r="78" spans="2:7" x14ac:dyDescent="0.2">
      <c r="B78" s="74"/>
      <c r="D78" s="75" t="s">
        <v>536</v>
      </c>
      <c r="E78" s="151"/>
      <c r="F78" s="75"/>
      <c r="G78" s="77"/>
    </row>
    <row r="79" spans="2:7" x14ac:dyDescent="0.2">
      <c r="B79" s="74">
        <f>G82-B77</f>
        <v>108781</v>
      </c>
      <c r="C79" s="75" t="s">
        <v>991</v>
      </c>
      <c r="D79" s="59" t="s">
        <v>535</v>
      </c>
      <c r="E79" s="73"/>
      <c r="G79" s="77"/>
    </row>
    <row r="80" spans="2:7" x14ac:dyDescent="0.2">
      <c r="B80" s="74">
        <f>B79-B13</f>
        <v>71133</v>
      </c>
      <c r="C80" s="75" t="s">
        <v>992</v>
      </c>
      <c r="D80" s="52" t="s">
        <v>532</v>
      </c>
      <c r="E80" s="73"/>
      <c r="G80" s="77"/>
    </row>
    <row r="81" spans="2:7" x14ac:dyDescent="0.2">
      <c r="B81" s="74"/>
      <c r="E81" s="73"/>
      <c r="G81" s="77"/>
    </row>
    <row r="82" spans="2:7" x14ac:dyDescent="0.2">
      <c r="B82" s="78">
        <f>B77+B79</f>
        <v>108781</v>
      </c>
      <c r="C82" s="79" t="s">
        <v>985</v>
      </c>
      <c r="D82" s="69"/>
      <c r="E82" s="152" t="s">
        <v>985</v>
      </c>
      <c r="F82" s="69"/>
      <c r="G82" s="80">
        <f>G77</f>
        <v>108781</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89069</v>
      </c>
      <c r="C92" s="75" t="s">
        <v>993</v>
      </c>
      <c r="D92" s="52" t="s">
        <v>525</v>
      </c>
      <c r="E92" s="151" t="s">
        <v>991</v>
      </c>
      <c r="F92" s="52" t="s">
        <v>532</v>
      </c>
      <c r="G92" s="77">
        <f>+B80</f>
        <v>71133</v>
      </c>
    </row>
    <row r="93" spans="2:7" x14ac:dyDescent="0.2">
      <c r="B93" s="74"/>
      <c r="D93" s="59" t="s">
        <v>523</v>
      </c>
      <c r="E93" s="151" t="s">
        <v>999</v>
      </c>
      <c r="F93" s="72" t="s">
        <v>531</v>
      </c>
      <c r="G93" s="77">
        <f>G94+G95</f>
        <v>17954</v>
      </c>
    </row>
    <row r="94" spans="2:7" x14ac:dyDescent="0.2">
      <c r="B94" s="74"/>
      <c r="D94" s="75"/>
      <c r="E94" s="151" t="s">
        <v>530</v>
      </c>
      <c r="G94" s="77">
        <v>9245</v>
      </c>
    </row>
    <row r="95" spans="2:7" x14ac:dyDescent="0.2">
      <c r="B95" s="74"/>
      <c r="D95" s="75"/>
      <c r="E95" s="151" t="s">
        <v>529</v>
      </c>
      <c r="G95" s="77">
        <v>8709</v>
      </c>
    </row>
    <row r="96" spans="2:7" x14ac:dyDescent="0.2">
      <c r="B96" s="74"/>
      <c r="C96" s="75"/>
      <c r="E96" s="151" t="s">
        <v>1000</v>
      </c>
      <c r="F96" s="72" t="s">
        <v>528</v>
      </c>
      <c r="G96" s="77">
        <f>G97</f>
        <v>-18</v>
      </c>
    </row>
    <row r="97" spans="2:7" x14ac:dyDescent="0.2">
      <c r="B97" s="83"/>
      <c r="C97" s="84"/>
      <c r="D97" s="75"/>
      <c r="E97" s="151" t="s">
        <v>1032</v>
      </c>
      <c r="F97" s="84" t="s">
        <v>1033</v>
      </c>
      <c r="G97" s="77">
        <v>-18</v>
      </c>
    </row>
    <row r="98" spans="2:7" x14ac:dyDescent="0.2">
      <c r="B98" s="74"/>
      <c r="E98" s="73"/>
      <c r="G98" s="77"/>
    </row>
    <row r="99" spans="2:7" x14ac:dyDescent="0.2">
      <c r="B99" s="78">
        <f>B92</f>
        <v>89069</v>
      </c>
      <c r="C99" s="79" t="s">
        <v>985</v>
      </c>
      <c r="D99" s="69"/>
      <c r="E99" s="152" t="s">
        <v>985</v>
      </c>
      <c r="F99" s="69"/>
      <c r="G99" s="80">
        <f>G92+G93+G96</f>
        <v>89069</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33305</v>
      </c>
      <c r="C106" s="75" t="s">
        <v>994</v>
      </c>
      <c r="D106" s="86" t="s">
        <v>526</v>
      </c>
      <c r="E106" s="73"/>
      <c r="G106" s="73"/>
    </row>
    <row r="107" spans="2:7" x14ac:dyDescent="0.2">
      <c r="B107" s="74">
        <v>33952</v>
      </c>
      <c r="C107" s="75" t="s">
        <v>995</v>
      </c>
      <c r="D107" s="75"/>
      <c r="E107" s="151" t="s">
        <v>993</v>
      </c>
      <c r="F107" s="59" t="s">
        <v>525</v>
      </c>
      <c r="G107" s="77"/>
    </row>
    <row r="108" spans="2:7" x14ac:dyDescent="0.2">
      <c r="B108" s="74">
        <f>-B13</f>
        <v>-37648</v>
      </c>
      <c r="C108" s="75" t="s">
        <v>1001</v>
      </c>
      <c r="D108" s="75" t="s">
        <v>524</v>
      </c>
      <c r="E108" s="151"/>
      <c r="F108" s="58" t="s">
        <v>523</v>
      </c>
      <c r="G108" s="77">
        <f>B92</f>
        <v>89069</v>
      </c>
    </row>
    <row r="109" spans="2:7" x14ac:dyDescent="0.2">
      <c r="B109" s="74">
        <v>-647</v>
      </c>
      <c r="C109" s="82" t="s">
        <v>522</v>
      </c>
      <c r="D109" s="75" t="s">
        <v>1034</v>
      </c>
      <c r="E109" s="73"/>
      <c r="F109" s="87"/>
      <c r="G109" s="88"/>
    </row>
    <row r="110" spans="2:7" x14ac:dyDescent="0.2">
      <c r="B110" s="74">
        <v>0</v>
      </c>
      <c r="C110" s="82" t="s">
        <v>521</v>
      </c>
      <c r="D110" s="75" t="s">
        <v>520</v>
      </c>
      <c r="E110" s="155"/>
      <c r="G110" s="77"/>
    </row>
    <row r="111" spans="2:7" x14ac:dyDescent="0.2">
      <c r="B111" s="74">
        <v>-1724</v>
      </c>
      <c r="C111" s="82" t="s">
        <v>996</v>
      </c>
      <c r="D111" s="75" t="s">
        <v>1035</v>
      </c>
      <c r="E111" s="73"/>
      <c r="F111" s="87"/>
      <c r="G111" s="88"/>
    </row>
    <row r="112" spans="2:7" x14ac:dyDescent="0.2">
      <c r="B112" s="74"/>
      <c r="C112" s="75"/>
      <c r="D112" s="75" t="s">
        <v>1036</v>
      </c>
      <c r="E112" s="155"/>
      <c r="G112" s="77"/>
    </row>
    <row r="113" spans="2:7" x14ac:dyDescent="0.2">
      <c r="B113" s="74">
        <f>G115-B106-B108-B111</f>
        <v>95136</v>
      </c>
      <c r="C113" s="153" t="s">
        <v>997</v>
      </c>
      <c r="D113" s="52" t="s">
        <v>519</v>
      </c>
      <c r="E113" s="155"/>
      <c r="F113" s="84"/>
      <c r="G113" s="77"/>
    </row>
    <row r="114" spans="2:7" x14ac:dyDescent="0.2">
      <c r="B114" s="74"/>
      <c r="D114" s="75"/>
      <c r="E114" s="155"/>
      <c r="G114" s="77"/>
    </row>
    <row r="115" spans="2:7" x14ac:dyDescent="0.2">
      <c r="B115" s="78">
        <f>B106+B108+B111+B113</f>
        <v>89069</v>
      </c>
      <c r="C115" s="79" t="s">
        <v>985</v>
      </c>
      <c r="D115" s="90"/>
      <c r="E115" s="152" t="s">
        <v>985</v>
      </c>
      <c r="F115" s="69"/>
      <c r="G115" s="80">
        <f>G108</f>
        <v>89069</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95136</v>
      </c>
    </row>
    <row r="123" spans="2:7" ht="15" x14ac:dyDescent="0.2">
      <c r="B123" s="74">
        <f>B125+B128+B131+B134+B137+B142+B143+B144</f>
        <v>133222</v>
      </c>
      <c r="C123" s="50"/>
      <c r="D123" s="75" t="s">
        <v>513</v>
      </c>
      <c r="E123" s="50"/>
      <c r="F123" s="50"/>
      <c r="G123" s="77">
        <f>G125+G128+G131+G134+G137+G142+G143+G144</f>
        <v>38086</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-106679</v>
      </c>
      <c r="D128" s="75" t="s">
        <v>509</v>
      </c>
      <c r="G128" s="77">
        <f>G129+G130</f>
        <v>-2834</v>
      </c>
    </row>
    <row r="129" spans="2:7" x14ac:dyDescent="0.2">
      <c r="B129" s="74">
        <v>-104268</v>
      </c>
      <c r="D129" s="75" t="s">
        <v>508</v>
      </c>
      <c r="G129" s="77">
        <v>-50</v>
      </c>
    </row>
    <row r="130" spans="2:7" x14ac:dyDescent="0.2">
      <c r="B130" s="74">
        <v>-2411</v>
      </c>
      <c r="D130" s="75" t="s">
        <v>507</v>
      </c>
      <c r="G130" s="77">
        <v>-2784</v>
      </c>
    </row>
    <row r="131" spans="2:7" x14ac:dyDescent="0.2">
      <c r="B131" s="74">
        <f>B132+B133</f>
        <v>-3220</v>
      </c>
      <c r="D131" s="75" t="s">
        <v>506</v>
      </c>
      <c r="G131" s="77">
        <f>G132+G133</f>
        <v>0</v>
      </c>
    </row>
    <row r="132" spans="2:7" x14ac:dyDescent="0.2">
      <c r="B132" s="74">
        <v>-2325</v>
      </c>
      <c r="D132" s="75" t="s">
        <v>505</v>
      </c>
      <c r="G132" s="77">
        <v>0</v>
      </c>
    </row>
    <row r="133" spans="2:7" x14ac:dyDescent="0.2">
      <c r="B133" s="74">
        <v>-895</v>
      </c>
      <c r="D133" s="75" t="s">
        <v>504</v>
      </c>
      <c r="G133" s="77">
        <v>0</v>
      </c>
    </row>
    <row r="134" spans="2:7" x14ac:dyDescent="0.2">
      <c r="B134" s="74">
        <f>B135+B136</f>
        <v>131</v>
      </c>
      <c r="D134" s="75" t="s">
        <v>503</v>
      </c>
      <c r="G134" s="77">
        <f>G135+G136</f>
        <v>1999</v>
      </c>
    </row>
    <row r="135" spans="2:7" x14ac:dyDescent="0.2">
      <c r="B135" s="74">
        <v>3483</v>
      </c>
      <c r="D135" s="75" t="s">
        <v>502</v>
      </c>
      <c r="G135" s="77">
        <v>2086</v>
      </c>
    </row>
    <row r="136" spans="2:7" x14ac:dyDescent="0.2">
      <c r="B136" s="74">
        <v>-3352</v>
      </c>
      <c r="D136" s="75" t="s">
        <v>501</v>
      </c>
      <c r="G136" s="77">
        <v>-87</v>
      </c>
    </row>
    <row r="137" spans="2:7" x14ac:dyDescent="0.2">
      <c r="B137" s="74">
        <f>B138+B141</f>
        <v>973</v>
      </c>
      <c r="D137" s="89" t="s">
        <v>500</v>
      </c>
      <c r="G137" s="77">
        <f>G138+G141</f>
        <v>5632</v>
      </c>
    </row>
    <row r="138" spans="2:7" x14ac:dyDescent="0.2">
      <c r="B138" s="74">
        <f>B139+B140</f>
        <v>973</v>
      </c>
      <c r="D138" s="89" t="s">
        <v>499</v>
      </c>
      <c r="G138" s="77">
        <f>G139+G140</f>
        <v>5632</v>
      </c>
    </row>
    <row r="139" spans="2:7" x14ac:dyDescent="0.2">
      <c r="B139" s="74">
        <v>973</v>
      </c>
      <c r="D139" s="89" t="s">
        <v>498</v>
      </c>
      <c r="G139" s="77">
        <v>5632</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242017</v>
      </c>
      <c r="D144" s="75" t="s">
        <v>493</v>
      </c>
      <c r="G144" s="77">
        <f>G145+G146</f>
        <v>33289</v>
      </c>
    </row>
    <row r="145" spans="2:7" x14ac:dyDescent="0.2">
      <c r="B145" s="74">
        <v>220746</v>
      </c>
      <c r="D145" s="75" t="s">
        <v>492</v>
      </c>
      <c r="G145" s="77">
        <v>-3263</v>
      </c>
    </row>
    <row r="146" spans="2:7" x14ac:dyDescent="0.2">
      <c r="B146" s="78">
        <v>21271</v>
      </c>
      <c r="C146" s="91"/>
      <c r="D146" s="90" t="s">
        <v>491</v>
      </c>
      <c r="E146" s="91"/>
      <c r="F146" s="91"/>
      <c r="G146" s="80">
        <v>36552</v>
      </c>
    </row>
    <row r="185" s="72" customFormat="1" x14ac:dyDescent="0.2"/>
  </sheetData>
  <mergeCells count="1">
    <mergeCell ref="B85:G85"/>
  </mergeCells>
  <hyperlinks>
    <hyperlink ref="B1" location="Indice!A1" display="INDICE" xr:uid="{00000000-0004-0000-2900-000000000000}"/>
  </hyperlinks>
  <pageMargins left="0.51181102362204722" right="0.51181102362204722" top="0.78740157480314965" bottom="0.70866141732283472" header="0.39370078740157483" footer="0.39370078740157483"/>
  <pageSetup paperSize="9" scale="78" fitToHeight="3" orientation="portrait" r:id="rId1"/>
  <headerFooter alignWithMargins="0"/>
  <rowBreaks count="2" manualBreakCount="2">
    <brk id="72" min="1" max="8" man="1"/>
    <brk id="146"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615</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3133</v>
      </c>
      <c r="C11" s="75" t="s">
        <v>975</v>
      </c>
      <c r="D11" s="75" t="s">
        <v>572</v>
      </c>
      <c r="E11" s="151" t="s">
        <v>998</v>
      </c>
      <c r="F11" s="76" t="s">
        <v>571</v>
      </c>
      <c r="G11" s="77">
        <f>G12+G13</f>
        <v>5819</v>
      </c>
    </row>
    <row r="12" spans="2:12" x14ac:dyDescent="0.2">
      <c r="B12" s="74">
        <f>G11-B11</f>
        <v>2686</v>
      </c>
      <c r="C12" s="75" t="s">
        <v>976</v>
      </c>
      <c r="D12" s="52" t="s">
        <v>566</v>
      </c>
      <c r="E12" s="151" t="s">
        <v>1006</v>
      </c>
      <c r="F12" s="72" t="s">
        <v>1007</v>
      </c>
      <c r="G12" s="77">
        <v>5803</v>
      </c>
    </row>
    <row r="13" spans="2:12" x14ac:dyDescent="0.2">
      <c r="B13" s="74">
        <v>438</v>
      </c>
      <c r="C13" s="75" t="s">
        <v>977</v>
      </c>
      <c r="D13" s="75" t="s">
        <v>524</v>
      </c>
      <c r="E13" s="151" t="s">
        <v>1008</v>
      </c>
      <c r="F13" s="72" t="s">
        <v>1009</v>
      </c>
      <c r="G13" s="77">
        <v>16</v>
      </c>
    </row>
    <row r="14" spans="2:12" x14ac:dyDescent="0.2">
      <c r="B14" s="74">
        <f>B12-B13</f>
        <v>2248</v>
      </c>
      <c r="C14" s="75" t="s">
        <v>978</v>
      </c>
      <c r="D14" s="52" t="s">
        <v>570</v>
      </c>
      <c r="E14" s="151"/>
      <c r="G14" s="77"/>
    </row>
    <row r="15" spans="2:12" ht="7.15" customHeight="1" x14ac:dyDescent="0.2">
      <c r="B15" s="74"/>
      <c r="E15" s="73"/>
      <c r="G15" s="77"/>
    </row>
    <row r="16" spans="2:12" x14ac:dyDescent="0.2">
      <c r="B16" s="78">
        <f>B11+B12</f>
        <v>5819</v>
      </c>
      <c r="C16" s="79" t="s">
        <v>518</v>
      </c>
      <c r="D16" s="69"/>
      <c r="E16" s="152" t="s">
        <v>985</v>
      </c>
      <c r="F16" s="69"/>
      <c r="G16" s="80">
        <f>G11</f>
        <v>5819</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1875</v>
      </c>
      <c r="C26" s="75" t="s">
        <v>979</v>
      </c>
      <c r="D26" s="75" t="s">
        <v>567</v>
      </c>
      <c r="E26" s="151" t="s">
        <v>976</v>
      </c>
      <c r="F26" s="59" t="s">
        <v>566</v>
      </c>
      <c r="G26" s="77">
        <f>+B12</f>
        <v>2686</v>
      </c>
    </row>
    <row r="27" spans="2:7" x14ac:dyDescent="0.2">
      <c r="B27" s="74">
        <v>1631</v>
      </c>
      <c r="C27" s="75" t="s">
        <v>565</v>
      </c>
      <c r="E27" s="73"/>
      <c r="G27" s="77"/>
    </row>
    <row r="28" spans="2:7" x14ac:dyDescent="0.2">
      <c r="B28" s="74">
        <f>B29+B30</f>
        <v>244</v>
      </c>
      <c r="C28" s="75" t="s">
        <v>564</v>
      </c>
      <c r="E28" s="73"/>
      <c r="G28" s="77"/>
    </row>
    <row r="29" spans="2:7" x14ac:dyDescent="0.2">
      <c r="B29" s="74">
        <v>244</v>
      </c>
      <c r="C29" s="75" t="s">
        <v>1002</v>
      </c>
      <c r="E29" s="73"/>
      <c r="G29" s="77"/>
    </row>
    <row r="30" spans="2:7" x14ac:dyDescent="0.2">
      <c r="B30" s="74">
        <v>0</v>
      </c>
      <c r="C30" s="75" t="s">
        <v>1003</v>
      </c>
      <c r="E30" s="73"/>
      <c r="G30" s="77"/>
    </row>
    <row r="31" spans="2:7" ht="12.75" customHeight="1" x14ac:dyDescent="0.2">
      <c r="B31" s="74">
        <v>11</v>
      </c>
      <c r="C31" s="75" t="s">
        <v>980</v>
      </c>
      <c r="D31" s="72" t="s">
        <v>563</v>
      </c>
      <c r="E31" s="73"/>
      <c r="G31" s="77"/>
    </row>
    <row r="32" spans="2:7" ht="12.75" customHeight="1" x14ac:dyDescent="0.2">
      <c r="B32" s="74">
        <v>0</v>
      </c>
      <c r="C32" s="75" t="s">
        <v>981</v>
      </c>
      <c r="D32" s="72" t="s">
        <v>562</v>
      </c>
      <c r="E32" s="73"/>
      <c r="G32" s="77"/>
    </row>
    <row r="33" spans="2:7" x14ac:dyDescent="0.2">
      <c r="B33" s="74">
        <f>G35-B26-B31-B32</f>
        <v>800</v>
      </c>
      <c r="C33" s="75" t="s">
        <v>982</v>
      </c>
      <c r="D33" s="52" t="s">
        <v>560</v>
      </c>
      <c r="E33" s="73"/>
      <c r="G33" s="77"/>
    </row>
    <row r="34" spans="2:7" x14ac:dyDescent="0.2">
      <c r="B34" s="74"/>
      <c r="E34" s="73"/>
      <c r="G34" s="77"/>
    </row>
    <row r="35" spans="2:7" x14ac:dyDescent="0.2">
      <c r="B35" s="78">
        <f>B26+B31+B32+B33</f>
        <v>2686</v>
      </c>
      <c r="C35" s="79" t="s">
        <v>985</v>
      </c>
      <c r="D35" s="69"/>
      <c r="E35" s="152" t="s">
        <v>985</v>
      </c>
      <c r="F35" s="69"/>
      <c r="G35" s="80">
        <f>G26</f>
        <v>2686</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23</v>
      </c>
      <c r="C42" s="75" t="s">
        <v>983</v>
      </c>
      <c r="D42" s="75" t="s">
        <v>559</v>
      </c>
      <c r="E42" s="151" t="s">
        <v>982</v>
      </c>
      <c r="F42" s="52" t="s">
        <v>560</v>
      </c>
      <c r="G42" s="77">
        <f>+B33</f>
        <v>800</v>
      </c>
    </row>
    <row r="43" spans="2:7" x14ac:dyDescent="0.2">
      <c r="B43" s="74">
        <v>23</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777</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800</v>
      </c>
      <c r="C52" s="79" t="s">
        <v>985</v>
      </c>
      <c r="D52" s="69"/>
      <c r="E52" s="152" t="s">
        <v>985</v>
      </c>
      <c r="F52" s="69"/>
      <c r="G52" s="80">
        <f>G42+G43+G50</f>
        <v>800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777</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17</v>
      </c>
    </row>
    <row r="64" spans="2:7" x14ac:dyDescent="0.2">
      <c r="B64" s="74">
        <f>B65+B66+B67</f>
        <v>154</v>
      </c>
      <c r="C64" s="75" t="s">
        <v>988</v>
      </c>
      <c r="D64" s="72" t="s">
        <v>545</v>
      </c>
      <c r="E64" s="151" t="s">
        <v>1026</v>
      </c>
      <c r="F64" s="72" t="s">
        <v>1027</v>
      </c>
      <c r="G64" s="77">
        <v>0</v>
      </c>
    </row>
    <row r="65" spans="2:7" x14ac:dyDescent="0.2">
      <c r="B65" s="74">
        <v>22</v>
      </c>
      <c r="C65" s="75" t="s">
        <v>544</v>
      </c>
      <c r="E65" s="151" t="s">
        <v>1028</v>
      </c>
      <c r="F65" s="72" t="s">
        <v>1029</v>
      </c>
      <c r="G65" s="77">
        <v>17</v>
      </c>
    </row>
    <row r="66" spans="2:7" x14ac:dyDescent="0.2">
      <c r="B66" s="74">
        <v>0</v>
      </c>
      <c r="C66" s="75" t="s">
        <v>543</v>
      </c>
      <c r="E66" s="151" t="s">
        <v>1030</v>
      </c>
      <c r="F66" s="72" t="s">
        <v>1031</v>
      </c>
      <c r="G66" s="77">
        <v>0</v>
      </c>
    </row>
    <row r="67" spans="2:7" x14ac:dyDescent="0.2">
      <c r="B67" s="74">
        <v>132</v>
      </c>
      <c r="C67" s="75" t="s">
        <v>542</v>
      </c>
      <c r="E67" s="73"/>
      <c r="G67" s="77"/>
    </row>
    <row r="68" spans="2:7" x14ac:dyDescent="0.2">
      <c r="B68" s="74">
        <f>G70-B59-B62-B64</f>
        <v>640</v>
      </c>
      <c r="C68" s="75" t="s">
        <v>989</v>
      </c>
      <c r="D68" s="75" t="s">
        <v>537</v>
      </c>
      <c r="E68" s="73"/>
      <c r="G68" s="77"/>
    </row>
    <row r="69" spans="2:7" ht="17.45" customHeight="1" x14ac:dyDescent="0.2">
      <c r="B69" s="74"/>
      <c r="E69" s="73"/>
      <c r="G69" s="77"/>
    </row>
    <row r="70" spans="2:7" ht="17.45" customHeight="1" x14ac:dyDescent="0.2">
      <c r="B70" s="78">
        <f>B59+B62+B64+B68</f>
        <v>794</v>
      </c>
      <c r="C70" s="79" t="s">
        <v>985</v>
      </c>
      <c r="D70" s="69"/>
      <c r="E70" s="152" t="s">
        <v>985</v>
      </c>
      <c r="F70" s="69"/>
      <c r="G70" s="80">
        <f>G59+G60+G63</f>
        <v>794</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640</v>
      </c>
    </row>
    <row r="78" spans="2:7" x14ac:dyDescent="0.2">
      <c r="B78" s="74"/>
      <c r="D78" s="75" t="s">
        <v>536</v>
      </c>
      <c r="E78" s="151"/>
      <c r="F78" s="75"/>
      <c r="G78" s="77"/>
    </row>
    <row r="79" spans="2:7" x14ac:dyDescent="0.2">
      <c r="B79" s="74">
        <f>G82-B77</f>
        <v>640</v>
      </c>
      <c r="C79" s="75" t="s">
        <v>991</v>
      </c>
      <c r="D79" s="59" t="s">
        <v>535</v>
      </c>
      <c r="E79" s="73"/>
      <c r="G79" s="77"/>
    </row>
    <row r="80" spans="2:7" x14ac:dyDescent="0.2">
      <c r="B80" s="74">
        <f>B79-B13</f>
        <v>202</v>
      </c>
      <c r="C80" s="75" t="s">
        <v>992</v>
      </c>
      <c r="D80" s="52" t="s">
        <v>532</v>
      </c>
      <c r="E80" s="73"/>
      <c r="G80" s="77"/>
    </row>
    <row r="81" spans="2:7" x14ac:dyDescent="0.2">
      <c r="B81" s="74"/>
      <c r="E81" s="73"/>
      <c r="G81" s="77"/>
    </row>
    <row r="82" spans="2:7" x14ac:dyDescent="0.2">
      <c r="B82" s="78">
        <f>B77+B79</f>
        <v>640</v>
      </c>
      <c r="C82" s="79" t="s">
        <v>985</v>
      </c>
      <c r="D82" s="69"/>
      <c r="E82" s="152" t="s">
        <v>985</v>
      </c>
      <c r="F82" s="69"/>
      <c r="G82" s="80">
        <f>G77</f>
        <v>640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202</v>
      </c>
      <c r="C92" s="75" t="s">
        <v>993</v>
      </c>
      <c r="D92" s="52" t="s">
        <v>525</v>
      </c>
      <c r="E92" s="151" t="s">
        <v>991</v>
      </c>
      <c r="F92" s="52" t="s">
        <v>532</v>
      </c>
      <c r="G92" s="77">
        <f>+B80</f>
        <v>202</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202</v>
      </c>
      <c r="C99" s="79" t="s">
        <v>985</v>
      </c>
      <c r="D99" s="69"/>
      <c r="E99" s="152" t="s">
        <v>985</v>
      </c>
      <c r="F99" s="69"/>
      <c r="G99" s="80">
        <f>G92+G93+G96</f>
        <v>202</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133</v>
      </c>
      <c r="C106" s="75" t="s">
        <v>994</v>
      </c>
      <c r="D106" s="86" t="s">
        <v>526</v>
      </c>
      <c r="E106" s="73"/>
      <c r="G106" s="73"/>
    </row>
    <row r="107" spans="2:7" x14ac:dyDescent="0.2">
      <c r="B107" s="74">
        <v>272</v>
      </c>
      <c r="C107" s="75" t="s">
        <v>995</v>
      </c>
      <c r="D107" s="75"/>
      <c r="E107" s="151" t="s">
        <v>993</v>
      </c>
      <c r="F107" s="59" t="s">
        <v>525</v>
      </c>
      <c r="G107" s="77"/>
    </row>
    <row r="108" spans="2:7" x14ac:dyDescent="0.2">
      <c r="B108" s="74">
        <f>-B13</f>
        <v>-438</v>
      </c>
      <c r="C108" s="75" t="s">
        <v>1001</v>
      </c>
      <c r="D108" s="75" t="s">
        <v>524</v>
      </c>
      <c r="E108" s="151"/>
      <c r="F108" s="58" t="s">
        <v>523</v>
      </c>
      <c r="G108" s="77">
        <f>B92</f>
        <v>202</v>
      </c>
    </row>
    <row r="109" spans="2:7" x14ac:dyDescent="0.2">
      <c r="B109" s="74">
        <v>-139</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507</v>
      </c>
      <c r="C113" s="153" t="s">
        <v>997</v>
      </c>
      <c r="D113" s="52" t="s">
        <v>519</v>
      </c>
      <c r="E113" s="155"/>
      <c r="F113" s="84"/>
      <c r="G113" s="77"/>
    </row>
    <row r="114" spans="2:7" x14ac:dyDescent="0.2">
      <c r="B114" s="74"/>
      <c r="D114" s="75"/>
      <c r="E114" s="155"/>
      <c r="G114" s="77"/>
    </row>
    <row r="115" spans="2:7" x14ac:dyDescent="0.2">
      <c r="B115" s="78">
        <f>B106+B108+B111+B113</f>
        <v>202</v>
      </c>
      <c r="C115" s="79" t="s">
        <v>985</v>
      </c>
      <c r="D115" s="90"/>
      <c r="E115" s="152" t="s">
        <v>985</v>
      </c>
      <c r="F115" s="69"/>
      <c r="G115" s="80">
        <f>G108</f>
        <v>202</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507</v>
      </c>
    </row>
    <row r="123" spans="2:7" ht="15" x14ac:dyDescent="0.2">
      <c r="B123" s="74">
        <f>B125+B128+B131+B134+B137+B142+B143+B144</f>
        <v>-1638</v>
      </c>
      <c r="C123" s="50"/>
      <c r="D123" s="75" t="s">
        <v>513</v>
      </c>
      <c r="E123" s="50"/>
      <c r="F123" s="50"/>
      <c r="G123" s="77">
        <f>G125+G128+G131+G134+G137+G142+G143+G144</f>
        <v>-2145</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75</v>
      </c>
      <c r="D128" s="75" t="s">
        <v>509</v>
      </c>
      <c r="G128" s="77">
        <f>G129+G130</f>
        <v>0</v>
      </c>
    </row>
    <row r="129" spans="2:7" x14ac:dyDescent="0.2">
      <c r="B129" s="74">
        <v>75</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1154</v>
      </c>
    </row>
    <row r="135" spans="2:7" x14ac:dyDescent="0.2">
      <c r="B135" s="74">
        <v>0</v>
      </c>
      <c r="D135" s="75" t="s">
        <v>502</v>
      </c>
      <c r="G135" s="77">
        <v>179</v>
      </c>
    </row>
    <row r="136" spans="2:7" x14ac:dyDescent="0.2">
      <c r="B136" s="74">
        <v>0</v>
      </c>
      <c r="D136" s="75" t="s">
        <v>501</v>
      </c>
      <c r="G136" s="77">
        <v>975</v>
      </c>
    </row>
    <row r="137" spans="2:7" x14ac:dyDescent="0.2">
      <c r="B137" s="74">
        <f>B138+B141</f>
        <v>-936</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-936</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-777</v>
      </c>
      <c r="D144" s="75" t="s">
        <v>493</v>
      </c>
      <c r="G144" s="77">
        <f>G145+G146</f>
        <v>-3299</v>
      </c>
    </row>
    <row r="145" spans="2:7" x14ac:dyDescent="0.2">
      <c r="B145" s="74">
        <v>-99</v>
      </c>
      <c r="D145" s="75" t="s">
        <v>492</v>
      </c>
      <c r="G145" s="77">
        <v>-2</v>
      </c>
    </row>
    <row r="146" spans="2:7" x14ac:dyDescent="0.2">
      <c r="B146" s="78">
        <v>-678</v>
      </c>
      <c r="C146" s="91"/>
      <c r="D146" s="90" t="s">
        <v>491</v>
      </c>
      <c r="E146" s="91"/>
      <c r="F146" s="91"/>
      <c r="G146" s="80">
        <v>-3297</v>
      </c>
    </row>
    <row r="185" s="72" customFormat="1" x14ac:dyDescent="0.2"/>
  </sheetData>
  <mergeCells count="1">
    <mergeCell ref="B85:G85"/>
  </mergeCells>
  <hyperlinks>
    <hyperlink ref="B1" location="Indice!A1" display="INDICE" xr:uid="{00000000-0004-0000-2A00-000000000000}"/>
  </hyperlinks>
  <pageMargins left="0.51181102362204722" right="0.51181102362204722" top="0.78740157480314965" bottom="0.59055118110236227" header="0.39370078740157483" footer="0.31496062992125984"/>
  <pageSetup paperSize="9" scale="78" fitToHeight="3" orientation="portrait" r:id="rId1"/>
  <headerFooter alignWithMargins="0"/>
  <rowBreaks count="1" manualBreakCount="1">
    <brk id="72" min="1" max="8"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ransitionEvaluation="1" transitionEntry="1"/>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616</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140</v>
      </c>
      <c r="C11" s="75" t="s">
        <v>975</v>
      </c>
      <c r="D11" s="75" t="s">
        <v>572</v>
      </c>
      <c r="E11" s="151" t="s">
        <v>998</v>
      </c>
      <c r="F11" s="76" t="s">
        <v>571</v>
      </c>
      <c r="G11" s="77">
        <f>G12+G13</f>
        <v>660</v>
      </c>
    </row>
    <row r="12" spans="2:12" x14ac:dyDescent="0.2">
      <c r="B12" s="74">
        <f>G11-B11</f>
        <v>520</v>
      </c>
      <c r="C12" s="75" t="s">
        <v>976</v>
      </c>
      <c r="D12" s="52" t="s">
        <v>566</v>
      </c>
      <c r="E12" s="151" t="s">
        <v>1006</v>
      </c>
      <c r="F12" s="72" t="s">
        <v>1007</v>
      </c>
      <c r="G12" s="77">
        <v>660</v>
      </c>
    </row>
    <row r="13" spans="2:12" x14ac:dyDescent="0.2">
      <c r="B13" s="74">
        <v>76</v>
      </c>
      <c r="C13" s="75" t="s">
        <v>977</v>
      </c>
      <c r="D13" s="75" t="s">
        <v>524</v>
      </c>
      <c r="E13" s="151" t="s">
        <v>1008</v>
      </c>
      <c r="F13" s="72" t="s">
        <v>1009</v>
      </c>
      <c r="G13" s="77">
        <v>0</v>
      </c>
    </row>
    <row r="14" spans="2:12" x14ac:dyDescent="0.2">
      <c r="B14" s="74">
        <f>B12-B13</f>
        <v>444</v>
      </c>
      <c r="C14" s="75" t="s">
        <v>978</v>
      </c>
      <c r="D14" s="52" t="s">
        <v>570</v>
      </c>
      <c r="E14" s="151"/>
      <c r="G14" s="77"/>
    </row>
    <row r="15" spans="2:12" ht="7.15" customHeight="1" x14ac:dyDescent="0.2">
      <c r="B15" s="74"/>
      <c r="E15" s="73"/>
      <c r="G15" s="77"/>
    </row>
    <row r="16" spans="2:12" x14ac:dyDescent="0.2">
      <c r="B16" s="78">
        <f>B11+B12</f>
        <v>660</v>
      </c>
      <c r="C16" s="79" t="s">
        <v>518</v>
      </c>
      <c r="D16" s="69"/>
      <c r="E16" s="152" t="s">
        <v>985</v>
      </c>
      <c r="F16" s="69"/>
      <c r="G16" s="80">
        <f>G11</f>
        <v>660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1038</v>
      </c>
      <c r="C26" s="75" t="s">
        <v>979</v>
      </c>
      <c r="D26" s="75" t="s">
        <v>567</v>
      </c>
      <c r="E26" s="151" t="s">
        <v>976</v>
      </c>
      <c r="F26" s="59" t="s">
        <v>566</v>
      </c>
      <c r="G26" s="77">
        <f>+B12</f>
        <v>520</v>
      </c>
    </row>
    <row r="27" spans="2:7" x14ac:dyDescent="0.2">
      <c r="B27" s="74">
        <v>1038</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-518</v>
      </c>
      <c r="C33" s="75" t="s">
        <v>982</v>
      </c>
      <c r="D33" s="52" t="s">
        <v>560</v>
      </c>
      <c r="E33" s="73"/>
      <c r="G33" s="77"/>
    </row>
    <row r="34" spans="2:7" x14ac:dyDescent="0.2">
      <c r="B34" s="74"/>
      <c r="E34" s="73"/>
      <c r="G34" s="77"/>
    </row>
    <row r="35" spans="2:7" x14ac:dyDescent="0.2">
      <c r="B35" s="78">
        <f>B26+B31+B32+B33</f>
        <v>520</v>
      </c>
      <c r="C35" s="79" t="s">
        <v>985</v>
      </c>
      <c r="D35" s="69"/>
      <c r="E35" s="152" t="s">
        <v>985</v>
      </c>
      <c r="F35" s="69"/>
      <c r="G35" s="80">
        <f>G26</f>
        <v>520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2</v>
      </c>
      <c r="C42" s="75" t="s">
        <v>983</v>
      </c>
      <c r="D42" s="75" t="s">
        <v>559</v>
      </c>
      <c r="E42" s="151" t="s">
        <v>982</v>
      </c>
      <c r="F42" s="52" t="s">
        <v>560</v>
      </c>
      <c r="G42" s="77">
        <f>+B33</f>
        <v>-518</v>
      </c>
    </row>
    <row r="43" spans="2:7" x14ac:dyDescent="0.2">
      <c r="B43" s="74">
        <v>2</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-520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-518</v>
      </c>
      <c r="C52" s="79" t="s">
        <v>985</v>
      </c>
      <c r="D52" s="69"/>
      <c r="E52" s="152" t="s">
        <v>985</v>
      </c>
      <c r="F52" s="69"/>
      <c r="G52" s="80">
        <f>G42+G43+G50</f>
        <v>-518</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-520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-520</v>
      </c>
      <c r="C68" s="75" t="s">
        <v>989</v>
      </c>
      <c r="D68" s="75" t="s">
        <v>537</v>
      </c>
      <c r="E68" s="73"/>
      <c r="G68" s="77"/>
    </row>
    <row r="69" spans="2:7" ht="17.45" customHeight="1" x14ac:dyDescent="0.2">
      <c r="B69" s="74"/>
      <c r="E69" s="73"/>
      <c r="G69" s="77"/>
    </row>
    <row r="70" spans="2:7" ht="17.45" customHeight="1" x14ac:dyDescent="0.2">
      <c r="B70" s="78">
        <f>B59+B62+B64+B68</f>
        <v>-520</v>
      </c>
      <c r="C70" s="79" t="s">
        <v>985</v>
      </c>
      <c r="D70" s="69"/>
      <c r="E70" s="152" t="s">
        <v>985</v>
      </c>
      <c r="F70" s="69"/>
      <c r="G70" s="80">
        <f>G59+G60+G63</f>
        <v>-520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-520</v>
      </c>
    </row>
    <row r="78" spans="2:7" x14ac:dyDescent="0.2">
      <c r="B78" s="74"/>
      <c r="D78" s="75" t="s">
        <v>536</v>
      </c>
      <c r="E78" s="151"/>
      <c r="F78" s="75"/>
      <c r="G78" s="77"/>
    </row>
    <row r="79" spans="2:7" x14ac:dyDescent="0.2">
      <c r="B79" s="74">
        <f>G82-B77</f>
        <v>-520</v>
      </c>
      <c r="C79" s="75" t="s">
        <v>991</v>
      </c>
      <c r="D79" s="59" t="s">
        <v>535</v>
      </c>
      <c r="E79" s="73"/>
      <c r="G79" s="77"/>
    </row>
    <row r="80" spans="2:7" x14ac:dyDescent="0.2">
      <c r="B80" s="74">
        <f>B79-B13</f>
        <v>-596</v>
      </c>
      <c r="C80" s="75" t="s">
        <v>992</v>
      </c>
      <c r="D80" s="52" t="s">
        <v>532</v>
      </c>
      <c r="E80" s="73"/>
      <c r="G80" s="77"/>
    </row>
    <row r="81" spans="2:7" x14ac:dyDescent="0.2">
      <c r="B81" s="74"/>
      <c r="E81" s="73"/>
      <c r="G81" s="77"/>
    </row>
    <row r="82" spans="2:7" x14ac:dyDescent="0.2">
      <c r="B82" s="78">
        <f>B77+B79</f>
        <v>-520</v>
      </c>
      <c r="C82" s="79" t="s">
        <v>985</v>
      </c>
      <c r="D82" s="69"/>
      <c r="E82" s="152" t="s">
        <v>985</v>
      </c>
      <c r="F82" s="69"/>
      <c r="G82" s="80">
        <f>G77</f>
        <v>-520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-596</v>
      </c>
      <c r="C92" s="75" t="s">
        <v>993</v>
      </c>
      <c r="D92" s="52" t="s">
        <v>525</v>
      </c>
      <c r="E92" s="151" t="s">
        <v>991</v>
      </c>
      <c r="F92" s="52" t="s">
        <v>532</v>
      </c>
      <c r="G92" s="77">
        <f>+B80</f>
        <v>-596</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-596</v>
      </c>
      <c r="C99" s="79" t="s">
        <v>985</v>
      </c>
      <c r="D99" s="69"/>
      <c r="E99" s="152" t="s">
        <v>985</v>
      </c>
      <c r="F99" s="69"/>
      <c r="G99" s="80">
        <f>G92+G93+G96</f>
        <v>-596</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103</v>
      </c>
      <c r="C106" s="75" t="s">
        <v>994</v>
      </c>
      <c r="D106" s="86" t="s">
        <v>526</v>
      </c>
      <c r="E106" s="73"/>
      <c r="G106" s="73"/>
    </row>
    <row r="107" spans="2:7" x14ac:dyDescent="0.2">
      <c r="B107" s="74">
        <v>9</v>
      </c>
      <c r="C107" s="75" t="s">
        <v>995</v>
      </c>
      <c r="D107" s="75"/>
      <c r="E107" s="151" t="s">
        <v>993</v>
      </c>
      <c r="F107" s="59" t="s">
        <v>525</v>
      </c>
      <c r="G107" s="77"/>
    </row>
    <row r="108" spans="2:7" x14ac:dyDescent="0.2">
      <c r="B108" s="74">
        <f>-B13</f>
        <v>-76</v>
      </c>
      <c r="C108" s="75" t="s">
        <v>1001</v>
      </c>
      <c r="D108" s="75" t="s">
        <v>524</v>
      </c>
      <c r="E108" s="151"/>
      <c r="F108" s="58" t="s">
        <v>523</v>
      </c>
      <c r="G108" s="77">
        <f>B92</f>
        <v>-596</v>
      </c>
    </row>
    <row r="109" spans="2:7" x14ac:dyDescent="0.2">
      <c r="B109" s="74">
        <v>94</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-623</v>
      </c>
      <c r="C113" s="153" t="s">
        <v>997</v>
      </c>
      <c r="D113" s="52" t="s">
        <v>519</v>
      </c>
      <c r="E113" s="155"/>
      <c r="F113" s="84"/>
      <c r="G113" s="77"/>
    </row>
    <row r="114" spans="2:7" x14ac:dyDescent="0.2">
      <c r="B114" s="74"/>
      <c r="D114" s="75"/>
      <c r="E114" s="155"/>
      <c r="G114" s="77"/>
    </row>
    <row r="115" spans="2:7" x14ac:dyDescent="0.2">
      <c r="B115" s="78">
        <f>B106+B108+B111+B113</f>
        <v>-596</v>
      </c>
      <c r="C115" s="79" t="s">
        <v>985</v>
      </c>
      <c r="D115" s="90"/>
      <c r="E115" s="152" t="s">
        <v>985</v>
      </c>
      <c r="F115" s="69"/>
      <c r="G115" s="80">
        <f>G108</f>
        <v>-596</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-623</v>
      </c>
    </row>
    <row r="123" spans="2:7" ht="15" x14ac:dyDescent="0.2">
      <c r="B123" s="74">
        <f>B125+B128+B131+B134+B137+B142+B143+B144</f>
        <v>-891</v>
      </c>
      <c r="C123" s="50"/>
      <c r="D123" s="75" t="s">
        <v>513</v>
      </c>
      <c r="E123" s="50"/>
      <c r="F123" s="50"/>
      <c r="G123" s="77">
        <f>G125+G128+G131+G134+G137+G142+G143+G144</f>
        <v>-268</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-624</v>
      </c>
      <c r="D128" s="75" t="s">
        <v>509</v>
      </c>
      <c r="G128" s="77">
        <f>G129+G130</f>
        <v>-4</v>
      </c>
    </row>
    <row r="129" spans="2:7" x14ac:dyDescent="0.2">
      <c r="B129" s="74">
        <v>-624</v>
      </c>
      <c r="D129" s="75" t="s">
        <v>508</v>
      </c>
      <c r="G129" s="77">
        <v>0</v>
      </c>
    </row>
    <row r="130" spans="2:7" x14ac:dyDescent="0.2">
      <c r="B130" s="74">
        <v>0</v>
      </c>
      <c r="D130" s="75" t="s">
        <v>507</v>
      </c>
      <c r="G130" s="77">
        <v>-4</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2</v>
      </c>
    </row>
    <row r="135" spans="2:7" x14ac:dyDescent="0.2">
      <c r="B135" s="74">
        <v>0</v>
      </c>
      <c r="D135" s="75" t="s">
        <v>502</v>
      </c>
      <c r="G135" s="77">
        <v>0</v>
      </c>
    </row>
    <row r="136" spans="2:7" x14ac:dyDescent="0.2">
      <c r="B136" s="74">
        <v>0</v>
      </c>
      <c r="D136" s="75" t="s">
        <v>501</v>
      </c>
      <c r="G136" s="77">
        <v>2</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-267</v>
      </c>
      <c r="D144" s="75" t="s">
        <v>493</v>
      </c>
      <c r="G144" s="77">
        <f>G145+G146</f>
        <v>-266</v>
      </c>
    </row>
    <row r="145" spans="2:7" x14ac:dyDescent="0.2">
      <c r="B145" s="74">
        <v>-263</v>
      </c>
      <c r="D145" s="75" t="s">
        <v>492</v>
      </c>
      <c r="G145" s="77">
        <v>-76</v>
      </c>
    </row>
    <row r="146" spans="2:7" x14ac:dyDescent="0.2">
      <c r="B146" s="78">
        <v>-4</v>
      </c>
      <c r="C146" s="91"/>
      <c r="D146" s="90" t="s">
        <v>491</v>
      </c>
      <c r="E146" s="91"/>
      <c r="F146" s="91"/>
      <c r="G146" s="80">
        <v>-190</v>
      </c>
    </row>
    <row r="185" s="72" customFormat="1" x14ac:dyDescent="0.2"/>
  </sheetData>
  <mergeCells count="1">
    <mergeCell ref="B85:G85"/>
  </mergeCells>
  <hyperlinks>
    <hyperlink ref="B1" location="Indice!A1" display="INDICE" xr:uid="{00000000-0004-0000-2B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617</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2C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618</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2D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620</v>
      </c>
      <c r="C3" s="109"/>
      <c r="D3" s="113"/>
      <c r="E3" s="109"/>
      <c r="F3" s="109"/>
      <c r="G3" s="109"/>
      <c r="H3" s="109"/>
      <c r="I3" s="109"/>
      <c r="J3" s="109"/>
      <c r="K3" s="109"/>
    </row>
    <row r="4" spans="2:12" s="112" customFormat="1" ht="15" customHeight="1" x14ac:dyDescent="0.25">
      <c r="B4" s="67" t="s">
        <v>619</v>
      </c>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63730</v>
      </c>
      <c r="C11" s="75" t="s">
        <v>975</v>
      </c>
      <c r="D11" s="75" t="s">
        <v>572</v>
      </c>
      <c r="E11" s="151" t="s">
        <v>998</v>
      </c>
      <c r="F11" s="76" t="s">
        <v>571</v>
      </c>
      <c r="G11" s="77">
        <f>G12+G13</f>
        <v>85218</v>
      </c>
    </row>
    <row r="12" spans="2:12" x14ac:dyDescent="0.2">
      <c r="B12" s="74">
        <f>G11-B11</f>
        <v>21488</v>
      </c>
      <c r="C12" s="75" t="s">
        <v>976</v>
      </c>
      <c r="D12" s="52" t="s">
        <v>566</v>
      </c>
      <c r="E12" s="151" t="s">
        <v>1006</v>
      </c>
      <c r="F12" s="72" t="s">
        <v>1007</v>
      </c>
      <c r="G12" s="77">
        <v>85218</v>
      </c>
    </row>
    <row r="13" spans="2:12" x14ac:dyDescent="0.2">
      <c r="B13" s="74">
        <v>2707</v>
      </c>
      <c r="C13" s="75" t="s">
        <v>977</v>
      </c>
      <c r="D13" s="75" t="s">
        <v>524</v>
      </c>
      <c r="E13" s="151" t="s">
        <v>1008</v>
      </c>
      <c r="F13" s="72" t="s">
        <v>1009</v>
      </c>
      <c r="G13" s="77">
        <v>0</v>
      </c>
    </row>
    <row r="14" spans="2:12" x14ac:dyDescent="0.2">
      <c r="B14" s="74">
        <f>B12-B13</f>
        <v>18781</v>
      </c>
      <c r="C14" s="75" t="s">
        <v>978</v>
      </c>
      <c r="D14" s="52" t="s">
        <v>570</v>
      </c>
      <c r="E14" s="151"/>
      <c r="G14" s="77"/>
    </row>
    <row r="15" spans="2:12" ht="7.15" customHeight="1" x14ac:dyDescent="0.2">
      <c r="B15" s="74"/>
      <c r="E15" s="73"/>
      <c r="G15" s="77"/>
    </row>
    <row r="16" spans="2:12" x14ac:dyDescent="0.2">
      <c r="B16" s="78">
        <f>B11+B12</f>
        <v>85218</v>
      </c>
      <c r="C16" s="79" t="s">
        <v>518</v>
      </c>
      <c r="D16" s="69"/>
      <c r="E16" s="152" t="s">
        <v>985</v>
      </c>
      <c r="F16" s="69"/>
      <c r="G16" s="80">
        <f>G11</f>
        <v>85218</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14744</v>
      </c>
      <c r="C26" s="75" t="s">
        <v>979</v>
      </c>
      <c r="D26" s="75" t="s">
        <v>567</v>
      </c>
      <c r="E26" s="151" t="s">
        <v>976</v>
      </c>
      <c r="F26" s="59" t="s">
        <v>566</v>
      </c>
      <c r="G26" s="77">
        <f>+B12</f>
        <v>21488</v>
      </c>
    </row>
    <row r="27" spans="2:7" x14ac:dyDescent="0.2">
      <c r="B27" s="74">
        <v>11539</v>
      </c>
      <c r="C27" s="75" t="s">
        <v>565</v>
      </c>
      <c r="E27" s="73"/>
      <c r="G27" s="77"/>
    </row>
    <row r="28" spans="2:7" x14ac:dyDescent="0.2">
      <c r="B28" s="74">
        <f>B29+B30</f>
        <v>3205</v>
      </c>
      <c r="C28" s="75" t="s">
        <v>564</v>
      </c>
      <c r="E28" s="73"/>
      <c r="G28" s="77"/>
    </row>
    <row r="29" spans="2:7" x14ac:dyDescent="0.2">
      <c r="B29" s="74">
        <v>3144</v>
      </c>
      <c r="C29" s="75" t="s">
        <v>1002</v>
      </c>
      <c r="E29" s="73"/>
      <c r="G29" s="77"/>
    </row>
    <row r="30" spans="2:7" x14ac:dyDescent="0.2">
      <c r="B30" s="74">
        <v>61</v>
      </c>
      <c r="C30" s="75" t="s">
        <v>1003</v>
      </c>
      <c r="E30" s="73"/>
      <c r="G30" s="77"/>
    </row>
    <row r="31" spans="2:7" ht="12.75" customHeight="1" x14ac:dyDescent="0.2">
      <c r="B31" s="74">
        <v>320</v>
      </c>
      <c r="C31" s="75" t="s">
        <v>980</v>
      </c>
      <c r="D31" s="72" t="s">
        <v>563</v>
      </c>
      <c r="E31" s="73"/>
      <c r="G31" s="77"/>
    </row>
    <row r="32" spans="2:7" ht="12.75" customHeight="1" x14ac:dyDescent="0.2">
      <c r="B32" s="74">
        <v>0</v>
      </c>
      <c r="C32" s="75" t="s">
        <v>981</v>
      </c>
      <c r="D32" s="72" t="s">
        <v>562</v>
      </c>
      <c r="E32" s="73"/>
      <c r="G32" s="77"/>
    </row>
    <row r="33" spans="2:7" x14ac:dyDescent="0.2">
      <c r="B33" s="74">
        <f>G35-B26-B31-B32</f>
        <v>6424</v>
      </c>
      <c r="C33" s="75" t="s">
        <v>982</v>
      </c>
      <c r="D33" s="52" t="s">
        <v>560</v>
      </c>
      <c r="E33" s="73"/>
      <c r="G33" s="77"/>
    </row>
    <row r="34" spans="2:7" x14ac:dyDescent="0.2">
      <c r="B34" s="74"/>
      <c r="E34" s="73"/>
      <c r="G34" s="77"/>
    </row>
    <row r="35" spans="2:7" x14ac:dyDescent="0.2">
      <c r="B35" s="78">
        <f>B26+B31+B32+B33</f>
        <v>21488</v>
      </c>
      <c r="C35" s="79" t="s">
        <v>985</v>
      </c>
      <c r="D35" s="69"/>
      <c r="E35" s="152" t="s">
        <v>985</v>
      </c>
      <c r="F35" s="69"/>
      <c r="G35" s="80">
        <f>G26</f>
        <v>21488</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5045</v>
      </c>
      <c r="C42" s="75" t="s">
        <v>983</v>
      </c>
      <c r="D42" s="75" t="s">
        <v>559</v>
      </c>
      <c r="E42" s="151" t="s">
        <v>982</v>
      </c>
      <c r="F42" s="52" t="s">
        <v>560</v>
      </c>
      <c r="G42" s="77">
        <f>+B33</f>
        <v>6424</v>
      </c>
    </row>
    <row r="43" spans="2:7" x14ac:dyDescent="0.2">
      <c r="B43" s="74">
        <v>19</v>
      </c>
      <c r="C43" s="82" t="s">
        <v>558</v>
      </c>
      <c r="E43" s="154" t="s">
        <v>983</v>
      </c>
      <c r="F43" s="76" t="s">
        <v>559</v>
      </c>
      <c r="G43" s="77">
        <f>G44+G45+G47+G48+G49</f>
        <v>1</v>
      </c>
    </row>
    <row r="44" spans="2:7" x14ac:dyDescent="0.2">
      <c r="B44" s="74">
        <v>5026</v>
      </c>
      <c r="C44" s="75" t="s">
        <v>557</v>
      </c>
      <c r="E44" s="154" t="s">
        <v>1010</v>
      </c>
      <c r="F44" s="72" t="s">
        <v>1011</v>
      </c>
      <c r="G44" s="77">
        <v>1</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1380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6425</v>
      </c>
      <c r="C52" s="79" t="s">
        <v>985</v>
      </c>
      <c r="D52" s="69"/>
      <c r="E52" s="152" t="s">
        <v>985</v>
      </c>
      <c r="F52" s="69"/>
      <c r="G52" s="80">
        <f>G42+G43+G50</f>
        <v>6425</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506</v>
      </c>
      <c r="C59" s="75" t="s">
        <v>986</v>
      </c>
      <c r="D59" s="76" t="s">
        <v>551</v>
      </c>
      <c r="E59" s="151" t="s">
        <v>984</v>
      </c>
      <c r="F59" s="52" t="s">
        <v>550</v>
      </c>
      <c r="G59" s="77">
        <f>+B49</f>
        <v>1380</v>
      </c>
    </row>
    <row r="60" spans="2:7" x14ac:dyDescent="0.2">
      <c r="B60" s="74">
        <v>506</v>
      </c>
      <c r="C60" s="75" t="s">
        <v>549</v>
      </c>
      <c r="E60" s="151" t="s">
        <v>1004</v>
      </c>
      <c r="F60" s="75" t="s">
        <v>1005</v>
      </c>
      <c r="G60" s="77">
        <f>G61+G62</f>
        <v>61</v>
      </c>
    </row>
    <row r="61" spans="2:7" x14ac:dyDescent="0.2">
      <c r="B61" s="74">
        <v>0</v>
      </c>
      <c r="C61" s="75" t="s">
        <v>548</v>
      </c>
      <c r="E61" s="151" t="s">
        <v>1022</v>
      </c>
      <c r="F61" s="72" t="s">
        <v>1023</v>
      </c>
      <c r="G61" s="77">
        <v>0</v>
      </c>
    </row>
    <row r="62" spans="2:7" x14ac:dyDescent="0.2">
      <c r="B62" s="74">
        <v>61</v>
      </c>
      <c r="C62" s="75" t="s">
        <v>987</v>
      </c>
      <c r="D62" s="75" t="s">
        <v>547</v>
      </c>
      <c r="E62" s="151" t="s">
        <v>1024</v>
      </c>
      <c r="F62" s="72" t="s">
        <v>1025</v>
      </c>
      <c r="G62" s="77">
        <v>61</v>
      </c>
    </row>
    <row r="63" spans="2:7" x14ac:dyDescent="0.2">
      <c r="B63" s="74"/>
      <c r="D63" s="75" t="s">
        <v>546</v>
      </c>
      <c r="E63" s="151" t="s">
        <v>988</v>
      </c>
      <c r="F63" s="72" t="s">
        <v>545</v>
      </c>
      <c r="G63" s="77">
        <f>G64+G65+G66</f>
        <v>0</v>
      </c>
    </row>
    <row r="64" spans="2:7" x14ac:dyDescent="0.2">
      <c r="B64" s="74">
        <f>B65+B66+B67</f>
        <v>90</v>
      </c>
      <c r="C64" s="75" t="s">
        <v>988</v>
      </c>
      <c r="D64" s="72" t="s">
        <v>545</v>
      </c>
      <c r="E64" s="151" t="s">
        <v>1026</v>
      </c>
      <c r="F64" s="72" t="s">
        <v>1027</v>
      </c>
      <c r="G64" s="77">
        <v>0</v>
      </c>
    </row>
    <row r="65" spans="2:7" x14ac:dyDescent="0.2">
      <c r="B65" s="74">
        <v>90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784</v>
      </c>
      <c r="C68" s="75" t="s">
        <v>989</v>
      </c>
      <c r="D68" s="75" t="s">
        <v>537</v>
      </c>
      <c r="E68" s="73"/>
      <c r="G68" s="77"/>
    </row>
    <row r="69" spans="2:7" ht="17.45" customHeight="1" x14ac:dyDescent="0.2">
      <c r="B69" s="74"/>
      <c r="E69" s="73"/>
      <c r="G69" s="77"/>
    </row>
    <row r="70" spans="2:7" ht="17.45" customHeight="1" x14ac:dyDescent="0.2">
      <c r="B70" s="78">
        <f>B59+B62+B64+B68</f>
        <v>1441</v>
      </c>
      <c r="C70" s="79" t="s">
        <v>985</v>
      </c>
      <c r="D70" s="69"/>
      <c r="E70" s="152" t="s">
        <v>985</v>
      </c>
      <c r="F70" s="69"/>
      <c r="G70" s="80">
        <f>G59+G60+G63</f>
        <v>1441</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784</v>
      </c>
    </row>
    <row r="78" spans="2:7" x14ac:dyDescent="0.2">
      <c r="B78" s="74"/>
      <c r="D78" s="75" t="s">
        <v>536</v>
      </c>
      <c r="E78" s="151"/>
      <c r="F78" s="75"/>
      <c r="G78" s="77"/>
    </row>
    <row r="79" spans="2:7" x14ac:dyDescent="0.2">
      <c r="B79" s="74">
        <f>G82-B77</f>
        <v>784</v>
      </c>
      <c r="C79" s="75" t="s">
        <v>991</v>
      </c>
      <c r="D79" s="59" t="s">
        <v>535</v>
      </c>
      <c r="E79" s="73"/>
      <c r="G79" s="77"/>
    </row>
    <row r="80" spans="2:7" x14ac:dyDescent="0.2">
      <c r="B80" s="74">
        <f>B79-B13</f>
        <v>-1923</v>
      </c>
      <c r="C80" s="75" t="s">
        <v>992</v>
      </c>
      <c r="D80" s="52" t="s">
        <v>532</v>
      </c>
      <c r="E80" s="73"/>
      <c r="G80" s="77"/>
    </row>
    <row r="81" spans="2:7" x14ac:dyDescent="0.2">
      <c r="B81" s="74"/>
      <c r="E81" s="73"/>
      <c r="G81" s="77"/>
    </row>
    <row r="82" spans="2:7" x14ac:dyDescent="0.2">
      <c r="B82" s="78">
        <f>B77+B79</f>
        <v>784</v>
      </c>
      <c r="C82" s="79" t="s">
        <v>985</v>
      </c>
      <c r="D82" s="69"/>
      <c r="E82" s="152" t="s">
        <v>985</v>
      </c>
      <c r="F82" s="69"/>
      <c r="G82" s="80">
        <f>G77</f>
        <v>784</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-2236</v>
      </c>
      <c r="C92" s="75" t="s">
        <v>993</v>
      </c>
      <c r="D92" s="52" t="s">
        <v>525</v>
      </c>
      <c r="E92" s="151" t="s">
        <v>991</v>
      </c>
      <c r="F92" s="52" t="s">
        <v>532</v>
      </c>
      <c r="G92" s="77">
        <f>+B80</f>
        <v>-1923</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-313</v>
      </c>
    </row>
    <row r="97" spans="2:7" x14ac:dyDescent="0.2">
      <c r="B97" s="83"/>
      <c r="C97" s="84"/>
      <c r="D97" s="75"/>
      <c r="E97" s="151" t="s">
        <v>1032</v>
      </c>
      <c r="F97" s="84" t="s">
        <v>1033</v>
      </c>
      <c r="G97" s="77">
        <v>-313</v>
      </c>
    </row>
    <row r="98" spans="2:7" x14ac:dyDescent="0.2">
      <c r="B98" s="74"/>
      <c r="E98" s="73"/>
      <c r="G98" s="77"/>
    </row>
    <row r="99" spans="2:7" x14ac:dyDescent="0.2">
      <c r="B99" s="78">
        <f>B92</f>
        <v>-2236</v>
      </c>
      <c r="C99" s="79" t="s">
        <v>985</v>
      </c>
      <c r="D99" s="69"/>
      <c r="E99" s="152" t="s">
        <v>985</v>
      </c>
      <c r="F99" s="69"/>
      <c r="G99" s="80">
        <f>G92+G93+G96</f>
        <v>-2236</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-4889</v>
      </c>
      <c r="C106" s="75" t="s">
        <v>994</v>
      </c>
      <c r="D106" s="86" t="s">
        <v>526</v>
      </c>
      <c r="E106" s="73"/>
      <c r="G106" s="73"/>
    </row>
    <row r="107" spans="2:7" x14ac:dyDescent="0.2">
      <c r="B107" s="74">
        <v>3046</v>
      </c>
      <c r="C107" s="75" t="s">
        <v>995</v>
      </c>
      <c r="D107" s="75"/>
      <c r="E107" s="151" t="s">
        <v>993</v>
      </c>
      <c r="F107" s="59" t="s">
        <v>525</v>
      </c>
      <c r="G107" s="77"/>
    </row>
    <row r="108" spans="2:7" x14ac:dyDescent="0.2">
      <c r="B108" s="74">
        <f>-B13</f>
        <v>-2707</v>
      </c>
      <c r="C108" s="75" t="s">
        <v>1001</v>
      </c>
      <c r="D108" s="75" t="s">
        <v>524</v>
      </c>
      <c r="E108" s="151"/>
      <c r="F108" s="58" t="s">
        <v>523</v>
      </c>
      <c r="G108" s="77">
        <f>B92</f>
        <v>-2236</v>
      </c>
    </row>
    <row r="109" spans="2:7" x14ac:dyDescent="0.2">
      <c r="B109" s="74">
        <v>-7935</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5360</v>
      </c>
      <c r="C113" s="153" t="s">
        <v>997</v>
      </c>
      <c r="D113" s="52" t="s">
        <v>519</v>
      </c>
      <c r="E113" s="155"/>
      <c r="F113" s="84"/>
      <c r="G113" s="77"/>
    </row>
    <row r="114" spans="2:7" x14ac:dyDescent="0.2">
      <c r="B114" s="74"/>
      <c r="D114" s="75"/>
      <c r="E114" s="155"/>
      <c r="G114" s="77"/>
    </row>
    <row r="115" spans="2:7" x14ac:dyDescent="0.2">
      <c r="B115" s="78">
        <f>B106+B108+B111+B113</f>
        <v>-2236</v>
      </c>
      <c r="C115" s="79" t="s">
        <v>985</v>
      </c>
      <c r="D115" s="90"/>
      <c r="E115" s="152" t="s">
        <v>985</v>
      </c>
      <c r="F115" s="69"/>
      <c r="G115" s="80">
        <f>G108</f>
        <v>-2236</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5360</v>
      </c>
    </row>
    <row r="123" spans="2:7" ht="15" x14ac:dyDescent="0.2">
      <c r="B123" s="74">
        <f>B125+B128+B131+B134+B137+B142+B143+B144</f>
        <v>5395</v>
      </c>
      <c r="C123" s="50"/>
      <c r="D123" s="75" t="s">
        <v>513</v>
      </c>
      <c r="E123" s="50"/>
      <c r="F123" s="50"/>
      <c r="G123" s="77">
        <f>G125+G128+G131+G134+G137+G142+G143+G144</f>
        <v>35</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10197</v>
      </c>
      <c r="D128" s="75" t="s">
        <v>509</v>
      </c>
      <c r="G128" s="77">
        <f>G129+G130</f>
        <v>0</v>
      </c>
    </row>
    <row r="129" spans="2:7" x14ac:dyDescent="0.2">
      <c r="B129" s="74">
        <v>10195</v>
      </c>
      <c r="D129" s="75" t="s">
        <v>508</v>
      </c>
      <c r="G129" s="77">
        <v>0</v>
      </c>
    </row>
    <row r="130" spans="2:7" x14ac:dyDescent="0.2">
      <c r="B130" s="74">
        <v>2</v>
      </c>
      <c r="D130" s="75" t="s">
        <v>507</v>
      </c>
      <c r="G130" s="77">
        <v>0</v>
      </c>
    </row>
    <row r="131" spans="2:7" x14ac:dyDescent="0.2">
      <c r="B131" s="74">
        <f>B132+B133</f>
        <v>1503</v>
      </c>
      <c r="D131" s="75" t="s">
        <v>506</v>
      </c>
      <c r="G131" s="77">
        <f>G132+G133</f>
        <v>0</v>
      </c>
    </row>
    <row r="132" spans="2:7" x14ac:dyDescent="0.2">
      <c r="B132" s="74">
        <v>2504</v>
      </c>
      <c r="D132" s="75" t="s">
        <v>505</v>
      </c>
      <c r="G132" s="77">
        <v>0</v>
      </c>
    </row>
    <row r="133" spans="2:7" x14ac:dyDescent="0.2">
      <c r="B133" s="74">
        <v>-1001</v>
      </c>
      <c r="D133" s="75" t="s">
        <v>504</v>
      </c>
      <c r="G133" s="77">
        <v>0</v>
      </c>
    </row>
    <row r="134" spans="2:7" x14ac:dyDescent="0.2">
      <c r="B134" s="74">
        <f>B135+B136</f>
        <v>-3015</v>
      </c>
      <c r="D134" s="75" t="s">
        <v>503</v>
      </c>
      <c r="G134" s="77">
        <f>G135+G136</f>
        <v>-24</v>
      </c>
    </row>
    <row r="135" spans="2:7" x14ac:dyDescent="0.2">
      <c r="B135" s="74">
        <v>-3003</v>
      </c>
      <c r="D135" s="75" t="s">
        <v>502</v>
      </c>
      <c r="G135" s="77">
        <v>-24</v>
      </c>
    </row>
    <row r="136" spans="2:7" x14ac:dyDescent="0.2">
      <c r="B136" s="74">
        <v>-12</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-3290</v>
      </c>
      <c r="D144" s="75" t="s">
        <v>493</v>
      </c>
      <c r="G144" s="77">
        <f>G145+G146</f>
        <v>59</v>
      </c>
    </row>
    <row r="145" spans="2:7" x14ac:dyDescent="0.2">
      <c r="B145" s="74">
        <v>-907</v>
      </c>
      <c r="D145" s="75" t="s">
        <v>492</v>
      </c>
      <c r="G145" s="77">
        <v>73</v>
      </c>
    </row>
    <row r="146" spans="2:7" x14ac:dyDescent="0.2">
      <c r="B146" s="78">
        <v>-2383</v>
      </c>
      <c r="C146" s="91"/>
      <c r="D146" s="90" t="s">
        <v>491</v>
      </c>
      <c r="E146" s="91"/>
      <c r="F146" s="91"/>
      <c r="G146" s="80">
        <v>-14</v>
      </c>
    </row>
    <row r="185" s="72" customFormat="1" x14ac:dyDescent="0.2"/>
  </sheetData>
  <mergeCells count="1">
    <mergeCell ref="B85:G85"/>
  </mergeCells>
  <hyperlinks>
    <hyperlink ref="B1" location="Indice!A1" display="INDICE" xr:uid="{00000000-0004-0000-2E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622</v>
      </c>
      <c r="C3" s="109"/>
      <c r="D3" s="113"/>
      <c r="E3" s="109"/>
      <c r="F3" s="109"/>
      <c r="G3" s="109"/>
      <c r="H3" s="109"/>
      <c r="I3" s="109"/>
      <c r="J3" s="109"/>
      <c r="K3" s="109"/>
    </row>
    <row r="4" spans="2:12" s="112" customFormat="1" ht="15" customHeight="1" x14ac:dyDescent="0.25">
      <c r="B4" s="67" t="s">
        <v>621</v>
      </c>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2F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624</v>
      </c>
      <c r="C3" s="109"/>
      <c r="D3" s="113"/>
      <c r="E3" s="109"/>
      <c r="F3" s="109"/>
      <c r="G3" s="109"/>
      <c r="H3" s="109"/>
      <c r="I3" s="109"/>
      <c r="J3" s="109"/>
      <c r="K3" s="109"/>
    </row>
    <row r="4" spans="2:12" s="112" customFormat="1" ht="15" customHeight="1" x14ac:dyDescent="0.25">
      <c r="B4" s="67" t="s">
        <v>623</v>
      </c>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3432</v>
      </c>
      <c r="C11" s="75" t="s">
        <v>975</v>
      </c>
      <c r="D11" s="75" t="s">
        <v>572</v>
      </c>
      <c r="E11" s="151" t="s">
        <v>998</v>
      </c>
      <c r="F11" s="76" t="s">
        <v>571</v>
      </c>
      <c r="G11" s="77">
        <f>G12+G13</f>
        <v>6369</v>
      </c>
    </row>
    <row r="12" spans="2:12" x14ac:dyDescent="0.2">
      <c r="B12" s="74">
        <f>G11-B11</f>
        <v>2937</v>
      </c>
      <c r="C12" s="75" t="s">
        <v>976</v>
      </c>
      <c r="D12" s="52" t="s">
        <v>566</v>
      </c>
      <c r="E12" s="151" t="s">
        <v>1006</v>
      </c>
      <c r="F12" s="72" t="s">
        <v>1007</v>
      </c>
      <c r="G12" s="77">
        <v>6095</v>
      </c>
    </row>
    <row r="13" spans="2:12" x14ac:dyDescent="0.2">
      <c r="B13" s="74">
        <v>994</v>
      </c>
      <c r="C13" s="75" t="s">
        <v>977</v>
      </c>
      <c r="D13" s="75" t="s">
        <v>524</v>
      </c>
      <c r="E13" s="151" t="s">
        <v>1008</v>
      </c>
      <c r="F13" s="72" t="s">
        <v>1009</v>
      </c>
      <c r="G13" s="77">
        <v>274</v>
      </c>
    </row>
    <row r="14" spans="2:12" x14ac:dyDescent="0.2">
      <c r="B14" s="74">
        <f>B12-B13</f>
        <v>1943</v>
      </c>
      <c r="C14" s="75" t="s">
        <v>978</v>
      </c>
      <c r="D14" s="52" t="s">
        <v>570</v>
      </c>
      <c r="E14" s="151"/>
      <c r="G14" s="77"/>
    </row>
    <row r="15" spans="2:12" ht="7.15" customHeight="1" x14ac:dyDescent="0.2">
      <c r="B15" s="74"/>
      <c r="E15" s="73"/>
      <c r="G15" s="77"/>
    </row>
    <row r="16" spans="2:12" x14ac:dyDescent="0.2">
      <c r="B16" s="78">
        <f>B11+B12</f>
        <v>6369</v>
      </c>
      <c r="C16" s="79" t="s">
        <v>518</v>
      </c>
      <c r="D16" s="69"/>
      <c r="E16" s="152" t="s">
        <v>985</v>
      </c>
      <c r="F16" s="69"/>
      <c r="G16" s="80">
        <f>G11</f>
        <v>6369</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2928</v>
      </c>
      <c r="C26" s="75" t="s">
        <v>979</v>
      </c>
      <c r="D26" s="75" t="s">
        <v>567</v>
      </c>
      <c r="E26" s="151" t="s">
        <v>976</v>
      </c>
      <c r="F26" s="59" t="s">
        <v>566</v>
      </c>
      <c r="G26" s="77">
        <f>+B12</f>
        <v>2937</v>
      </c>
    </row>
    <row r="27" spans="2:7" x14ac:dyDescent="0.2">
      <c r="B27" s="74">
        <v>2662</v>
      </c>
      <c r="C27" s="75" t="s">
        <v>565</v>
      </c>
      <c r="E27" s="73"/>
      <c r="G27" s="77"/>
    </row>
    <row r="28" spans="2:7" x14ac:dyDescent="0.2">
      <c r="B28" s="74">
        <f>B29+B30</f>
        <v>266</v>
      </c>
      <c r="C28" s="75" t="s">
        <v>564</v>
      </c>
      <c r="E28" s="73"/>
      <c r="G28" s="77"/>
    </row>
    <row r="29" spans="2:7" x14ac:dyDescent="0.2">
      <c r="B29" s="74">
        <v>252</v>
      </c>
      <c r="C29" s="75" t="s">
        <v>1002</v>
      </c>
      <c r="E29" s="73"/>
      <c r="G29" s="77"/>
    </row>
    <row r="30" spans="2:7" x14ac:dyDescent="0.2">
      <c r="B30" s="74">
        <v>14</v>
      </c>
      <c r="C30" s="75" t="s">
        <v>1003</v>
      </c>
      <c r="E30" s="73"/>
      <c r="G30" s="77"/>
    </row>
    <row r="31" spans="2:7" ht="12.75" customHeight="1" x14ac:dyDescent="0.2">
      <c r="B31" s="74">
        <v>99</v>
      </c>
      <c r="C31" s="75" t="s">
        <v>980</v>
      </c>
      <c r="D31" s="72" t="s">
        <v>563</v>
      </c>
      <c r="E31" s="73"/>
      <c r="G31" s="77"/>
    </row>
    <row r="32" spans="2:7" ht="12.75" customHeight="1" x14ac:dyDescent="0.2">
      <c r="B32" s="74">
        <v>0</v>
      </c>
      <c r="C32" s="75" t="s">
        <v>981</v>
      </c>
      <c r="D32" s="72" t="s">
        <v>562</v>
      </c>
      <c r="E32" s="73"/>
      <c r="G32" s="77"/>
    </row>
    <row r="33" spans="2:7" x14ac:dyDescent="0.2">
      <c r="B33" s="74">
        <f>G35-B26-B31-B32</f>
        <v>-90</v>
      </c>
      <c r="C33" s="75" t="s">
        <v>982</v>
      </c>
      <c r="D33" s="52" t="s">
        <v>560</v>
      </c>
      <c r="E33" s="73"/>
      <c r="G33" s="77"/>
    </row>
    <row r="34" spans="2:7" x14ac:dyDescent="0.2">
      <c r="B34" s="74"/>
      <c r="E34" s="73"/>
      <c r="G34" s="77"/>
    </row>
    <row r="35" spans="2:7" x14ac:dyDescent="0.2">
      <c r="B35" s="78">
        <f>B26+B31+B32+B33</f>
        <v>2937</v>
      </c>
      <c r="C35" s="79" t="s">
        <v>985</v>
      </c>
      <c r="D35" s="69"/>
      <c r="E35" s="152" t="s">
        <v>985</v>
      </c>
      <c r="F35" s="69"/>
      <c r="G35" s="80">
        <f>G26</f>
        <v>2937</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14</v>
      </c>
      <c r="C42" s="75" t="s">
        <v>983</v>
      </c>
      <c r="D42" s="75" t="s">
        <v>559</v>
      </c>
      <c r="E42" s="151" t="s">
        <v>982</v>
      </c>
      <c r="F42" s="52" t="s">
        <v>560</v>
      </c>
      <c r="G42" s="77">
        <f>+B33</f>
        <v>-90</v>
      </c>
    </row>
    <row r="43" spans="2:7" x14ac:dyDescent="0.2">
      <c r="B43" s="74">
        <v>14</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-104</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-90</v>
      </c>
      <c r="C52" s="79" t="s">
        <v>985</v>
      </c>
      <c r="D52" s="69"/>
      <c r="E52" s="152" t="s">
        <v>985</v>
      </c>
      <c r="F52" s="69"/>
      <c r="G52" s="80">
        <f>G42+G43+G50</f>
        <v>-90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1</v>
      </c>
      <c r="C59" s="75" t="s">
        <v>986</v>
      </c>
      <c r="D59" s="76" t="s">
        <v>551</v>
      </c>
      <c r="E59" s="151" t="s">
        <v>984</v>
      </c>
      <c r="F59" s="52" t="s">
        <v>550</v>
      </c>
      <c r="G59" s="77">
        <f>+B49</f>
        <v>-104</v>
      </c>
    </row>
    <row r="60" spans="2:7" x14ac:dyDescent="0.2">
      <c r="B60" s="74">
        <v>1</v>
      </c>
      <c r="C60" s="75" t="s">
        <v>549</v>
      </c>
      <c r="E60" s="151" t="s">
        <v>1004</v>
      </c>
      <c r="F60" s="75" t="s">
        <v>1005</v>
      </c>
      <c r="G60" s="77">
        <f>G61+G62</f>
        <v>14</v>
      </c>
    </row>
    <row r="61" spans="2:7" x14ac:dyDescent="0.2">
      <c r="B61" s="74">
        <v>0</v>
      </c>
      <c r="C61" s="75" t="s">
        <v>548</v>
      </c>
      <c r="E61" s="151" t="s">
        <v>1022</v>
      </c>
      <c r="F61" s="72" t="s">
        <v>1023</v>
      </c>
      <c r="G61" s="77">
        <v>0</v>
      </c>
    </row>
    <row r="62" spans="2:7" x14ac:dyDescent="0.2">
      <c r="B62" s="74">
        <v>14</v>
      </c>
      <c r="C62" s="75" t="s">
        <v>987</v>
      </c>
      <c r="D62" s="75" t="s">
        <v>547</v>
      </c>
      <c r="E62" s="151" t="s">
        <v>1024</v>
      </c>
      <c r="F62" s="72" t="s">
        <v>1025</v>
      </c>
      <c r="G62" s="77">
        <v>14</v>
      </c>
    </row>
    <row r="63" spans="2:7" x14ac:dyDescent="0.2">
      <c r="B63" s="74"/>
      <c r="D63" s="75" t="s">
        <v>546</v>
      </c>
      <c r="E63" s="151" t="s">
        <v>988</v>
      </c>
      <c r="F63" s="72" t="s">
        <v>545</v>
      </c>
      <c r="G63" s="77">
        <f>G64+G65+G66</f>
        <v>7</v>
      </c>
    </row>
    <row r="64" spans="2:7" x14ac:dyDescent="0.2">
      <c r="B64" s="74">
        <f>B65+B66+B67</f>
        <v>50</v>
      </c>
      <c r="C64" s="75" t="s">
        <v>988</v>
      </c>
      <c r="D64" s="72" t="s">
        <v>545</v>
      </c>
      <c r="E64" s="151" t="s">
        <v>1026</v>
      </c>
      <c r="F64" s="72" t="s">
        <v>1027</v>
      </c>
      <c r="G64" s="77">
        <v>0</v>
      </c>
    </row>
    <row r="65" spans="2:7" x14ac:dyDescent="0.2">
      <c r="B65" s="74">
        <v>50</v>
      </c>
      <c r="C65" s="75" t="s">
        <v>544</v>
      </c>
      <c r="E65" s="151" t="s">
        <v>1028</v>
      </c>
      <c r="F65" s="72" t="s">
        <v>1029</v>
      </c>
      <c r="G65" s="77">
        <v>7</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-148</v>
      </c>
      <c r="C68" s="75" t="s">
        <v>989</v>
      </c>
      <c r="D68" s="75" t="s">
        <v>537</v>
      </c>
      <c r="E68" s="73"/>
      <c r="G68" s="77"/>
    </row>
    <row r="69" spans="2:7" ht="17.45" customHeight="1" x14ac:dyDescent="0.2">
      <c r="B69" s="74"/>
      <c r="E69" s="73"/>
      <c r="G69" s="77"/>
    </row>
    <row r="70" spans="2:7" ht="17.45" customHeight="1" x14ac:dyDescent="0.2">
      <c r="B70" s="78">
        <f>B59+B62+B64+B68</f>
        <v>-83</v>
      </c>
      <c r="C70" s="79" t="s">
        <v>985</v>
      </c>
      <c r="D70" s="69"/>
      <c r="E70" s="152" t="s">
        <v>985</v>
      </c>
      <c r="F70" s="69"/>
      <c r="G70" s="80">
        <f>G59+G60+G63</f>
        <v>-83</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-148</v>
      </c>
    </row>
    <row r="78" spans="2:7" x14ac:dyDescent="0.2">
      <c r="B78" s="74"/>
      <c r="D78" s="75" t="s">
        <v>536</v>
      </c>
      <c r="E78" s="151"/>
      <c r="F78" s="75"/>
      <c r="G78" s="77"/>
    </row>
    <row r="79" spans="2:7" x14ac:dyDescent="0.2">
      <c r="B79" s="74">
        <f>G82-B77</f>
        <v>-148</v>
      </c>
      <c r="C79" s="75" t="s">
        <v>991</v>
      </c>
      <c r="D79" s="59" t="s">
        <v>535</v>
      </c>
      <c r="E79" s="73"/>
      <c r="G79" s="77"/>
    </row>
    <row r="80" spans="2:7" x14ac:dyDescent="0.2">
      <c r="B80" s="74">
        <f>B79-B13</f>
        <v>-1142</v>
      </c>
      <c r="C80" s="75" t="s">
        <v>992</v>
      </c>
      <c r="D80" s="52" t="s">
        <v>532</v>
      </c>
      <c r="E80" s="73"/>
      <c r="G80" s="77"/>
    </row>
    <row r="81" spans="2:7" x14ac:dyDescent="0.2">
      <c r="B81" s="74"/>
      <c r="E81" s="73"/>
      <c r="G81" s="77"/>
    </row>
    <row r="82" spans="2:7" x14ac:dyDescent="0.2">
      <c r="B82" s="78">
        <f>B77+B79</f>
        <v>-148</v>
      </c>
      <c r="C82" s="79" t="s">
        <v>985</v>
      </c>
      <c r="D82" s="69"/>
      <c r="E82" s="152" t="s">
        <v>985</v>
      </c>
      <c r="F82" s="69"/>
      <c r="G82" s="80">
        <f>G77</f>
        <v>-148</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-1142</v>
      </c>
      <c r="C92" s="75" t="s">
        <v>993</v>
      </c>
      <c r="D92" s="52" t="s">
        <v>525</v>
      </c>
      <c r="E92" s="151" t="s">
        <v>991</v>
      </c>
      <c r="F92" s="52" t="s">
        <v>532</v>
      </c>
      <c r="G92" s="77">
        <f>+B80</f>
        <v>-1142</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-1142</v>
      </c>
      <c r="C99" s="79" t="s">
        <v>985</v>
      </c>
      <c r="D99" s="69"/>
      <c r="E99" s="152" t="s">
        <v>985</v>
      </c>
      <c r="F99" s="69"/>
      <c r="G99" s="80">
        <f>G92+G93+G96</f>
        <v>-1142</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1183</v>
      </c>
      <c r="C106" s="75" t="s">
        <v>994</v>
      </c>
      <c r="D106" s="86" t="s">
        <v>526</v>
      </c>
      <c r="E106" s="73"/>
      <c r="G106" s="73"/>
    </row>
    <row r="107" spans="2:7" x14ac:dyDescent="0.2">
      <c r="B107" s="74">
        <v>805</v>
      </c>
      <c r="C107" s="75" t="s">
        <v>995</v>
      </c>
      <c r="D107" s="75"/>
      <c r="E107" s="151" t="s">
        <v>993</v>
      </c>
      <c r="F107" s="59" t="s">
        <v>525</v>
      </c>
      <c r="G107" s="77"/>
    </row>
    <row r="108" spans="2:7" x14ac:dyDescent="0.2">
      <c r="B108" s="74">
        <f>-B13</f>
        <v>-994</v>
      </c>
      <c r="C108" s="75" t="s">
        <v>1001</v>
      </c>
      <c r="D108" s="75" t="s">
        <v>524</v>
      </c>
      <c r="E108" s="151"/>
      <c r="F108" s="58" t="s">
        <v>523</v>
      </c>
      <c r="G108" s="77">
        <f>B92</f>
        <v>-1142</v>
      </c>
    </row>
    <row r="109" spans="2:7" x14ac:dyDescent="0.2">
      <c r="B109" s="74">
        <v>378</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-1331</v>
      </c>
      <c r="C113" s="153" t="s">
        <v>997</v>
      </c>
      <c r="D113" s="52" t="s">
        <v>519</v>
      </c>
      <c r="E113" s="155"/>
      <c r="F113" s="84"/>
      <c r="G113" s="77"/>
    </row>
    <row r="114" spans="2:7" x14ac:dyDescent="0.2">
      <c r="B114" s="74"/>
      <c r="D114" s="75"/>
      <c r="E114" s="155"/>
      <c r="G114" s="77"/>
    </row>
    <row r="115" spans="2:7" x14ac:dyDescent="0.2">
      <c r="B115" s="78">
        <f>B106+B108+B111+B113</f>
        <v>-1142</v>
      </c>
      <c r="C115" s="79" t="s">
        <v>985</v>
      </c>
      <c r="D115" s="90"/>
      <c r="E115" s="152" t="s">
        <v>985</v>
      </c>
      <c r="F115" s="69"/>
      <c r="G115" s="80">
        <f>G108</f>
        <v>-1142</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-1331</v>
      </c>
    </row>
    <row r="123" spans="2:7" ht="15" x14ac:dyDescent="0.2">
      <c r="B123" s="74">
        <f>B125+B128+B131+B134+B137+B142+B143+B144</f>
        <v>14481</v>
      </c>
      <c r="C123" s="50"/>
      <c r="D123" s="75" t="s">
        <v>513</v>
      </c>
      <c r="E123" s="50"/>
      <c r="F123" s="50"/>
      <c r="G123" s="77">
        <f>G125+G128+G131+G134+G137+G142+G143+G144</f>
        <v>15812</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14728</v>
      </c>
      <c r="D128" s="75" t="s">
        <v>509</v>
      </c>
      <c r="G128" s="77">
        <f>G129+G130</f>
        <v>-76</v>
      </c>
    </row>
    <row r="129" spans="2:7" x14ac:dyDescent="0.2">
      <c r="B129" s="74">
        <v>14728</v>
      </c>
      <c r="D129" s="75" t="s">
        <v>508</v>
      </c>
      <c r="G129" s="77">
        <v>0</v>
      </c>
    </row>
    <row r="130" spans="2:7" x14ac:dyDescent="0.2">
      <c r="B130" s="74">
        <v>0</v>
      </c>
      <c r="D130" s="75" t="s">
        <v>507</v>
      </c>
      <c r="G130" s="77">
        <v>-76</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73</v>
      </c>
    </row>
    <row r="135" spans="2:7" x14ac:dyDescent="0.2">
      <c r="B135" s="74">
        <v>0</v>
      </c>
      <c r="D135" s="75" t="s">
        <v>502</v>
      </c>
      <c r="G135" s="77">
        <v>19</v>
      </c>
    </row>
    <row r="136" spans="2:7" x14ac:dyDescent="0.2">
      <c r="B136" s="74">
        <v>0</v>
      </c>
      <c r="D136" s="75" t="s">
        <v>501</v>
      </c>
      <c r="G136" s="77">
        <v>54</v>
      </c>
    </row>
    <row r="137" spans="2:7" x14ac:dyDescent="0.2">
      <c r="B137" s="74">
        <f>B138+B141</f>
        <v>4</v>
      </c>
      <c r="D137" s="89" t="s">
        <v>500</v>
      </c>
      <c r="G137" s="77">
        <f>G138+G141</f>
        <v>15810</v>
      </c>
    </row>
    <row r="138" spans="2:7" x14ac:dyDescent="0.2">
      <c r="B138" s="74">
        <f>B139+B140</f>
        <v>4</v>
      </c>
      <c r="D138" s="89" t="s">
        <v>499</v>
      </c>
      <c r="G138" s="77">
        <f>G139+G140</f>
        <v>15810</v>
      </c>
    </row>
    <row r="139" spans="2:7" x14ac:dyDescent="0.2">
      <c r="B139" s="74">
        <v>4</v>
      </c>
      <c r="D139" s="89" t="s">
        <v>498</v>
      </c>
      <c r="G139" s="77">
        <v>15810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-251</v>
      </c>
      <c r="D144" s="75" t="s">
        <v>493</v>
      </c>
      <c r="G144" s="77">
        <f>G145+G146</f>
        <v>5</v>
      </c>
    </row>
    <row r="145" spans="2:7" x14ac:dyDescent="0.2">
      <c r="B145" s="74">
        <v>-28</v>
      </c>
      <c r="D145" s="75" t="s">
        <v>492</v>
      </c>
      <c r="G145" s="77">
        <v>8</v>
      </c>
    </row>
    <row r="146" spans="2:7" x14ac:dyDescent="0.2">
      <c r="B146" s="78">
        <v>-223</v>
      </c>
      <c r="C146" s="91"/>
      <c r="D146" s="90" t="s">
        <v>491</v>
      </c>
      <c r="E146" s="91"/>
      <c r="F146" s="91"/>
      <c r="G146" s="80">
        <v>-3</v>
      </c>
    </row>
    <row r="185" s="72" customFormat="1" x14ac:dyDescent="0.2"/>
  </sheetData>
  <mergeCells count="1">
    <mergeCell ref="B85:G85"/>
  </mergeCells>
  <hyperlinks>
    <hyperlink ref="B1" location="Indice!A1" display="INDICE" xr:uid="{00000000-0004-0000-30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489</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10658748</v>
      </c>
      <c r="C11" s="75" t="s">
        <v>975</v>
      </c>
      <c r="D11" s="75" t="s">
        <v>572</v>
      </c>
      <c r="E11" s="151" t="s">
        <v>998</v>
      </c>
      <c r="F11" s="76" t="s">
        <v>571</v>
      </c>
      <c r="G11" s="77">
        <f>G12+G13</f>
        <v>21710454</v>
      </c>
    </row>
    <row r="12" spans="2:12" x14ac:dyDescent="0.2">
      <c r="B12" s="74">
        <f>G11-B11</f>
        <v>11051706</v>
      </c>
      <c r="C12" s="75" t="s">
        <v>976</v>
      </c>
      <c r="D12" s="52" t="s">
        <v>566</v>
      </c>
      <c r="E12" s="151" t="s">
        <v>1006</v>
      </c>
      <c r="F12" s="72" t="s">
        <v>1007</v>
      </c>
      <c r="G12" s="77">
        <v>21650575</v>
      </c>
    </row>
    <row r="13" spans="2:12" x14ac:dyDescent="0.2">
      <c r="B13" s="74">
        <v>3382612</v>
      </c>
      <c r="C13" s="75" t="s">
        <v>977</v>
      </c>
      <c r="D13" s="75" t="s">
        <v>524</v>
      </c>
      <c r="E13" s="151" t="s">
        <v>1008</v>
      </c>
      <c r="F13" s="72" t="s">
        <v>1009</v>
      </c>
      <c r="G13" s="77">
        <v>59879</v>
      </c>
    </row>
    <row r="14" spans="2:12" x14ac:dyDescent="0.2">
      <c r="B14" s="74">
        <f>B12-B13</f>
        <v>7669094</v>
      </c>
      <c r="C14" s="75" t="s">
        <v>978</v>
      </c>
      <c r="D14" s="52" t="s">
        <v>570</v>
      </c>
      <c r="E14" s="151"/>
      <c r="G14" s="77"/>
    </row>
    <row r="15" spans="2:12" ht="7.15" customHeight="1" x14ac:dyDescent="0.2">
      <c r="B15" s="74"/>
      <c r="E15" s="73"/>
      <c r="G15" s="77"/>
    </row>
    <row r="16" spans="2:12" x14ac:dyDescent="0.2">
      <c r="B16" s="78">
        <f>B11+B12</f>
        <v>21710454</v>
      </c>
      <c r="C16" s="79" t="s">
        <v>518</v>
      </c>
      <c r="D16" s="69"/>
      <c r="E16" s="152" t="s">
        <v>985</v>
      </c>
      <c r="F16" s="69"/>
      <c r="G16" s="80">
        <f>G11</f>
        <v>21710454</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7548595</v>
      </c>
      <c r="C26" s="75" t="s">
        <v>979</v>
      </c>
      <c r="D26" s="75" t="s">
        <v>567</v>
      </c>
      <c r="E26" s="151" t="s">
        <v>976</v>
      </c>
      <c r="F26" s="59" t="s">
        <v>566</v>
      </c>
      <c r="G26" s="77">
        <f>+B12</f>
        <v>11051706</v>
      </c>
    </row>
    <row r="27" spans="2:7" x14ac:dyDescent="0.2">
      <c r="B27" s="74">
        <v>5816210</v>
      </c>
      <c r="C27" s="75" t="s">
        <v>565</v>
      </c>
      <c r="E27" s="73"/>
      <c r="G27" s="77"/>
    </row>
    <row r="28" spans="2:7" x14ac:dyDescent="0.2">
      <c r="B28" s="74">
        <f>B29+B30</f>
        <v>1732385</v>
      </c>
      <c r="C28" s="75" t="s">
        <v>564</v>
      </c>
      <c r="E28" s="73"/>
      <c r="G28" s="77"/>
    </row>
    <row r="29" spans="2:7" x14ac:dyDescent="0.2">
      <c r="B29" s="74">
        <v>1716314</v>
      </c>
      <c r="C29" s="75" t="s">
        <v>1002</v>
      </c>
      <c r="E29" s="73"/>
      <c r="G29" s="77"/>
    </row>
    <row r="30" spans="2:7" x14ac:dyDescent="0.2">
      <c r="B30" s="74">
        <v>16071</v>
      </c>
      <c r="C30" s="75" t="s">
        <v>1003</v>
      </c>
      <c r="E30" s="73"/>
      <c r="G30" s="77"/>
    </row>
    <row r="31" spans="2:7" ht="12.75" customHeight="1" x14ac:dyDescent="0.2">
      <c r="B31" s="74">
        <v>395817</v>
      </c>
      <c r="C31" s="75" t="s">
        <v>980</v>
      </c>
      <c r="D31" s="72" t="s">
        <v>563</v>
      </c>
      <c r="E31" s="73"/>
      <c r="G31" s="77"/>
    </row>
    <row r="32" spans="2:7" ht="12.75" customHeight="1" x14ac:dyDescent="0.2">
      <c r="B32" s="74">
        <v>-113894</v>
      </c>
      <c r="C32" s="75" t="s">
        <v>981</v>
      </c>
      <c r="D32" s="72" t="s">
        <v>562</v>
      </c>
      <c r="E32" s="73"/>
      <c r="G32" s="77"/>
    </row>
    <row r="33" spans="2:7" x14ac:dyDescent="0.2">
      <c r="B33" s="74">
        <f>G35-B26-B31-B32</f>
        <v>3221188</v>
      </c>
      <c r="C33" s="75" t="s">
        <v>982</v>
      </c>
      <c r="D33" s="52" t="s">
        <v>560</v>
      </c>
      <c r="E33" s="73"/>
      <c r="G33" s="77"/>
    </row>
    <row r="34" spans="2:7" x14ac:dyDescent="0.2">
      <c r="B34" s="74"/>
      <c r="E34" s="73"/>
      <c r="G34" s="77"/>
    </row>
    <row r="35" spans="2:7" x14ac:dyDescent="0.2">
      <c r="B35" s="78">
        <f>B26+B31+B32+B33</f>
        <v>11051706</v>
      </c>
      <c r="C35" s="79" t="s">
        <v>985</v>
      </c>
      <c r="D35" s="69"/>
      <c r="E35" s="152" t="s">
        <v>985</v>
      </c>
      <c r="F35" s="69"/>
      <c r="G35" s="80">
        <f>G26</f>
        <v>11051706</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2245188</v>
      </c>
      <c r="C42" s="75" t="s">
        <v>983</v>
      </c>
      <c r="D42" s="75" t="s">
        <v>559</v>
      </c>
      <c r="E42" s="151" t="s">
        <v>982</v>
      </c>
      <c r="F42" s="52" t="s">
        <v>560</v>
      </c>
      <c r="G42" s="77">
        <f>+B33</f>
        <v>3221188</v>
      </c>
    </row>
    <row r="43" spans="2:7" x14ac:dyDescent="0.2">
      <c r="B43" s="74">
        <v>643853</v>
      </c>
      <c r="C43" s="82" t="s">
        <v>558</v>
      </c>
      <c r="E43" s="154" t="s">
        <v>983</v>
      </c>
      <c r="F43" s="76" t="s">
        <v>559</v>
      </c>
      <c r="G43" s="77">
        <f>G44+G45+G47+G48+G49</f>
        <v>369710</v>
      </c>
    </row>
    <row r="44" spans="2:7" x14ac:dyDescent="0.2">
      <c r="B44" s="74">
        <v>1601335</v>
      </c>
      <c r="C44" s="75" t="s">
        <v>557</v>
      </c>
      <c r="E44" s="154" t="s">
        <v>1010</v>
      </c>
      <c r="F44" s="72" t="s">
        <v>1011</v>
      </c>
      <c r="G44" s="77">
        <v>78863</v>
      </c>
    </row>
    <row r="45" spans="2:7" x14ac:dyDescent="0.2">
      <c r="B45" s="74">
        <v>0</v>
      </c>
      <c r="C45" s="75" t="s">
        <v>556</v>
      </c>
      <c r="E45" s="151" t="s">
        <v>1012</v>
      </c>
      <c r="F45" s="72" t="s">
        <v>1013</v>
      </c>
      <c r="G45" s="77">
        <v>290847</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1345710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3590898</v>
      </c>
      <c r="C52" s="79" t="s">
        <v>985</v>
      </c>
      <c r="D52" s="69"/>
      <c r="E52" s="152" t="s">
        <v>985</v>
      </c>
      <c r="F52" s="69"/>
      <c r="G52" s="80">
        <f>G42+G43+G50</f>
        <v>3590898</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601144</v>
      </c>
      <c r="C59" s="75" t="s">
        <v>986</v>
      </c>
      <c r="D59" s="76" t="s">
        <v>551</v>
      </c>
      <c r="E59" s="151" t="s">
        <v>984</v>
      </c>
      <c r="F59" s="52" t="s">
        <v>550</v>
      </c>
      <c r="G59" s="77">
        <f>+B49</f>
        <v>1345710</v>
      </c>
    </row>
    <row r="60" spans="2:7" x14ac:dyDescent="0.2">
      <c r="B60" s="74">
        <v>601144</v>
      </c>
      <c r="C60" s="75" t="s">
        <v>549</v>
      </c>
      <c r="E60" s="151" t="s">
        <v>1004</v>
      </c>
      <c r="F60" s="75" t="s">
        <v>1005</v>
      </c>
      <c r="G60" s="77">
        <f>G61+G62</f>
        <v>16071</v>
      </c>
    </row>
    <row r="61" spans="2:7" x14ac:dyDescent="0.2">
      <c r="B61" s="74">
        <v>0</v>
      </c>
      <c r="C61" s="75" t="s">
        <v>548</v>
      </c>
      <c r="E61" s="151" t="s">
        <v>1022</v>
      </c>
      <c r="F61" s="72" t="s">
        <v>1023</v>
      </c>
      <c r="G61" s="77">
        <v>0</v>
      </c>
    </row>
    <row r="62" spans="2:7" x14ac:dyDescent="0.2">
      <c r="B62" s="74">
        <v>16071</v>
      </c>
      <c r="C62" s="75" t="s">
        <v>987</v>
      </c>
      <c r="D62" s="75" t="s">
        <v>547</v>
      </c>
      <c r="E62" s="151" t="s">
        <v>1024</v>
      </c>
      <c r="F62" s="72" t="s">
        <v>1025</v>
      </c>
      <c r="G62" s="77">
        <v>16071</v>
      </c>
    </row>
    <row r="63" spans="2:7" x14ac:dyDescent="0.2">
      <c r="B63" s="74"/>
      <c r="D63" s="75" t="s">
        <v>546</v>
      </c>
      <c r="E63" s="151" t="s">
        <v>988</v>
      </c>
      <c r="F63" s="72" t="s">
        <v>545</v>
      </c>
      <c r="G63" s="77">
        <f>G64+G65+G66</f>
        <v>48403</v>
      </c>
    </row>
    <row r="64" spans="2:7" x14ac:dyDescent="0.2">
      <c r="B64" s="74">
        <f>B65+B66+B67</f>
        <v>210476</v>
      </c>
      <c r="C64" s="75" t="s">
        <v>988</v>
      </c>
      <c r="D64" s="72" t="s">
        <v>545</v>
      </c>
      <c r="E64" s="151" t="s">
        <v>1026</v>
      </c>
      <c r="F64" s="72" t="s">
        <v>1027</v>
      </c>
      <c r="G64" s="77">
        <v>0</v>
      </c>
    </row>
    <row r="65" spans="2:7" x14ac:dyDescent="0.2">
      <c r="B65" s="74">
        <v>50204</v>
      </c>
      <c r="C65" s="75" t="s">
        <v>544</v>
      </c>
      <c r="E65" s="151" t="s">
        <v>1028</v>
      </c>
      <c r="F65" s="72" t="s">
        <v>1029</v>
      </c>
      <c r="G65" s="77">
        <v>1584</v>
      </c>
    </row>
    <row r="66" spans="2:7" x14ac:dyDescent="0.2">
      <c r="B66" s="74">
        <v>0</v>
      </c>
      <c r="C66" s="75" t="s">
        <v>543</v>
      </c>
      <c r="E66" s="151" t="s">
        <v>1030</v>
      </c>
      <c r="F66" s="72" t="s">
        <v>1031</v>
      </c>
      <c r="G66" s="77">
        <v>46819</v>
      </c>
    </row>
    <row r="67" spans="2:7" x14ac:dyDescent="0.2">
      <c r="B67" s="74">
        <v>160272</v>
      </c>
      <c r="C67" s="75" t="s">
        <v>542</v>
      </c>
      <c r="E67" s="73"/>
      <c r="G67" s="77"/>
    </row>
    <row r="68" spans="2:7" x14ac:dyDescent="0.2">
      <c r="B68" s="74">
        <f>G70-B59-B62-B64</f>
        <v>582493</v>
      </c>
      <c r="C68" s="75" t="s">
        <v>989</v>
      </c>
      <c r="D68" s="75" t="s">
        <v>537</v>
      </c>
      <c r="E68" s="73"/>
      <c r="G68" s="77"/>
    </row>
    <row r="69" spans="2:7" ht="17.45" customHeight="1" x14ac:dyDescent="0.2">
      <c r="B69" s="74"/>
      <c r="E69" s="73"/>
      <c r="G69" s="77"/>
    </row>
    <row r="70" spans="2:7" ht="17.45" customHeight="1" x14ac:dyDescent="0.2">
      <c r="B70" s="78">
        <f>B59+B62+B64+B68</f>
        <v>1410184</v>
      </c>
      <c r="C70" s="79" t="s">
        <v>985</v>
      </c>
      <c r="D70" s="69"/>
      <c r="E70" s="152" t="s">
        <v>985</v>
      </c>
      <c r="F70" s="69"/>
      <c r="G70" s="80">
        <f>G59+G60+G63</f>
        <v>1410184</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582493</v>
      </c>
    </row>
    <row r="78" spans="2:7" x14ac:dyDescent="0.2">
      <c r="B78" s="74"/>
      <c r="D78" s="75" t="s">
        <v>536</v>
      </c>
      <c r="E78" s="151"/>
      <c r="F78" s="75"/>
      <c r="G78" s="77"/>
    </row>
    <row r="79" spans="2:7" x14ac:dyDescent="0.2">
      <c r="B79" s="74">
        <f>G82-B77</f>
        <v>582493</v>
      </c>
      <c r="C79" s="75" t="s">
        <v>991</v>
      </c>
      <c r="D79" s="59" t="s">
        <v>535</v>
      </c>
      <c r="E79" s="73"/>
      <c r="G79" s="77"/>
    </row>
    <row r="80" spans="2:7" x14ac:dyDescent="0.2">
      <c r="B80" s="74">
        <f>B79-B13</f>
        <v>-2800119</v>
      </c>
      <c r="C80" s="75" t="s">
        <v>992</v>
      </c>
      <c r="D80" s="52" t="s">
        <v>532</v>
      </c>
      <c r="E80" s="73"/>
      <c r="G80" s="77"/>
    </row>
    <row r="81" spans="2:7" x14ac:dyDescent="0.2">
      <c r="B81" s="74"/>
      <c r="E81" s="73"/>
      <c r="G81" s="77"/>
    </row>
    <row r="82" spans="2:7" x14ac:dyDescent="0.2">
      <c r="B82" s="78">
        <f>B77+B79</f>
        <v>582493</v>
      </c>
      <c r="C82" s="79" t="s">
        <v>985</v>
      </c>
      <c r="D82" s="69"/>
      <c r="E82" s="152" t="s">
        <v>985</v>
      </c>
      <c r="F82" s="69"/>
      <c r="G82" s="80">
        <f>G77</f>
        <v>582493</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-1317749</v>
      </c>
      <c r="C92" s="75" t="s">
        <v>993</v>
      </c>
      <c r="D92" s="52" t="s">
        <v>525</v>
      </c>
      <c r="E92" s="151" t="s">
        <v>991</v>
      </c>
      <c r="F92" s="52" t="s">
        <v>532</v>
      </c>
      <c r="G92" s="77">
        <f>+B80</f>
        <v>-2800119</v>
      </c>
    </row>
    <row r="93" spans="2:7" x14ac:dyDescent="0.2">
      <c r="B93" s="74"/>
      <c r="D93" s="59" t="s">
        <v>523</v>
      </c>
      <c r="E93" s="151" t="s">
        <v>999</v>
      </c>
      <c r="F93" s="72" t="s">
        <v>531</v>
      </c>
      <c r="G93" s="77">
        <f>G94+G95</f>
        <v>1610464</v>
      </c>
    </row>
    <row r="94" spans="2:7" x14ac:dyDescent="0.2">
      <c r="B94" s="74"/>
      <c r="D94" s="75"/>
      <c r="E94" s="151" t="s">
        <v>530</v>
      </c>
      <c r="G94" s="77">
        <v>1322827</v>
      </c>
    </row>
    <row r="95" spans="2:7" x14ac:dyDescent="0.2">
      <c r="B95" s="74"/>
      <c r="D95" s="75"/>
      <c r="E95" s="151" t="s">
        <v>529</v>
      </c>
      <c r="G95" s="77">
        <v>287637</v>
      </c>
    </row>
    <row r="96" spans="2:7" x14ac:dyDescent="0.2">
      <c r="B96" s="74"/>
      <c r="C96" s="75"/>
      <c r="E96" s="151" t="s">
        <v>1000</v>
      </c>
      <c r="F96" s="72" t="s">
        <v>528</v>
      </c>
      <c r="G96" s="77">
        <f>G97</f>
        <v>-128094</v>
      </c>
    </row>
    <row r="97" spans="2:7" x14ac:dyDescent="0.2">
      <c r="B97" s="83"/>
      <c r="C97" s="84"/>
      <c r="D97" s="75"/>
      <c r="E97" s="151" t="s">
        <v>1032</v>
      </c>
      <c r="F97" s="84" t="s">
        <v>1033</v>
      </c>
      <c r="G97" s="77">
        <v>-128094</v>
      </c>
    </row>
    <row r="98" spans="2:7" x14ac:dyDescent="0.2">
      <c r="B98" s="74"/>
      <c r="E98" s="73"/>
      <c r="G98" s="77"/>
    </row>
    <row r="99" spans="2:7" x14ac:dyDescent="0.2">
      <c r="B99" s="78">
        <f>B92</f>
        <v>-1317749</v>
      </c>
      <c r="C99" s="79" t="s">
        <v>985</v>
      </c>
      <c r="D99" s="69"/>
      <c r="E99" s="152" t="s">
        <v>985</v>
      </c>
      <c r="F99" s="69"/>
      <c r="G99" s="80">
        <f>G92+G93+G96</f>
        <v>-1317749</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3369401</v>
      </c>
      <c r="C106" s="75" t="s">
        <v>994</v>
      </c>
      <c r="D106" s="86" t="s">
        <v>526</v>
      </c>
      <c r="E106" s="73"/>
      <c r="G106" s="73"/>
    </row>
    <row r="107" spans="2:7" x14ac:dyDescent="0.2">
      <c r="B107" s="74">
        <v>3371131</v>
      </c>
      <c r="C107" s="75" t="s">
        <v>995</v>
      </c>
      <c r="D107" s="75"/>
      <c r="E107" s="151" t="s">
        <v>993</v>
      </c>
      <c r="F107" s="59" t="s">
        <v>525</v>
      </c>
      <c r="G107" s="77"/>
    </row>
    <row r="108" spans="2:7" x14ac:dyDescent="0.2">
      <c r="B108" s="74">
        <f>-B13</f>
        <v>-3382612</v>
      </c>
      <c r="C108" s="75" t="s">
        <v>1001</v>
      </c>
      <c r="D108" s="75" t="s">
        <v>524</v>
      </c>
      <c r="E108" s="151"/>
      <c r="F108" s="58" t="s">
        <v>523</v>
      </c>
      <c r="G108" s="77">
        <f>B92</f>
        <v>-1317749</v>
      </c>
    </row>
    <row r="109" spans="2:7" x14ac:dyDescent="0.2">
      <c r="B109" s="74">
        <v>-1730</v>
      </c>
      <c r="C109" s="82" t="s">
        <v>522</v>
      </c>
      <c r="D109" s="75" t="s">
        <v>1034</v>
      </c>
      <c r="E109" s="73"/>
      <c r="F109" s="87"/>
      <c r="G109" s="88"/>
    </row>
    <row r="110" spans="2:7" x14ac:dyDescent="0.2">
      <c r="B110" s="74">
        <v>0</v>
      </c>
      <c r="C110" s="82" t="s">
        <v>521</v>
      </c>
      <c r="D110" s="75" t="s">
        <v>520</v>
      </c>
      <c r="E110" s="155"/>
      <c r="G110" s="77"/>
    </row>
    <row r="111" spans="2:7" x14ac:dyDescent="0.2">
      <c r="B111" s="74">
        <v>87467</v>
      </c>
      <c r="C111" s="82" t="s">
        <v>996</v>
      </c>
      <c r="D111" s="75" t="s">
        <v>1035</v>
      </c>
      <c r="E111" s="73"/>
      <c r="F111" s="87"/>
      <c r="G111" s="88"/>
    </row>
    <row r="112" spans="2:7" x14ac:dyDescent="0.2">
      <c r="B112" s="74"/>
      <c r="C112" s="75"/>
      <c r="D112" s="75" t="s">
        <v>1036</v>
      </c>
      <c r="E112" s="155"/>
      <c r="G112" s="77"/>
    </row>
    <row r="113" spans="2:7" x14ac:dyDescent="0.2">
      <c r="B113" s="74">
        <f>G115-B106-B108-B111</f>
        <v>-1392005</v>
      </c>
      <c r="C113" s="153" t="s">
        <v>997</v>
      </c>
      <c r="D113" s="52" t="s">
        <v>519</v>
      </c>
      <c r="E113" s="155"/>
      <c r="F113" s="84"/>
      <c r="G113" s="77"/>
    </row>
    <row r="114" spans="2:7" x14ac:dyDescent="0.2">
      <c r="B114" s="74"/>
      <c r="D114" s="75"/>
      <c r="E114" s="155"/>
      <c r="G114" s="77"/>
    </row>
    <row r="115" spans="2:7" x14ac:dyDescent="0.2">
      <c r="B115" s="78">
        <f>B106+B108+B111+B113</f>
        <v>-1317749</v>
      </c>
      <c r="C115" s="79" t="s">
        <v>985</v>
      </c>
      <c r="D115" s="90"/>
      <c r="E115" s="152" t="s">
        <v>985</v>
      </c>
      <c r="F115" s="69"/>
      <c r="G115" s="80">
        <f>G108</f>
        <v>-1317749</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-1392005</v>
      </c>
    </row>
    <row r="123" spans="2:7" ht="15" x14ac:dyDescent="0.2">
      <c r="B123" s="74">
        <f>B125+B128+B131+B134+B137+B142+B143+B144</f>
        <v>1711608</v>
      </c>
      <c r="C123" s="50"/>
      <c r="D123" s="75" t="s">
        <v>513</v>
      </c>
      <c r="E123" s="50"/>
      <c r="F123" s="50"/>
      <c r="G123" s="77">
        <f>G125+G128+G131+G134+G137+G142+G143+G144</f>
        <v>3103613</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1246886</v>
      </c>
      <c r="D128" s="75" t="s">
        <v>509</v>
      </c>
      <c r="G128" s="77">
        <f>G129+G130</f>
        <v>45677</v>
      </c>
    </row>
    <row r="129" spans="2:7" x14ac:dyDescent="0.2">
      <c r="B129" s="74">
        <v>407132</v>
      </c>
      <c r="D129" s="75" t="s">
        <v>508</v>
      </c>
      <c r="G129" s="77">
        <v>-45</v>
      </c>
    </row>
    <row r="130" spans="2:7" x14ac:dyDescent="0.2">
      <c r="B130" s="74">
        <v>839754</v>
      </c>
      <c r="D130" s="75" t="s">
        <v>507</v>
      </c>
      <c r="G130" s="77">
        <v>45722</v>
      </c>
    </row>
    <row r="131" spans="2:7" x14ac:dyDescent="0.2">
      <c r="B131" s="74">
        <f>B132+B133</f>
        <v>-15060</v>
      </c>
      <c r="D131" s="75" t="s">
        <v>506</v>
      </c>
      <c r="G131" s="77">
        <f>G132+G133</f>
        <v>496111</v>
      </c>
    </row>
    <row r="132" spans="2:7" x14ac:dyDescent="0.2">
      <c r="B132" s="74">
        <v>-33395</v>
      </c>
      <c r="D132" s="75" t="s">
        <v>505</v>
      </c>
      <c r="G132" s="77">
        <v>-101965</v>
      </c>
    </row>
    <row r="133" spans="2:7" x14ac:dyDescent="0.2">
      <c r="B133" s="74">
        <v>18335</v>
      </c>
      <c r="D133" s="75" t="s">
        <v>504</v>
      </c>
      <c r="G133" s="77">
        <v>598076</v>
      </c>
    </row>
    <row r="134" spans="2:7" x14ac:dyDescent="0.2">
      <c r="B134" s="74">
        <f>B135+B136</f>
        <v>145279</v>
      </c>
      <c r="D134" s="75" t="s">
        <v>503</v>
      </c>
      <c r="G134" s="77">
        <f>G135+G136</f>
        <v>3015753</v>
      </c>
    </row>
    <row r="135" spans="2:7" x14ac:dyDescent="0.2">
      <c r="B135" s="74">
        <v>106203</v>
      </c>
      <c r="D135" s="75" t="s">
        <v>502</v>
      </c>
      <c r="G135" s="77">
        <v>152463</v>
      </c>
    </row>
    <row r="136" spans="2:7" x14ac:dyDescent="0.2">
      <c r="B136" s="74">
        <v>39076</v>
      </c>
      <c r="D136" s="75" t="s">
        <v>501</v>
      </c>
      <c r="G136" s="77">
        <v>2863290</v>
      </c>
    </row>
    <row r="137" spans="2:7" x14ac:dyDescent="0.2">
      <c r="B137" s="74">
        <f>B138+B141</f>
        <v>86654</v>
      </c>
      <c r="D137" s="89" t="s">
        <v>500</v>
      </c>
      <c r="G137" s="77">
        <f>G138+G141</f>
        <v>-258059</v>
      </c>
    </row>
    <row r="138" spans="2:7" x14ac:dyDescent="0.2">
      <c r="B138" s="74">
        <f>B139+B140</f>
        <v>87082</v>
      </c>
      <c r="D138" s="89" t="s">
        <v>499</v>
      </c>
      <c r="G138" s="77">
        <f>G139+G140</f>
        <v>-258059</v>
      </c>
    </row>
    <row r="139" spans="2:7" x14ac:dyDescent="0.2">
      <c r="B139" s="74">
        <v>87082</v>
      </c>
      <c r="D139" s="89" t="s">
        <v>498</v>
      </c>
      <c r="G139" s="77">
        <v>-258059</v>
      </c>
    </row>
    <row r="140" spans="2:7" x14ac:dyDescent="0.2">
      <c r="B140" s="74">
        <v>0</v>
      </c>
      <c r="D140" s="89" t="s">
        <v>497</v>
      </c>
      <c r="G140" s="77">
        <v>0</v>
      </c>
    </row>
    <row r="141" spans="2:7" x14ac:dyDescent="0.2">
      <c r="B141" s="74">
        <v>-428</v>
      </c>
      <c r="D141" s="89" t="s">
        <v>496</v>
      </c>
      <c r="G141" s="77">
        <v>0</v>
      </c>
    </row>
    <row r="142" spans="2:7" x14ac:dyDescent="0.2">
      <c r="B142" s="74">
        <v>0</v>
      </c>
      <c r="D142" s="75" t="s">
        <v>495</v>
      </c>
      <c r="G142" s="77">
        <v>0</v>
      </c>
    </row>
    <row r="143" spans="2:7" x14ac:dyDescent="0.2">
      <c r="B143" s="74">
        <v>317</v>
      </c>
      <c r="D143" s="75" t="s">
        <v>494</v>
      </c>
      <c r="G143" s="77">
        <v>-18090</v>
      </c>
    </row>
    <row r="144" spans="2:7" x14ac:dyDescent="0.2">
      <c r="B144" s="74">
        <f>B145+B146</f>
        <v>247532</v>
      </c>
      <c r="D144" s="75" t="s">
        <v>493</v>
      </c>
      <c r="G144" s="77">
        <f>G145+G146</f>
        <v>-177779</v>
      </c>
    </row>
    <row r="145" spans="2:7" x14ac:dyDescent="0.2">
      <c r="B145" s="74">
        <v>829433</v>
      </c>
      <c r="D145" s="75" t="s">
        <v>492</v>
      </c>
      <c r="G145" s="77">
        <v>16498</v>
      </c>
    </row>
    <row r="146" spans="2:7" x14ac:dyDescent="0.2">
      <c r="B146" s="78">
        <v>-581901</v>
      </c>
      <c r="C146" s="91"/>
      <c r="D146" s="90" t="s">
        <v>491</v>
      </c>
      <c r="E146" s="91"/>
      <c r="F146" s="91"/>
      <c r="G146" s="80">
        <v>-194277</v>
      </c>
    </row>
    <row r="185" s="72" customFormat="1" x14ac:dyDescent="0.2"/>
  </sheetData>
  <mergeCells count="1">
    <mergeCell ref="B85:G85"/>
  </mergeCells>
  <hyperlinks>
    <hyperlink ref="B1" location="Indice!A1" display="INDICE" xr:uid="{00000000-0004-0000-0400-000000000000}"/>
  </hyperlinks>
  <pageMargins left="0.51181102362204722" right="0.51181102362204722" top="0.78740157480314965" bottom="0.74803149606299213" header="0.39370078740157483" footer="0.39370078740157483"/>
  <pageSetup paperSize="9" scale="77" firstPageNumber="52" fitToHeight="6" orientation="portrait" r:id="rId1"/>
  <headerFooter alignWithMargins="0"/>
  <rowBreaks count="2" manualBreakCount="2">
    <brk id="72" min="1" max="8" man="1"/>
    <brk id="146"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625</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31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626</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40928</v>
      </c>
      <c r="C11" s="75" t="s">
        <v>975</v>
      </c>
      <c r="D11" s="75" t="s">
        <v>572</v>
      </c>
      <c r="E11" s="151" t="s">
        <v>998</v>
      </c>
      <c r="F11" s="76" t="s">
        <v>571</v>
      </c>
      <c r="G11" s="77">
        <f>G12+G13</f>
        <v>63686</v>
      </c>
    </row>
    <row r="12" spans="2:12" x14ac:dyDescent="0.2">
      <c r="B12" s="74">
        <f>G11-B11</f>
        <v>22758</v>
      </c>
      <c r="C12" s="75" t="s">
        <v>976</v>
      </c>
      <c r="D12" s="52" t="s">
        <v>566</v>
      </c>
      <c r="E12" s="151" t="s">
        <v>1006</v>
      </c>
      <c r="F12" s="72" t="s">
        <v>1007</v>
      </c>
      <c r="G12" s="77">
        <v>63086</v>
      </c>
    </row>
    <row r="13" spans="2:12" x14ac:dyDescent="0.2">
      <c r="B13" s="74">
        <v>3258</v>
      </c>
      <c r="C13" s="75" t="s">
        <v>977</v>
      </c>
      <c r="D13" s="75" t="s">
        <v>524</v>
      </c>
      <c r="E13" s="151" t="s">
        <v>1008</v>
      </c>
      <c r="F13" s="72" t="s">
        <v>1009</v>
      </c>
      <c r="G13" s="77">
        <v>600</v>
      </c>
    </row>
    <row r="14" spans="2:12" x14ac:dyDescent="0.2">
      <c r="B14" s="74">
        <f>B12-B13</f>
        <v>19500</v>
      </c>
      <c r="C14" s="75" t="s">
        <v>978</v>
      </c>
      <c r="D14" s="52" t="s">
        <v>570</v>
      </c>
      <c r="E14" s="151"/>
      <c r="G14" s="77"/>
    </row>
    <row r="15" spans="2:12" ht="7.15" customHeight="1" x14ac:dyDescent="0.2">
      <c r="B15" s="74"/>
      <c r="E15" s="73"/>
      <c r="G15" s="77"/>
    </row>
    <row r="16" spans="2:12" x14ac:dyDescent="0.2">
      <c r="B16" s="78">
        <f>B11+B12</f>
        <v>63686</v>
      </c>
      <c r="C16" s="79" t="s">
        <v>518</v>
      </c>
      <c r="D16" s="69"/>
      <c r="E16" s="152" t="s">
        <v>985</v>
      </c>
      <c r="F16" s="69"/>
      <c r="G16" s="80">
        <f>G11</f>
        <v>63686</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21441</v>
      </c>
      <c r="C26" s="75" t="s">
        <v>979</v>
      </c>
      <c r="D26" s="75" t="s">
        <v>567</v>
      </c>
      <c r="E26" s="151" t="s">
        <v>976</v>
      </c>
      <c r="F26" s="59" t="s">
        <v>566</v>
      </c>
      <c r="G26" s="77">
        <f>+B12</f>
        <v>22758</v>
      </c>
    </row>
    <row r="27" spans="2:7" x14ac:dyDescent="0.2">
      <c r="B27" s="74">
        <v>16325</v>
      </c>
      <c r="C27" s="75" t="s">
        <v>565</v>
      </c>
      <c r="E27" s="73"/>
      <c r="G27" s="77"/>
    </row>
    <row r="28" spans="2:7" x14ac:dyDescent="0.2">
      <c r="B28" s="74">
        <f>B29+B30</f>
        <v>5116</v>
      </c>
      <c r="C28" s="75" t="s">
        <v>564</v>
      </c>
      <c r="E28" s="73"/>
      <c r="G28" s="77"/>
    </row>
    <row r="29" spans="2:7" x14ac:dyDescent="0.2">
      <c r="B29" s="74">
        <v>5116</v>
      </c>
      <c r="C29" s="75" t="s">
        <v>1002</v>
      </c>
      <c r="E29" s="73"/>
      <c r="G29" s="77"/>
    </row>
    <row r="30" spans="2:7" x14ac:dyDescent="0.2">
      <c r="B30" s="74">
        <v>0</v>
      </c>
      <c r="C30" s="75" t="s">
        <v>1003</v>
      </c>
      <c r="E30" s="73"/>
      <c r="G30" s="77"/>
    </row>
    <row r="31" spans="2:7" ht="12.75" customHeight="1" x14ac:dyDescent="0.2">
      <c r="B31" s="74">
        <v>362</v>
      </c>
      <c r="C31" s="75" t="s">
        <v>980</v>
      </c>
      <c r="D31" s="72" t="s">
        <v>563</v>
      </c>
      <c r="E31" s="73"/>
      <c r="G31" s="77"/>
    </row>
    <row r="32" spans="2:7" ht="12.75" customHeight="1" x14ac:dyDescent="0.2">
      <c r="B32" s="74">
        <v>0</v>
      </c>
      <c r="C32" s="75" t="s">
        <v>981</v>
      </c>
      <c r="D32" s="72" t="s">
        <v>562</v>
      </c>
      <c r="E32" s="73"/>
      <c r="G32" s="77"/>
    </row>
    <row r="33" spans="2:7" x14ac:dyDescent="0.2">
      <c r="B33" s="74">
        <f>G35-B26-B31-B32</f>
        <v>955</v>
      </c>
      <c r="C33" s="75" t="s">
        <v>982</v>
      </c>
      <c r="D33" s="52" t="s">
        <v>560</v>
      </c>
      <c r="E33" s="73"/>
      <c r="G33" s="77"/>
    </row>
    <row r="34" spans="2:7" x14ac:dyDescent="0.2">
      <c r="B34" s="74"/>
      <c r="E34" s="73"/>
      <c r="G34" s="77"/>
    </row>
    <row r="35" spans="2:7" x14ac:dyDescent="0.2">
      <c r="B35" s="78">
        <f>B26+B31+B32+B33</f>
        <v>22758</v>
      </c>
      <c r="C35" s="79" t="s">
        <v>985</v>
      </c>
      <c r="D35" s="69"/>
      <c r="E35" s="152" t="s">
        <v>985</v>
      </c>
      <c r="F35" s="69"/>
      <c r="G35" s="80">
        <f>G26</f>
        <v>22758</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138</v>
      </c>
      <c r="C42" s="75" t="s">
        <v>983</v>
      </c>
      <c r="D42" s="75" t="s">
        <v>559</v>
      </c>
      <c r="E42" s="151" t="s">
        <v>982</v>
      </c>
      <c r="F42" s="52" t="s">
        <v>560</v>
      </c>
      <c r="G42" s="77">
        <f>+B33</f>
        <v>955</v>
      </c>
    </row>
    <row r="43" spans="2:7" x14ac:dyDescent="0.2">
      <c r="B43" s="74">
        <v>138</v>
      </c>
      <c r="C43" s="82" t="s">
        <v>558</v>
      </c>
      <c r="E43" s="154" t="s">
        <v>983</v>
      </c>
      <c r="F43" s="76" t="s">
        <v>559</v>
      </c>
      <c r="G43" s="77">
        <f>G44+G45+G47+G48+G49</f>
        <v>2</v>
      </c>
    </row>
    <row r="44" spans="2:7" x14ac:dyDescent="0.2">
      <c r="B44" s="74">
        <v>0</v>
      </c>
      <c r="C44" s="75" t="s">
        <v>557</v>
      </c>
      <c r="E44" s="154" t="s">
        <v>1010</v>
      </c>
      <c r="F44" s="72" t="s">
        <v>1011</v>
      </c>
      <c r="G44" s="77">
        <v>2</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819</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957</v>
      </c>
      <c r="C52" s="79" t="s">
        <v>985</v>
      </c>
      <c r="D52" s="69"/>
      <c r="E52" s="152" t="s">
        <v>985</v>
      </c>
      <c r="F52" s="69"/>
      <c r="G52" s="80">
        <f>G42+G43+G50</f>
        <v>957</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819</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40</v>
      </c>
      <c r="C64" s="75" t="s">
        <v>988</v>
      </c>
      <c r="D64" s="72" t="s">
        <v>545</v>
      </c>
      <c r="E64" s="151" t="s">
        <v>1026</v>
      </c>
      <c r="F64" s="72" t="s">
        <v>1027</v>
      </c>
      <c r="G64" s="77">
        <v>0</v>
      </c>
    </row>
    <row r="65" spans="2:7" x14ac:dyDescent="0.2">
      <c r="B65" s="74">
        <v>40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779</v>
      </c>
      <c r="C68" s="75" t="s">
        <v>989</v>
      </c>
      <c r="D68" s="75" t="s">
        <v>537</v>
      </c>
      <c r="E68" s="73"/>
      <c r="G68" s="77"/>
    </row>
    <row r="69" spans="2:7" ht="17.45" customHeight="1" x14ac:dyDescent="0.2">
      <c r="B69" s="74"/>
      <c r="E69" s="73"/>
      <c r="G69" s="77"/>
    </row>
    <row r="70" spans="2:7" ht="17.45" customHeight="1" x14ac:dyDescent="0.2">
      <c r="B70" s="78">
        <f>B59+B62+B64+B68</f>
        <v>819</v>
      </c>
      <c r="C70" s="79" t="s">
        <v>985</v>
      </c>
      <c r="D70" s="69"/>
      <c r="E70" s="152" t="s">
        <v>985</v>
      </c>
      <c r="F70" s="69"/>
      <c r="G70" s="80">
        <f>G59+G60+G63</f>
        <v>819</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779</v>
      </c>
    </row>
    <row r="78" spans="2:7" x14ac:dyDescent="0.2">
      <c r="B78" s="74"/>
      <c r="D78" s="75" t="s">
        <v>536</v>
      </c>
      <c r="E78" s="151"/>
      <c r="F78" s="75"/>
      <c r="G78" s="77"/>
    </row>
    <row r="79" spans="2:7" x14ac:dyDescent="0.2">
      <c r="B79" s="74">
        <f>G82-B77</f>
        <v>779</v>
      </c>
      <c r="C79" s="75" t="s">
        <v>991</v>
      </c>
      <c r="D79" s="59" t="s">
        <v>535</v>
      </c>
      <c r="E79" s="73"/>
      <c r="G79" s="77"/>
    </row>
    <row r="80" spans="2:7" x14ac:dyDescent="0.2">
      <c r="B80" s="74">
        <f>B79-B13</f>
        <v>-2479</v>
      </c>
      <c r="C80" s="75" t="s">
        <v>992</v>
      </c>
      <c r="D80" s="52" t="s">
        <v>532</v>
      </c>
      <c r="E80" s="73"/>
      <c r="G80" s="77"/>
    </row>
    <row r="81" spans="2:7" x14ac:dyDescent="0.2">
      <c r="B81" s="74"/>
      <c r="E81" s="73"/>
      <c r="G81" s="77"/>
    </row>
    <row r="82" spans="2:7" x14ac:dyDescent="0.2">
      <c r="B82" s="78">
        <f>B77+B79</f>
        <v>779</v>
      </c>
      <c r="C82" s="79" t="s">
        <v>985</v>
      </c>
      <c r="D82" s="69"/>
      <c r="E82" s="152" t="s">
        <v>985</v>
      </c>
      <c r="F82" s="69"/>
      <c r="G82" s="80">
        <f>G77</f>
        <v>779</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-2440</v>
      </c>
      <c r="C92" s="75" t="s">
        <v>993</v>
      </c>
      <c r="D92" s="52" t="s">
        <v>525</v>
      </c>
      <c r="E92" s="151" t="s">
        <v>991</v>
      </c>
      <c r="F92" s="52" t="s">
        <v>532</v>
      </c>
      <c r="G92" s="77">
        <f>+B80</f>
        <v>-2479</v>
      </c>
    </row>
    <row r="93" spans="2:7" x14ac:dyDescent="0.2">
      <c r="B93" s="74"/>
      <c r="D93" s="59" t="s">
        <v>523</v>
      </c>
      <c r="E93" s="151" t="s">
        <v>999</v>
      </c>
      <c r="F93" s="72" t="s">
        <v>531</v>
      </c>
      <c r="G93" s="77">
        <f>G94+G95</f>
        <v>39</v>
      </c>
    </row>
    <row r="94" spans="2:7" x14ac:dyDescent="0.2">
      <c r="B94" s="74"/>
      <c r="D94" s="75"/>
      <c r="E94" s="151" t="s">
        <v>530</v>
      </c>
      <c r="G94" s="77">
        <v>0</v>
      </c>
    </row>
    <row r="95" spans="2:7" x14ac:dyDescent="0.2">
      <c r="B95" s="74"/>
      <c r="D95" s="75"/>
      <c r="E95" s="151" t="s">
        <v>529</v>
      </c>
      <c r="G95" s="77">
        <v>39</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-2440</v>
      </c>
      <c r="C99" s="79" t="s">
        <v>985</v>
      </c>
      <c r="D99" s="69"/>
      <c r="E99" s="152" t="s">
        <v>985</v>
      </c>
      <c r="F99" s="69"/>
      <c r="G99" s="80">
        <f>G92+G93+G96</f>
        <v>-2440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25551</v>
      </c>
      <c r="C106" s="75" t="s">
        <v>994</v>
      </c>
      <c r="D106" s="86" t="s">
        <v>526</v>
      </c>
      <c r="E106" s="73"/>
      <c r="G106" s="73"/>
    </row>
    <row r="107" spans="2:7" x14ac:dyDescent="0.2">
      <c r="B107" s="74">
        <v>21650</v>
      </c>
      <c r="C107" s="75" t="s">
        <v>995</v>
      </c>
      <c r="D107" s="75"/>
      <c r="E107" s="151" t="s">
        <v>993</v>
      </c>
      <c r="F107" s="59" t="s">
        <v>525</v>
      </c>
      <c r="G107" s="77"/>
    </row>
    <row r="108" spans="2:7" x14ac:dyDescent="0.2">
      <c r="B108" s="74">
        <f>-B13</f>
        <v>-3258</v>
      </c>
      <c r="C108" s="75" t="s">
        <v>1001</v>
      </c>
      <c r="D108" s="75" t="s">
        <v>524</v>
      </c>
      <c r="E108" s="151"/>
      <c r="F108" s="58" t="s">
        <v>523</v>
      </c>
      <c r="G108" s="77">
        <f>B92</f>
        <v>-2440</v>
      </c>
    </row>
    <row r="109" spans="2:7" x14ac:dyDescent="0.2">
      <c r="B109" s="74">
        <v>3901</v>
      </c>
      <c r="C109" s="82" t="s">
        <v>522</v>
      </c>
      <c r="D109" s="75" t="s">
        <v>1034</v>
      </c>
      <c r="E109" s="73"/>
      <c r="F109" s="87"/>
      <c r="G109" s="88"/>
    </row>
    <row r="110" spans="2:7" x14ac:dyDescent="0.2">
      <c r="B110" s="74">
        <v>0</v>
      </c>
      <c r="C110" s="82" t="s">
        <v>521</v>
      </c>
      <c r="D110" s="75" t="s">
        <v>520</v>
      </c>
      <c r="E110" s="155"/>
      <c r="G110" s="77"/>
    </row>
    <row r="111" spans="2:7" x14ac:dyDescent="0.2">
      <c r="B111" s="74">
        <v>1361</v>
      </c>
      <c r="C111" s="82" t="s">
        <v>996</v>
      </c>
      <c r="D111" s="75" t="s">
        <v>1035</v>
      </c>
      <c r="E111" s="73"/>
      <c r="F111" s="87"/>
      <c r="G111" s="88"/>
    </row>
    <row r="112" spans="2:7" x14ac:dyDescent="0.2">
      <c r="B112" s="74"/>
      <c r="C112" s="75"/>
      <c r="D112" s="75" t="s">
        <v>1036</v>
      </c>
      <c r="E112" s="155"/>
      <c r="G112" s="77"/>
    </row>
    <row r="113" spans="2:7" x14ac:dyDescent="0.2">
      <c r="B113" s="74">
        <f>G115-B106-B108-B111</f>
        <v>-26094</v>
      </c>
      <c r="C113" s="153" t="s">
        <v>997</v>
      </c>
      <c r="D113" s="52" t="s">
        <v>519</v>
      </c>
      <c r="E113" s="155"/>
      <c r="F113" s="84"/>
      <c r="G113" s="77"/>
    </row>
    <row r="114" spans="2:7" x14ac:dyDescent="0.2">
      <c r="B114" s="74"/>
      <c r="D114" s="75"/>
      <c r="E114" s="155"/>
      <c r="G114" s="77"/>
    </row>
    <row r="115" spans="2:7" x14ac:dyDescent="0.2">
      <c r="B115" s="78">
        <f>B106+B108+B111+B113</f>
        <v>-2440</v>
      </c>
      <c r="C115" s="79" t="s">
        <v>985</v>
      </c>
      <c r="D115" s="90"/>
      <c r="E115" s="152" t="s">
        <v>985</v>
      </c>
      <c r="F115" s="69"/>
      <c r="G115" s="80">
        <f>G108</f>
        <v>-2440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-26094</v>
      </c>
    </row>
    <row r="123" spans="2:7" ht="15" x14ac:dyDescent="0.2">
      <c r="B123" s="74">
        <f>B125+B128+B131+B134+B137+B142+B143+B144</f>
        <v>26154</v>
      </c>
      <c r="C123" s="50"/>
      <c r="D123" s="75" t="s">
        <v>513</v>
      </c>
      <c r="E123" s="50"/>
      <c r="F123" s="50"/>
      <c r="G123" s="77">
        <f>G125+G128+G131+G134+G137+G142+G143+G144</f>
        <v>52248</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26120</v>
      </c>
      <c r="D128" s="75" t="s">
        <v>509</v>
      </c>
      <c r="G128" s="77">
        <f>G129+G130</f>
        <v>821</v>
      </c>
    </row>
    <row r="129" spans="2:7" x14ac:dyDescent="0.2">
      <c r="B129" s="74">
        <v>26123</v>
      </c>
      <c r="D129" s="75" t="s">
        <v>508</v>
      </c>
      <c r="G129" s="77">
        <v>0</v>
      </c>
    </row>
    <row r="130" spans="2:7" x14ac:dyDescent="0.2">
      <c r="B130" s="74">
        <v>-3</v>
      </c>
      <c r="D130" s="75" t="s">
        <v>507</v>
      </c>
      <c r="G130" s="77">
        <v>821</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18</v>
      </c>
      <c r="D134" s="75" t="s">
        <v>503</v>
      </c>
      <c r="G134" s="77">
        <f>G135+G136</f>
        <v>1865</v>
      </c>
    </row>
    <row r="135" spans="2:7" x14ac:dyDescent="0.2">
      <c r="B135" s="74">
        <v>0</v>
      </c>
      <c r="D135" s="75" t="s">
        <v>502</v>
      </c>
      <c r="G135" s="77">
        <v>-2135</v>
      </c>
    </row>
    <row r="136" spans="2:7" x14ac:dyDescent="0.2">
      <c r="B136" s="74">
        <v>18</v>
      </c>
      <c r="D136" s="75" t="s">
        <v>501</v>
      </c>
      <c r="G136" s="77">
        <v>4000</v>
      </c>
    </row>
    <row r="137" spans="2:7" x14ac:dyDescent="0.2">
      <c r="B137" s="74">
        <f>B138+B141</f>
        <v>0</v>
      </c>
      <c r="D137" s="89" t="s">
        <v>500</v>
      </c>
      <c r="G137" s="77">
        <f>G138+G141</f>
        <v>50000</v>
      </c>
    </row>
    <row r="138" spans="2:7" x14ac:dyDescent="0.2">
      <c r="B138" s="74">
        <f>B139+B140</f>
        <v>0</v>
      </c>
      <c r="D138" s="89" t="s">
        <v>499</v>
      </c>
      <c r="G138" s="77">
        <f>G139+G140</f>
        <v>50000</v>
      </c>
    </row>
    <row r="139" spans="2:7" x14ac:dyDescent="0.2">
      <c r="B139" s="74">
        <v>0</v>
      </c>
      <c r="D139" s="89" t="s">
        <v>498</v>
      </c>
      <c r="G139" s="77">
        <v>50000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-237</v>
      </c>
    </row>
    <row r="144" spans="2:7" x14ac:dyDescent="0.2">
      <c r="B144" s="74">
        <f>B145+B146</f>
        <v>16</v>
      </c>
      <c r="D144" s="75" t="s">
        <v>493</v>
      </c>
      <c r="G144" s="77">
        <f>G145+G146</f>
        <v>-201</v>
      </c>
    </row>
    <row r="145" spans="2:7" x14ac:dyDescent="0.2">
      <c r="B145" s="74">
        <v>-1378</v>
      </c>
      <c r="D145" s="75" t="s">
        <v>492</v>
      </c>
      <c r="G145" s="77">
        <v>105</v>
      </c>
    </row>
    <row r="146" spans="2:7" x14ac:dyDescent="0.2">
      <c r="B146" s="78">
        <v>1394</v>
      </c>
      <c r="C146" s="91"/>
      <c r="D146" s="90" t="s">
        <v>491</v>
      </c>
      <c r="E146" s="91"/>
      <c r="F146" s="91"/>
      <c r="G146" s="80">
        <v>-306</v>
      </c>
    </row>
    <row r="185" s="72" customFormat="1" x14ac:dyDescent="0.2"/>
  </sheetData>
  <mergeCells count="1">
    <mergeCell ref="B85:G85"/>
  </mergeCells>
  <hyperlinks>
    <hyperlink ref="B1" location="Indice!A1" display="INDICE" xr:uid="{00000000-0004-0000-32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627</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33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628</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34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754</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35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629</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36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630</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1562</v>
      </c>
      <c r="C11" s="75" t="s">
        <v>975</v>
      </c>
      <c r="D11" s="75" t="s">
        <v>572</v>
      </c>
      <c r="E11" s="151" t="s">
        <v>998</v>
      </c>
      <c r="F11" s="76" t="s">
        <v>571</v>
      </c>
      <c r="G11" s="77">
        <f>G12+G13</f>
        <v>2397</v>
      </c>
    </row>
    <row r="12" spans="2:12" x14ac:dyDescent="0.2">
      <c r="B12" s="74">
        <f>G11-B11</f>
        <v>835</v>
      </c>
      <c r="C12" s="75" t="s">
        <v>976</v>
      </c>
      <c r="D12" s="52" t="s">
        <v>566</v>
      </c>
      <c r="E12" s="151" t="s">
        <v>1006</v>
      </c>
      <c r="F12" s="72" t="s">
        <v>1007</v>
      </c>
      <c r="G12" s="77">
        <v>2397</v>
      </c>
    </row>
    <row r="13" spans="2:12" x14ac:dyDescent="0.2">
      <c r="B13" s="74">
        <v>155</v>
      </c>
      <c r="C13" s="75" t="s">
        <v>977</v>
      </c>
      <c r="D13" s="75" t="s">
        <v>524</v>
      </c>
      <c r="E13" s="151" t="s">
        <v>1008</v>
      </c>
      <c r="F13" s="72" t="s">
        <v>1009</v>
      </c>
      <c r="G13" s="77">
        <v>0</v>
      </c>
    </row>
    <row r="14" spans="2:12" x14ac:dyDescent="0.2">
      <c r="B14" s="74">
        <f>B12-B13</f>
        <v>680</v>
      </c>
      <c r="C14" s="75" t="s">
        <v>978</v>
      </c>
      <c r="D14" s="52" t="s">
        <v>570</v>
      </c>
      <c r="E14" s="151"/>
      <c r="G14" s="77"/>
    </row>
    <row r="15" spans="2:12" ht="7.15" customHeight="1" x14ac:dyDescent="0.2">
      <c r="B15" s="74"/>
      <c r="E15" s="73"/>
      <c r="G15" s="77"/>
    </row>
    <row r="16" spans="2:12" x14ac:dyDescent="0.2">
      <c r="B16" s="78">
        <f>B11+B12</f>
        <v>2397</v>
      </c>
      <c r="C16" s="79" t="s">
        <v>518</v>
      </c>
      <c r="D16" s="69"/>
      <c r="E16" s="152" t="s">
        <v>985</v>
      </c>
      <c r="F16" s="69"/>
      <c r="G16" s="80">
        <f>G11</f>
        <v>2397</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593</v>
      </c>
      <c r="C26" s="75" t="s">
        <v>979</v>
      </c>
      <c r="D26" s="75" t="s">
        <v>567</v>
      </c>
      <c r="E26" s="151" t="s">
        <v>976</v>
      </c>
      <c r="F26" s="59" t="s">
        <v>566</v>
      </c>
      <c r="G26" s="77">
        <f>+B12</f>
        <v>835</v>
      </c>
    </row>
    <row r="27" spans="2:7" x14ac:dyDescent="0.2">
      <c r="B27" s="74">
        <v>476</v>
      </c>
      <c r="C27" s="75" t="s">
        <v>565</v>
      </c>
      <c r="E27" s="73"/>
      <c r="G27" s="77"/>
    </row>
    <row r="28" spans="2:7" x14ac:dyDescent="0.2">
      <c r="B28" s="74">
        <f>B29+B30</f>
        <v>117</v>
      </c>
      <c r="C28" s="75" t="s">
        <v>564</v>
      </c>
      <c r="E28" s="73"/>
      <c r="G28" s="77"/>
    </row>
    <row r="29" spans="2:7" x14ac:dyDescent="0.2">
      <c r="B29" s="74">
        <v>117</v>
      </c>
      <c r="C29" s="75" t="s">
        <v>1002</v>
      </c>
      <c r="E29" s="73"/>
      <c r="G29" s="77"/>
    </row>
    <row r="30" spans="2:7" x14ac:dyDescent="0.2">
      <c r="B30" s="74">
        <v>0</v>
      </c>
      <c r="C30" s="75" t="s">
        <v>1003</v>
      </c>
      <c r="E30" s="73"/>
      <c r="G30" s="77"/>
    </row>
    <row r="31" spans="2:7" ht="12.75" customHeight="1" x14ac:dyDescent="0.2">
      <c r="B31" s="74">
        <v>24</v>
      </c>
      <c r="C31" s="75" t="s">
        <v>980</v>
      </c>
      <c r="D31" s="72" t="s">
        <v>563</v>
      </c>
      <c r="E31" s="73"/>
      <c r="G31" s="77"/>
    </row>
    <row r="32" spans="2:7" ht="12.75" customHeight="1" x14ac:dyDescent="0.2">
      <c r="B32" s="74">
        <v>0</v>
      </c>
      <c r="C32" s="75" t="s">
        <v>981</v>
      </c>
      <c r="D32" s="72" t="s">
        <v>562</v>
      </c>
      <c r="E32" s="73"/>
      <c r="G32" s="77"/>
    </row>
    <row r="33" spans="2:7" x14ac:dyDescent="0.2">
      <c r="B33" s="74">
        <f>G35-B26-B31-B32</f>
        <v>218</v>
      </c>
      <c r="C33" s="75" t="s">
        <v>982</v>
      </c>
      <c r="D33" s="52" t="s">
        <v>560</v>
      </c>
      <c r="E33" s="73"/>
      <c r="G33" s="77"/>
    </row>
    <row r="34" spans="2:7" x14ac:dyDescent="0.2">
      <c r="B34" s="74"/>
      <c r="E34" s="73"/>
      <c r="G34" s="77"/>
    </row>
    <row r="35" spans="2:7" x14ac:dyDescent="0.2">
      <c r="B35" s="78">
        <f>B26+B31+B32+B33</f>
        <v>835</v>
      </c>
      <c r="C35" s="79" t="s">
        <v>985</v>
      </c>
      <c r="D35" s="69"/>
      <c r="E35" s="152" t="s">
        <v>985</v>
      </c>
      <c r="F35" s="69"/>
      <c r="G35" s="80">
        <f>G26</f>
        <v>835</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218</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218</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218</v>
      </c>
      <c r="C52" s="79" t="s">
        <v>985</v>
      </c>
      <c r="D52" s="69"/>
      <c r="E52" s="152" t="s">
        <v>985</v>
      </c>
      <c r="F52" s="69"/>
      <c r="G52" s="80">
        <f>G42+G43+G50</f>
        <v>218</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218</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9</v>
      </c>
      <c r="C64" s="75" t="s">
        <v>988</v>
      </c>
      <c r="D64" s="72" t="s">
        <v>545</v>
      </c>
      <c r="E64" s="151" t="s">
        <v>1026</v>
      </c>
      <c r="F64" s="72" t="s">
        <v>1027</v>
      </c>
      <c r="G64" s="77">
        <v>0</v>
      </c>
    </row>
    <row r="65" spans="2:7" x14ac:dyDescent="0.2">
      <c r="B65" s="74">
        <v>9</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209</v>
      </c>
      <c r="C68" s="75" t="s">
        <v>989</v>
      </c>
      <c r="D68" s="75" t="s">
        <v>537</v>
      </c>
      <c r="E68" s="73"/>
      <c r="G68" s="77"/>
    </row>
    <row r="69" spans="2:7" ht="17.45" customHeight="1" x14ac:dyDescent="0.2">
      <c r="B69" s="74"/>
      <c r="E69" s="73"/>
      <c r="G69" s="77"/>
    </row>
    <row r="70" spans="2:7" ht="17.45" customHeight="1" x14ac:dyDescent="0.2">
      <c r="B70" s="78">
        <f>B59+B62+B64+B68</f>
        <v>218</v>
      </c>
      <c r="C70" s="79" t="s">
        <v>985</v>
      </c>
      <c r="D70" s="69"/>
      <c r="E70" s="152" t="s">
        <v>985</v>
      </c>
      <c r="F70" s="69"/>
      <c r="G70" s="80">
        <f>G59+G60+G63</f>
        <v>218</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209</v>
      </c>
    </row>
    <row r="78" spans="2:7" x14ac:dyDescent="0.2">
      <c r="B78" s="74"/>
      <c r="D78" s="75" t="s">
        <v>536</v>
      </c>
      <c r="E78" s="151"/>
      <c r="F78" s="75"/>
      <c r="G78" s="77"/>
    </row>
    <row r="79" spans="2:7" x14ac:dyDescent="0.2">
      <c r="B79" s="74">
        <f>G82-B77</f>
        <v>209</v>
      </c>
      <c r="C79" s="75" t="s">
        <v>991</v>
      </c>
      <c r="D79" s="59" t="s">
        <v>535</v>
      </c>
      <c r="E79" s="73"/>
      <c r="G79" s="77"/>
    </row>
    <row r="80" spans="2:7" x14ac:dyDescent="0.2">
      <c r="B80" s="74">
        <f>B79-B13</f>
        <v>54</v>
      </c>
      <c r="C80" s="75" t="s">
        <v>992</v>
      </c>
      <c r="D80" s="52" t="s">
        <v>532</v>
      </c>
      <c r="E80" s="73"/>
      <c r="G80" s="77"/>
    </row>
    <row r="81" spans="2:7" x14ac:dyDescent="0.2">
      <c r="B81" s="74"/>
      <c r="E81" s="73"/>
      <c r="G81" s="77"/>
    </row>
    <row r="82" spans="2:7" x14ac:dyDescent="0.2">
      <c r="B82" s="78">
        <f>B77+B79</f>
        <v>209</v>
      </c>
      <c r="C82" s="79" t="s">
        <v>985</v>
      </c>
      <c r="D82" s="69"/>
      <c r="E82" s="152" t="s">
        <v>985</v>
      </c>
      <c r="F82" s="69"/>
      <c r="G82" s="80">
        <f>G77</f>
        <v>209</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54</v>
      </c>
      <c r="C92" s="75" t="s">
        <v>993</v>
      </c>
      <c r="D92" s="52" t="s">
        <v>525</v>
      </c>
      <c r="E92" s="151" t="s">
        <v>991</v>
      </c>
      <c r="F92" s="52" t="s">
        <v>532</v>
      </c>
      <c r="G92" s="77">
        <f>+B80</f>
        <v>54</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54</v>
      </c>
      <c r="C99" s="79" t="s">
        <v>985</v>
      </c>
      <c r="D99" s="69"/>
      <c r="E99" s="152" t="s">
        <v>985</v>
      </c>
      <c r="F99" s="69"/>
      <c r="G99" s="80">
        <f>G92+G93+G96</f>
        <v>54</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10</v>
      </c>
      <c r="C106" s="75" t="s">
        <v>994</v>
      </c>
      <c r="D106" s="86" t="s">
        <v>526</v>
      </c>
      <c r="E106" s="73"/>
      <c r="G106" s="73"/>
    </row>
    <row r="107" spans="2:7" x14ac:dyDescent="0.2">
      <c r="B107" s="74">
        <v>21</v>
      </c>
      <c r="C107" s="75" t="s">
        <v>995</v>
      </c>
      <c r="D107" s="75"/>
      <c r="E107" s="151" t="s">
        <v>993</v>
      </c>
      <c r="F107" s="59" t="s">
        <v>525</v>
      </c>
      <c r="G107" s="77"/>
    </row>
    <row r="108" spans="2:7" x14ac:dyDescent="0.2">
      <c r="B108" s="74">
        <f>-B13</f>
        <v>-155</v>
      </c>
      <c r="C108" s="75" t="s">
        <v>1001</v>
      </c>
      <c r="D108" s="75" t="s">
        <v>524</v>
      </c>
      <c r="E108" s="151"/>
      <c r="F108" s="58" t="s">
        <v>523</v>
      </c>
      <c r="G108" s="77">
        <f>B92</f>
        <v>54</v>
      </c>
    </row>
    <row r="109" spans="2:7" x14ac:dyDescent="0.2">
      <c r="B109" s="74">
        <v>-11</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199</v>
      </c>
      <c r="C113" s="153" t="s">
        <v>997</v>
      </c>
      <c r="D113" s="52" t="s">
        <v>519</v>
      </c>
      <c r="E113" s="155"/>
      <c r="F113" s="84"/>
      <c r="G113" s="77"/>
    </row>
    <row r="114" spans="2:7" x14ac:dyDescent="0.2">
      <c r="B114" s="74"/>
      <c r="D114" s="75"/>
      <c r="E114" s="155"/>
      <c r="G114" s="77"/>
    </row>
    <row r="115" spans="2:7" x14ac:dyDescent="0.2">
      <c r="B115" s="78">
        <f>B106+B108+B111+B113</f>
        <v>54</v>
      </c>
      <c r="C115" s="79" t="s">
        <v>985</v>
      </c>
      <c r="D115" s="90"/>
      <c r="E115" s="152" t="s">
        <v>985</v>
      </c>
      <c r="F115" s="69"/>
      <c r="G115" s="80">
        <f>G108</f>
        <v>54</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199</v>
      </c>
    </row>
    <row r="123" spans="2:7" ht="15" x14ac:dyDescent="0.2">
      <c r="B123" s="74">
        <f>B125+B128+B131+B134+B137+B142+B143+B144</f>
        <v>74</v>
      </c>
      <c r="C123" s="50"/>
      <c r="D123" s="75" t="s">
        <v>513</v>
      </c>
      <c r="E123" s="50"/>
      <c r="F123" s="50"/>
      <c r="G123" s="77">
        <f>G125+G128+G131+G134+G137+G142+G143+G144</f>
        <v>-125</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143</v>
      </c>
      <c r="D128" s="75" t="s">
        <v>509</v>
      </c>
      <c r="G128" s="77">
        <f>G129+G130</f>
        <v>0</v>
      </c>
    </row>
    <row r="129" spans="2:7" x14ac:dyDescent="0.2">
      <c r="B129" s="74">
        <v>143</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-69</v>
      </c>
      <c r="D144" s="75" t="s">
        <v>493</v>
      </c>
      <c r="G144" s="77">
        <f>G145+G146</f>
        <v>-125</v>
      </c>
    </row>
    <row r="145" spans="2:7" x14ac:dyDescent="0.2">
      <c r="B145" s="74">
        <v>-52</v>
      </c>
      <c r="D145" s="75" t="s">
        <v>492</v>
      </c>
      <c r="G145" s="77">
        <v>-7</v>
      </c>
    </row>
    <row r="146" spans="2:7" x14ac:dyDescent="0.2">
      <c r="B146" s="78">
        <v>-17</v>
      </c>
      <c r="C146" s="91"/>
      <c r="D146" s="90" t="s">
        <v>491</v>
      </c>
      <c r="E146" s="91"/>
      <c r="F146" s="91"/>
      <c r="G146" s="80">
        <v>-118</v>
      </c>
    </row>
    <row r="185" s="72" customFormat="1" x14ac:dyDescent="0.2"/>
  </sheetData>
  <mergeCells count="1">
    <mergeCell ref="B85:G85"/>
  </mergeCells>
  <hyperlinks>
    <hyperlink ref="B1" location="Indice!A1" display="INDICE" xr:uid="{00000000-0004-0000-37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632</v>
      </c>
      <c r="C3" s="109"/>
      <c r="D3" s="113"/>
      <c r="E3" s="109"/>
      <c r="F3" s="109"/>
      <c r="G3" s="109"/>
      <c r="H3" s="109"/>
      <c r="I3" s="109"/>
      <c r="J3" s="109"/>
      <c r="K3" s="109"/>
    </row>
    <row r="4" spans="2:12" s="112" customFormat="1" ht="15" customHeight="1" x14ac:dyDescent="0.25">
      <c r="B4" s="67" t="s">
        <v>631</v>
      </c>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182649</v>
      </c>
      <c r="C11" s="75" t="s">
        <v>975</v>
      </c>
      <c r="D11" s="75" t="s">
        <v>572</v>
      </c>
      <c r="E11" s="151" t="s">
        <v>998</v>
      </c>
      <c r="F11" s="76" t="s">
        <v>571</v>
      </c>
      <c r="G11" s="77">
        <f>G12+G13</f>
        <v>236452</v>
      </c>
    </row>
    <row r="12" spans="2:12" x14ac:dyDescent="0.2">
      <c r="B12" s="74">
        <f>G11-B11</f>
        <v>53803</v>
      </c>
      <c r="C12" s="75" t="s">
        <v>976</v>
      </c>
      <c r="D12" s="52" t="s">
        <v>566</v>
      </c>
      <c r="E12" s="151" t="s">
        <v>1006</v>
      </c>
      <c r="F12" s="72" t="s">
        <v>1007</v>
      </c>
      <c r="G12" s="77">
        <v>236363</v>
      </c>
    </row>
    <row r="13" spans="2:12" x14ac:dyDescent="0.2">
      <c r="B13" s="74">
        <v>8291</v>
      </c>
      <c r="C13" s="75" t="s">
        <v>977</v>
      </c>
      <c r="D13" s="75" t="s">
        <v>524</v>
      </c>
      <c r="E13" s="151" t="s">
        <v>1008</v>
      </c>
      <c r="F13" s="72" t="s">
        <v>1009</v>
      </c>
      <c r="G13" s="77">
        <v>89</v>
      </c>
    </row>
    <row r="14" spans="2:12" x14ac:dyDescent="0.2">
      <c r="B14" s="74">
        <f>B12-B13</f>
        <v>45512</v>
      </c>
      <c r="C14" s="75" t="s">
        <v>978</v>
      </c>
      <c r="D14" s="52" t="s">
        <v>570</v>
      </c>
      <c r="E14" s="151"/>
      <c r="G14" s="77"/>
    </row>
    <row r="15" spans="2:12" ht="7.15" customHeight="1" x14ac:dyDescent="0.2">
      <c r="B15" s="74"/>
      <c r="E15" s="73"/>
      <c r="G15" s="77"/>
    </row>
    <row r="16" spans="2:12" x14ac:dyDescent="0.2">
      <c r="B16" s="78">
        <f>B11+B12</f>
        <v>236452</v>
      </c>
      <c r="C16" s="79" t="s">
        <v>518</v>
      </c>
      <c r="D16" s="69"/>
      <c r="E16" s="152" t="s">
        <v>985</v>
      </c>
      <c r="F16" s="69"/>
      <c r="G16" s="80">
        <f>G11</f>
        <v>236452</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39430</v>
      </c>
      <c r="C26" s="75" t="s">
        <v>979</v>
      </c>
      <c r="D26" s="75" t="s">
        <v>567</v>
      </c>
      <c r="E26" s="151" t="s">
        <v>976</v>
      </c>
      <c r="F26" s="59" t="s">
        <v>566</v>
      </c>
      <c r="G26" s="77">
        <f>+B12</f>
        <v>53803</v>
      </c>
    </row>
    <row r="27" spans="2:7" x14ac:dyDescent="0.2">
      <c r="B27" s="74">
        <v>30420</v>
      </c>
      <c r="C27" s="75" t="s">
        <v>565</v>
      </c>
      <c r="E27" s="73"/>
      <c r="G27" s="77"/>
    </row>
    <row r="28" spans="2:7" x14ac:dyDescent="0.2">
      <c r="B28" s="74">
        <f>B29+B30</f>
        <v>9010</v>
      </c>
      <c r="C28" s="75" t="s">
        <v>564</v>
      </c>
      <c r="E28" s="73"/>
      <c r="G28" s="77"/>
    </row>
    <row r="29" spans="2:7" x14ac:dyDescent="0.2">
      <c r="B29" s="74">
        <v>8713</v>
      </c>
      <c r="C29" s="75" t="s">
        <v>1002</v>
      </c>
      <c r="E29" s="73"/>
      <c r="G29" s="77"/>
    </row>
    <row r="30" spans="2:7" x14ac:dyDescent="0.2">
      <c r="B30" s="74">
        <v>297</v>
      </c>
      <c r="C30" s="75" t="s">
        <v>1003</v>
      </c>
      <c r="E30" s="73"/>
      <c r="G30" s="77"/>
    </row>
    <row r="31" spans="2:7" ht="12.75" customHeight="1" x14ac:dyDescent="0.2">
      <c r="B31" s="74">
        <v>1340</v>
      </c>
      <c r="C31" s="75" t="s">
        <v>980</v>
      </c>
      <c r="D31" s="72" t="s">
        <v>563</v>
      </c>
      <c r="E31" s="73"/>
      <c r="G31" s="77"/>
    </row>
    <row r="32" spans="2:7" ht="12.75" customHeight="1" x14ac:dyDescent="0.2">
      <c r="B32" s="74">
        <v>-28</v>
      </c>
      <c r="C32" s="75" t="s">
        <v>981</v>
      </c>
      <c r="D32" s="72" t="s">
        <v>562</v>
      </c>
      <c r="E32" s="73"/>
      <c r="G32" s="77"/>
    </row>
    <row r="33" spans="2:7" x14ac:dyDescent="0.2">
      <c r="B33" s="74">
        <f>G35-B26-B31-B32</f>
        <v>13061</v>
      </c>
      <c r="C33" s="75" t="s">
        <v>982</v>
      </c>
      <c r="D33" s="52" t="s">
        <v>560</v>
      </c>
      <c r="E33" s="73"/>
      <c r="G33" s="77"/>
    </row>
    <row r="34" spans="2:7" x14ac:dyDescent="0.2">
      <c r="B34" s="74"/>
      <c r="E34" s="73"/>
      <c r="G34" s="77"/>
    </row>
    <row r="35" spans="2:7" x14ac:dyDescent="0.2">
      <c r="B35" s="78">
        <f>B26+B31+B32+B33</f>
        <v>53803</v>
      </c>
      <c r="C35" s="79" t="s">
        <v>985</v>
      </c>
      <c r="D35" s="69"/>
      <c r="E35" s="152" t="s">
        <v>985</v>
      </c>
      <c r="F35" s="69"/>
      <c r="G35" s="80">
        <f>G26</f>
        <v>53803</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6334</v>
      </c>
      <c r="C42" s="75" t="s">
        <v>983</v>
      </c>
      <c r="D42" s="75" t="s">
        <v>559</v>
      </c>
      <c r="E42" s="151" t="s">
        <v>982</v>
      </c>
      <c r="F42" s="52" t="s">
        <v>560</v>
      </c>
      <c r="G42" s="77">
        <f>+B33</f>
        <v>13061</v>
      </c>
    </row>
    <row r="43" spans="2:7" x14ac:dyDescent="0.2">
      <c r="B43" s="74">
        <v>2172</v>
      </c>
      <c r="C43" s="82" t="s">
        <v>558</v>
      </c>
      <c r="E43" s="154" t="s">
        <v>983</v>
      </c>
      <c r="F43" s="76" t="s">
        <v>559</v>
      </c>
      <c r="G43" s="77">
        <f>G44+G45+G47+G48+G49</f>
        <v>1813</v>
      </c>
    </row>
    <row r="44" spans="2:7" x14ac:dyDescent="0.2">
      <c r="B44" s="74">
        <v>4162</v>
      </c>
      <c r="C44" s="75" t="s">
        <v>557</v>
      </c>
      <c r="E44" s="154" t="s">
        <v>1010</v>
      </c>
      <c r="F44" s="72" t="s">
        <v>1011</v>
      </c>
      <c r="G44" s="77">
        <v>257</v>
      </c>
    </row>
    <row r="45" spans="2:7" x14ac:dyDescent="0.2">
      <c r="B45" s="74">
        <v>0</v>
      </c>
      <c r="C45" s="75" t="s">
        <v>556</v>
      </c>
      <c r="E45" s="151" t="s">
        <v>1012</v>
      </c>
      <c r="F45" s="72" t="s">
        <v>1013</v>
      </c>
      <c r="G45" s="77">
        <v>1556</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8540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14874</v>
      </c>
      <c r="C52" s="79" t="s">
        <v>985</v>
      </c>
      <c r="D52" s="69"/>
      <c r="E52" s="152" t="s">
        <v>985</v>
      </c>
      <c r="F52" s="69"/>
      <c r="G52" s="80">
        <f>G42+G43+G50</f>
        <v>14874</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870</v>
      </c>
      <c r="C59" s="75" t="s">
        <v>986</v>
      </c>
      <c r="D59" s="76" t="s">
        <v>551</v>
      </c>
      <c r="E59" s="151" t="s">
        <v>984</v>
      </c>
      <c r="F59" s="52" t="s">
        <v>550</v>
      </c>
      <c r="G59" s="77">
        <f>+B49</f>
        <v>8540</v>
      </c>
    </row>
    <row r="60" spans="2:7" x14ac:dyDescent="0.2">
      <c r="B60" s="74">
        <v>870</v>
      </c>
      <c r="C60" s="75" t="s">
        <v>549</v>
      </c>
      <c r="E60" s="151" t="s">
        <v>1004</v>
      </c>
      <c r="F60" s="75" t="s">
        <v>1005</v>
      </c>
      <c r="G60" s="77">
        <f>G61+G62</f>
        <v>297</v>
      </c>
    </row>
    <row r="61" spans="2:7" x14ac:dyDescent="0.2">
      <c r="B61" s="74">
        <v>0</v>
      </c>
      <c r="C61" s="75" t="s">
        <v>548</v>
      </c>
      <c r="E61" s="151" t="s">
        <v>1022</v>
      </c>
      <c r="F61" s="72" t="s">
        <v>1023</v>
      </c>
      <c r="G61" s="77">
        <v>0</v>
      </c>
    </row>
    <row r="62" spans="2:7" x14ac:dyDescent="0.2">
      <c r="B62" s="74">
        <v>297</v>
      </c>
      <c r="C62" s="75" t="s">
        <v>987</v>
      </c>
      <c r="D62" s="75" t="s">
        <v>547</v>
      </c>
      <c r="E62" s="151" t="s">
        <v>1024</v>
      </c>
      <c r="F62" s="72" t="s">
        <v>1025</v>
      </c>
      <c r="G62" s="77">
        <v>297</v>
      </c>
    </row>
    <row r="63" spans="2:7" x14ac:dyDescent="0.2">
      <c r="B63" s="74"/>
      <c r="D63" s="75" t="s">
        <v>546</v>
      </c>
      <c r="E63" s="151" t="s">
        <v>988</v>
      </c>
      <c r="F63" s="72" t="s">
        <v>545</v>
      </c>
      <c r="G63" s="77">
        <f>G64+G65+G66</f>
        <v>91</v>
      </c>
    </row>
    <row r="64" spans="2:7" x14ac:dyDescent="0.2">
      <c r="B64" s="74">
        <f>B65+B66+B67</f>
        <v>831</v>
      </c>
      <c r="C64" s="75" t="s">
        <v>988</v>
      </c>
      <c r="D64" s="72" t="s">
        <v>545</v>
      </c>
      <c r="E64" s="151" t="s">
        <v>1026</v>
      </c>
      <c r="F64" s="72" t="s">
        <v>1027</v>
      </c>
      <c r="G64" s="77">
        <v>0</v>
      </c>
    </row>
    <row r="65" spans="2:7" x14ac:dyDescent="0.2">
      <c r="B65" s="74">
        <v>809</v>
      </c>
      <c r="C65" s="75" t="s">
        <v>544</v>
      </c>
      <c r="E65" s="151" t="s">
        <v>1028</v>
      </c>
      <c r="F65" s="72" t="s">
        <v>1029</v>
      </c>
      <c r="G65" s="77">
        <v>91</v>
      </c>
    </row>
    <row r="66" spans="2:7" x14ac:dyDescent="0.2">
      <c r="B66" s="74">
        <v>0</v>
      </c>
      <c r="C66" s="75" t="s">
        <v>543</v>
      </c>
      <c r="E66" s="151" t="s">
        <v>1030</v>
      </c>
      <c r="F66" s="72" t="s">
        <v>1031</v>
      </c>
      <c r="G66" s="77">
        <v>0</v>
      </c>
    </row>
    <row r="67" spans="2:7" x14ac:dyDescent="0.2">
      <c r="B67" s="74">
        <v>22</v>
      </c>
      <c r="C67" s="75" t="s">
        <v>542</v>
      </c>
      <c r="E67" s="73"/>
      <c r="G67" s="77"/>
    </row>
    <row r="68" spans="2:7" x14ac:dyDescent="0.2">
      <c r="B68" s="74">
        <f>G70-B59-B62-B64</f>
        <v>6930</v>
      </c>
      <c r="C68" s="75" t="s">
        <v>989</v>
      </c>
      <c r="D68" s="75" t="s">
        <v>537</v>
      </c>
      <c r="E68" s="73"/>
      <c r="G68" s="77"/>
    </row>
    <row r="69" spans="2:7" ht="17.45" customHeight="1" x14ac:dyDescent="0.2">
      <c r="B69" s="74"/>
      <c r="E69" s="73"/>
      <c r="G69" s="77"/>
    </row>
    <row r="70" spans="2:7" ht="17.45" customHeight="1" x14ac:dyDescent="0.2">
      <c r="B70" s="78">
        <f>B59+B62+B64+B68</f>
        <v>8928</v>
      </c>
      <c r="C70" s="79" t="s">
        <v>985</v>
      </c>
      <c r="D70" s="69"/>
      <c r="E70" s="152" t="s">
        <v>985</v>
      </c>
      <c r="F70" s="69"/>
      <c r="G70" s="80">
        <f>G59+G60+G63</f>
        <v>8928</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6930</v>
      </c>
    </row>
    <row r="78" spans="2:7" x14ac:dyDescent="0.2">
      <c r="B78" s="74"/>
      <c r="D78" s="75" t="s">
        <v>536</v>
      </c>
      <c r="E78" s="151"/>
      <c r="F78" s="75"/>
      <c r="G78" s="77"/>
    </row>
    <row r="79" spans="2:7" x14ac:dyDescent="0.2">
      <c r="B79" s="74">
        <f>G82-B77</f>
        <v>6930</v>
      </c>
      <c r="C79" s="75" t="s">
        <v>991</v>
      </c>
      <c r="D79" s="59" t="s">
        <v>535</v>
      </c>
      <c r="E79" s="73"/>
      <c r="G79" s="77"/>
    </row>
    <row r="80" spans="2:7" x14ac:dyDescent="0.2">
      <c r="B80" s="74">
        <f>B79-B13</f>
        <v>-1361</v>
      </c>
      <c r="C80" s="75" t="s">
        <v>992</v>
      </c>
      <c r="D80" s="52" t="s">
        <v>532</v>
      </c>
      <c r="E80" s="73"/>
      <c r="G80" s="77"/>
    </row>
    <row r="81" spans="2:7" x14ac:dyDescent="0.2">
      <c r="B81" s="74"/>
      <c r="E81" s="73"/>
      <c r="G81" s="77"/>
    </row>
    <row r="82" spans="2:7" x14ac:dyDescent="0.2">
      <c r="B82" s="78">
        <f>B77+B79</f>
        <v>6930</v>
      </c>
      <c r="C82" s="79" t="s">
        <v>985</v>
      </c>
      <c r="D82" s="69"/>
      <c r="E82" s="152" t="s">
        <v>985</v>
      </c>
      <c r="F82" s="69"/>
      <c r="G82" s="80">
        <f>G77</f>
        <v>6930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-1348</v>
      </c>
      <c r="C92" s="75" t="s">
        <v>993</v>
      </c>
      <c r="D92" s="52" t="s">
        <v>525</v>
      </c>
      <c r="E92" s="151" t="s">
        <v>991</v>
      </c>
      <c r="F92" s="52" t="s">
        <v>532</v>
      </c>
      <c r="G92" s="77">
        <f>+B80</f>
        <v>-1361</v>
      </c>
    </row>
    <row r="93" spans="2:7" x14ac:dyDescent="0.2">
      <c r="B93" s="74"/>
      <c r="D93" s="59" t="s">
        <v>523</v>
      </c>
      <c r="E93" s="151" t="s">
        <v>999</v>
      </c>
      <c r="F93" s="72" t="s">
        <v>531</v>
      </c>
      <c r="G93" s="77">
        <f>G94+G95</f>
        <v>13</v>
      </c>
    </row>
    <row r="94" spans="2:7" x14ac:dyDescent="0.2">
      <c r="B94" s="74"/>
      <c r="D94" s="75"/>
      <c r="E94" s="151" t="s">
        <v>530</v>
      </c>
      <c r="G94" s="77">
        <v>0</v>
      </c>
    </row>
    <row r="95" spans="2:7" x14ac:dyDescent="0.2">
      <c r="B95" s="74"/>
      <c r="D95" s="75"/>
      <c r="E95" s="151" t="s">
        <v>529</v>
      </c>
      <c r="G95" s="77">
        <v>13</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-1348</v>
      </c>
      <c r="C99" s="79" t="s">
        <v>985</v>
      </c>
      <c r="D99" s="69"/>
      <c r="E99" s="152" t="s">
        <v>985</v>
      </c>
      <c r="F99" s="69"/>
      <c r="G99" s="80">
        <f>G92+G93+G96</f>
        <v>-1348</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12402</v>
      </c>
      <c r="C106" s="75" t="s">
        <v>994</v>
      </c>
      <c r="D106" s="86" t="s">
        <v>526</v>
      </c>
      <c r="E106" s="73"/>
      <c r="G106" s="73"/>
    </row>
    <row r="107" spans="2:7" x14ac:dyDescent="0.2">
      <c r="B107" s="74">
        <v>2770</v>
      </c>
      <c r="C107" s="75" t="s">
        <v>995</v>
      </c>
      <c r="D107" s="75"/>
      <c r="E107" s="151" t="s">
        <v>993</v>
      </c>
      <c r="F107" s="59" t="s">
        <v>525</v>
      </c>
      <c r="G107" s="77"/>
    </row>
    <row r="108" spans="2:7" x14ac:dyDescent="0.2">
      <c r="B108" s="74">
        <f>-B13</f>
        <v>-8291</v>
      </c>
      <c r="C108" s="75" t="s">
        <v>1001</v>
      </c>
      <c r="D108" s="75" t="s">
        <v>524</v>
      </c>
      <c r="E108" s="151"/>
      <c r="F108" s="58" t="s">
        <v>523</v>
      </c>
      <c r="G108" s="77">
        <f>B92</f>
        <v>-1348</v>
      </c>
    </row>
    <row r="109" spans="2:7" x14ac:dyDescent="0.2">
      <c r="B109" s="74">
        <v>9632</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-5459</v>
      </c>
      <c r="C113" s="153" t="s">
        <v>997</v>
      </c>
      <c r="D113" s="52" t="s">
        <v>519</v>
      </c>
      <c r="E113" s="155"/>
      <c r="F113" s="84"/>
      <c r="G113" s="77"/>
    </row>
    <row r="114" spans="2:7" x14ac:dyDescent="0.2">
      <c r="B114" s="74"/>
      <c r="D114" s="75"/>
      <c r="E114" s="155"/>
      <c r="G114" s="77"/>
    </row>
    <row r="115" spans="2:7" x14ac:dyDescent="0.2">
      <c r="B115" s="78">
        <f>B106+B108+B111+B113</f>
        <v>-1348</v>
      </c>
      <c r="C115" s="79" t="s">
        <v>985</v>
      </c>
      <c r="D115" s="90"/>
      <c r="E115" s="152" t="s">
        <v>985</v>
      </c>
      <c r="F115" s="69"/>
      <c r="G115" s="80">
        <f>G108</f>
        <v>-1348</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-5459</v>
      </c>
    </row>
    <row r="123" spans="2:7" ht="15" x14ac:dyDescent="0.2">
      <c r="B123" s="74">
        <f>B125+B128+B131+B134+B137+B142+B143+B144</f>
        <v>-41984</v>
      </c>
      <c r="C123" s="50"/>
      <c r="D123" s="75" t="s">
        <v>513</v>
      </c>
      <c r="E123" s="50"/>
      <c r="F123" s="50"/>
      <c r="G123" s="77">
        <f>G125+G128+G131+G134+G137+G142+G143+G144</f>
        <v>-36525</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-33117</v>
      </c>
      <c r="D128" s="75" t="s">
        <v>509</v>
      </c>
      <c r="G128" s="77">
        <f>G129+G130</f>
        <v>-136</v>
      </c>
    </row>
    <row r="129" spans="2:7" x14ac:dyDescent="0.2">
      <c r="B129" s="74">
        <v>-33785</v>
      </c>
      <c r="D129" s="75" t="s">
        <v>508</v>
      </c>
      <c r="G129" s="77">
        <v>0</v>
      </c>
    </row>
    <row r="130" spans="2:7" x14ac:dyDescent="0.2">
      <c r="B130" s="74">
        <v>668</v>
      </c>
      <c r="D130" s="75" t="s">
        <v>507</v>
      </c>
      <c r="G130" s="77">
        <v>-136</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27</v>
      </c>
      <c r="D134" s="75" t="s">
        <v>503</v>
      </c>
      <c r="G134" s="77">
        <f>G135+G136</f>
        <v>-28891</v>
      </c>
    </row>
    <row r="135" spans="2:7" x14ac:dyDescent="0.2">
      <c r="B135" s="74">
        <v>27</v>
      </c>
      <c r="D135" s="75" t="s">
        <v>502</v>
      </c>
      <c r="G135" s="77">
        <v>-26573</v>
      </c>
    </row>
    <row r="136" spans="2:7" x14ac:dyDescent="0.2">
      <c r="B136" s="74">
        <v>0</v>
      </c>
      <c r="D136" s="75" t="s">
        <v>501</v>
      </c>
      <c r="G136" s="77">
        <v>-2318</v>
      </c>
    </row>
    <row r="137" spans="2:7" x14ac:dyDescent="0.2">
      <c r="B137" s="74">
        <f>B138+B141</f>
        <v>-1</v>
      </c>
      <c r="D137" s="89" t="s">
        <v>500</v>
      </c>
      <c r="G137" s="77">
        <f>G138+G141</f>
        <v>0</v>
      </c>
    </row>
    <row r="138" spans="2:7" x14ac:dyDescent="0.2">
      <c r="B138" s="74">
        <f>B139+B140</f>
        <v>-1</v>
      </c>
      <c r="D138" s="89" t="s">
        <v>499</v>
      </c>
      <c r="G138" s="77">
        <f>G139+G140</f>
        <v>0</v>
      </c>
    </row>
    <row r="139" spans="2:7" x14ac:dyDescent="0.2">
      <c r="B139" s="74">
        <v>-1</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-988</v>
      </c>
    </row>
    <row r="144" spans="2:7" x14ac:dyDescent="0.2">
      <c r="B144" s="74">
        <f>B145+B146</f>
        <v>-8893</v>
      </c>
      <c r="D144" s="75" t="s">
        <v>493</v>
      </c>
      <c r="G144" s="77">
        <f>G145+G146</f>
        <v>-6510</v>
      </c>
    </row>
    <row r="145" spans="2:7" x14ac:dyDescent="0.2">
      <c r="B145" s="74">
        <v>-8216</v>
      </c>
      <c r="D145" s="75" t="s">
        <v>492</v>
      </c>
      <c r="G145" s="77">
        <v>-8292</v>
      </c>
    </row>
    <row r="146" spans="2:7" x14ac:dyDescent="0.2">
      <c r="B146" s="78">
        <v>-677</v>
      </c>
      <c r="C146" s="91"/>
      <c r="D146" s="90" t="s">
        <v>491</v>
      </c>
      <c r="E146" s="91"/>
      <c r="F146" s="91"/>
      <c r="G146" s="80">
        <v>1782</v>
      </c>
    </row>
    <row r="185" s="72" customFormat="1" x14ac:dyDescent="0.2"/>
  </sheetData>
  <mergeCells count="1">
    <mergeCell ref="B85:G85"/>
  </mergeCells>
  <hyperlinks>
    <hyperlink ref="B1" location="Indice!A1" display="INDICE" xr:uid="{00000000-0004-0000-38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633</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88523</v>
      </c>
      <c r="C11" s="75" t="s">
        <v>975</v>
      </c>
      <c r="D11" s="75" t="s">
        <v>572</v>
      </c>
      <c r="E11" s="151" t="s">
        <v>998</v>
      </c>
      <c r="F11" s="76" t="s">
        <v>571</v>
      </c>
      <c r="G11" s="77">
        <f>G12+G13</f>
        <v>134591</v>
      </c>
    </row>
    <row r="12" spans="2:12" x14ac:dyDescent="0.2">
      <c r="B12" s="74">
        <f>G11-B11</f>
        <v>46068</v>
      </c>
      <c r="C12" s="75" t="s">
        <v>976</v>
      </c>
      <c r="D12" s="52" t="s">
        <v>566</v>
      </c>
      <c r="E12" s="151" t="s">
        <v>1006</v>
      </c>
      <c r="F12" s="72" t="s">
        <v>1007</v>
      </c>
      <c r="G12" s="77">
        <v>133835</v>
      </c>
    </row>
    <row r="13" spans="2:12" x14ac:dyDescent="0.2">
      <c r="B13" s="74">
        <v>9254</v>
      </c>
      <c r="C13" s="75" t="s">
        <v>977</v>
      </c>
      <c r="D13" s="75" t="s">
        <v>524</v>
      </c>
      <c r="E13" s="151" t="s">
        <v>1008</v>
      </c>
      <c r="F13" s="72" t="s">
        <v>1009</v>
      </c>
      <c r="G13" s="77">
        <v>756</v>
      </c>
    </row>
    <row r="14" spans="2:12" x14ac:dyDescent="0.2">
      <c r="B14" s="74">
        <f>B12-B13</f>
        <v>36814</v>
      </c>
      <c r="C14" s="75" t="s">
        <v>978</v>
      </c>
      <c r="D14" s="52" t="s">
        <v>570</v>
      </c>
      <c r="E14" s="151"/>
      <c r="G14" s="77"/>
    </row>
    <row r="15" spans="2:12" ht="7.15" customHeight="1" x14ac:dyDescent="0.2">
      <c r="B15" s="74"/>
      <c r="E15" s="73"/>
      <c r="G15" s="77"/>
    </row>
    <row r="16" spans="2:12" x14ac:dyDescent="0.2">
      <c r="B16" s="78">
        <f>B11+B12</f>
        <v>134591</v>
      </c>
      <c r="C16" s="79" t="s">
        <v>518</v>
      </c>
      <c r="D16" s="69"/>
      <c r="E16" s="152" t="s">
        <v>985</v>
      </c>
      <c r="F16" s="69"/>
      <c r="G16" s="80">
        <f>G11</f>
        <v>134591</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39388</v>
      </c>
      <c r="C26" s="75" t="s">
        <v>979</v>
      </c>
      <c r="D26" s="75" t="s">
        <v>567</v>
      </c>
      <c r="E26" s="151" t="s">
        <v>976</v>
      </c>
      <c r="F26" s="59" t="s">
        <v>566</v>
      </c>
      <c r="G26" s="77">
        <f>+B12</f>
        <v>46068</v>
      </c>
    </row>
    <row r="27" spans="2:7" x14ac:dyDescent="0.2">
      <c r="B27" s="74">
        <v>30215</v>
      </c>
      <c r="C27" s="75" t="s">
        <v>565</v>
      </c>
      <c r="E27" s="73"/>
      <c r="G27" s="77"/>
    </row>
    <row r="28" spans="2:7" x14ac:dyDescent="0.2">
      <c r="B28" s="74">
        <f>B29+B30</f>
        <v>9173</v>
      </c>
      <c r="C28" s="75" t="s">
        <v>564</v>
      </c>
      <c r="E28" s="73"/>
      <c r="G28" s="77"/>
    </row>
    <row r="29" spans="2:7" x14ac:dyDescent="0.2">
      <c r="B29" s="74">
        <v>9029</v>
      </c>
      <c r="C29" s="75" t="s">
        <v>1002</v>
      </c>
      <c r="E29" s="73"/>
      <c r="G29" s="77"/>
    </row>
    <row r="30" spans="2:7" x14ac:dyDescent="0.2">
      <c r="B30" s="74">
        <v>144</v>
      </c>
      <c r="C30" s="75" t="s">
        <v>1003</v>
      </c>
      <c r="E30" s="73"/>
      <c r="G30" s="77"/>
    </row>
    <row r="31" spans="2:7" ht="12.75" customHeight="1" x14ac:dyDescent="0.2">
      <c r="B31" s="74">
        <v>365</v>
      </c>
      <c r="C31" s="75" t="s">
        <v>980</v>
      </c>
      <c r="D31" s="72" t="s">
        <v>563</v>
      </c>
      <c r="E31" s="73"/>
      <c r="G31" s="77"/>
    </row>
    <row r="32" spans="2:7" ht="12.75" customHeight="1" x14ac:dyDescent="0.2">
      <c r="B32" s="74">
        <v>0</v>
      </c>
      <c r="C32" s="75" t="s">
        <v>981</v>
      </c>
      <c r="D32" s="72" t="s">
        <v>562</v>
      </c>
      <c r="E32" s="73"/>
      <c r="G32" s="77"/>
    </row>
    <row r="33" spans="2:7" x14ac:dyDescent="0.2">
      <c r="B33" s="74">
        <f>G35-B26-B31-B32</f>
        <v>6315</v>
      </c>
      <c r="C33" s="75" t="s">
        <v>982</v>
      </c>
      <c r="D33" s="52" t="s">
        <v>560</v>
      </c>
      <c r="E33" s="73"/>
      <c r="G33" s="77"/>
    </row>
    <row r="34" spans="2:7" x14ac:dyDescent="0.2">
      <c r="B34" s="74"/>
      <c r="E34" s="73"/>
      <c r="G34" s="77"/>
    </row>
    <row r="35" spans="2:7" x14ac:dyDescent="0.2">
      <c r="B35" s="78">
        <f>B26+B31+B32+B33</f>
        <v>46068</v>
      </c>
      <c r="C35" s="79" t="s">
        <v>985</v>
      </c>
      <c r="D35" s="69"/>
      <c r="E35" s="152" t="s">
        <v>985</v>
      </c>
      <c r="F35" s="69"/>
      <c r="G35" s="80">
        <f>G26</f>
        <v>46068</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2378</v>
      </c>
      <c r="C42" s="75" t="s">
        <v>983</v>
      </c>
      <c r="D42" s="75" t="s">
        <v>559</v>
      </c>
      <c r="E42" s="151" t="s">
        <v>982</v>
      </c>
      <c r="F42" s="52" t="s">
        <v>560</v>
      </c>
      <c r="G42" s="77">
        <f>+B33</f>
        <v>6315</v>
      </c>
    </row>
    <row r="43" spans="2:7" x14ac:dyDescent="0.2">
      <c r="B43" s="74">
        <v>2378</v>
      </c>
      <c r="C43" s="82" t="s">
        <v>558</v>
      </c>
      <c r="E43" s="154" t="s">
        <v>983</v>
      </c>
      <c r="F43" s="76" t="s">
        <v>559</v>
      </c>
      <c r="G43" s="77">
        <f>G44+G45+G47+G48+G49</f>
        <v>1216</v>
      </c>
    </row>
    <row r="44" spans="2:7" x14ac:dyDescent="0.2">
      <c r="B44" s="74">
        <v>0</v>
      </c>
      <c r="C44" s="75" t="s">
        <v>557</v>
      </c>
      <c r="E44" s="154" t="s">
        <v>1010</v>
      </c>
      <c r="F44" s="72" t="s">
        <v>1011</v>
      </c>
      <c r="G44" s="77">
        <v>88</v>
      </c>
    </row>
    <row r="45" spans="2:7" x14ac:dyDescent="0.2">
      <c r="B45" s="74">
        <v>0</v>
      </c>
      <c r="C45" s="75" t="s">
        <v>556</v>
      </c>
      <c r="E45" s="151" t="s">
        <v>1012</v>
      </c>
      <c r="F45" s="72" t="s">
        <v>1013</v>
      </c>
      <c r="G45" s="77">
        <v>1128</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5153</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7531</v>
      </c>
      <c r="C52" s="79" t="s">
        <v>985</v>
      </c>
      <c r="D52" s="69"/>
      <c r="E52" s="152" t="s">
        <v>985</v>
      </c>
      <c r="F52" s="69"/>
      <c r="G52" s="80">
        <f>G42+G43+G50</f>
        <v>7531</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57</v>
      </c>
      <c r="C59" s="75" t="s">
        <v>986</v>
      </c>
      <c r="D59" s="76" t="s">
        <v>551</v>
      </c>
      <c r="E59" s="151" t="s">
        <v>984</v>
      </c>
      <c r="F59" s="52" t="s">
        <v>550</v>
      </c>
      <c r="G59" s="77">
        <f>+B49</f>
        <v>5153</v>
      </c>
    </row>
    <row r="60" spans="2:7" x14ac:dyDescent="0.2">
      <c r="B60" s="74">
        <v>57</v>
      </c>
      <c r="C60" s="75" t="s">
        <v>549</v>
      </c>
      <c r="E60" s="151" t="s">
        <v>1004</v>
      </c>
      <c r="F60" s="75" t="s">
        <v>1005</v>
      </c>
      <c r="G60" s="77">
        <f>G61+G62</f>
        <v>144</v>
      </c>
    </row>
    <row r="61" spans="2:7" x14ac:dyDescent="0.2">
      <c r="B61" s="74">
        <v>0</v>
      </c>
      <c r="C61" s="75" t="s">
        <v>548</v>
      </c>
      <c r="E61" s="151" t="s">
        <v>1022</v>
      </c>
      <c r="F61" s="72" t="s">
        <v>1023</v>
      </c>
      <c r="G61" s="77">
        <v>0</v>
      </c>
    </row>
    <row r="62" spans="2:7" x14ac:dyDescent="0.2">
      <c r="B62" s="74">
        <v>144</v>
      </c>
      <c r="C62" s="75" t="s">
        <v>987</v>
      </c>
      <c r="D62" s="75" t="s">
        <v>547</v>
      </c>
      <c r="E62" s="151" t="s">
        <v>1024</v>
      </c>
      <c r="F62" s="72" t="s">
        <v>1025</v>
      </c>
      <c r="G62" s="77">
        <v>144</v>
      </c>
    </row>
    <row r="63" spans="2:7" x14ac:dyDescent="0.2">
      <c r="B63" s="74"/>
      <c r="D63" s="75" t="s">
        <v>546</v>
      </c>
      <c r="E63" s="151" t="s">
        <v>988</v>
      </c>
      <c r="F63" s="72" t="s">
        <v>545</v>
      </c>
      <c r="G63" s="77">
        <f>G64+G65+G66</f>
        <v>0</v>
      </c>
    </row>
    <row r="64" spans="2:7" x14ac:dyDescent="0.2">
      <c r="B64" s="74">
        <f>B65+B66+B67</f>
        <v>466</v>
      </c>
      <c r="C64" s="75" t="s">
        <v>988</v>
      </c>
      <c r="D64" s="72" t="s">
        <v>545</v>
      </c>
      <c r="E64" s="151" t="s">
        <v>1026</v>
      </c>
      <c r="F64" s="72" t="s">
        <v>1027</v>
      </c>
      <c r="G64" s="77">
        <v>0</v>
      </c>
    </row>
    <row r="65" spans="2:7" x14ac:dyDescent="0.2">
      <c r="B65" s="74">
        <v>466</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4630</v>
      </c>
      <c r="C68" s="75" t="s">
        <v>989</v>
      </c>
      <c r="D68" s="75" t="s">
        <v>537</v>
      </c>
      <c r="E68" s="73"/>
      <c r="G68" s="77"/>
    </row>
    <row r="69" spans="2:7" ht="17.45" customHeight="1" x14ac:dyDescent="0.2">
      <c r="B69" s="74"/>
      <c r="E69" s="73"/>
      <c r="G69" s="77"/>
    </row>
    <row r="70" spans="2:7" ht="17.45" customHeight="1" x14ac:dyDescent="0.2">
      <c r="B70" s="78">
        <f>B59+B62+B64+B68</f>
        <v>5297</v>
      </c>
      <c r="C70" s="79" t="s">
        <v>985</v>
      </c>
      <c r="D70" s="69"/>
      <c r="E70" s="152" t="s">
        <v>985</v>
      </c>
      <c r="F70" s="69"/>
      <c r="G70" s="80">
        <f>G59+G60+G63</f>
        <v>5297</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4630</v>
      </c>
    </row>
    <row r="78" spans="2:7" x14ac:dyDescent="0.2">
      <c r="B78" s="74"/>
      <c r="D78" s="75" t="s">
        <v>536</v>
      </c>
      <c r="E78" s="151"/>
      <c r="F78" s="75"/>
      <c r="G78" s="77"/>
    </row>
    <row r="79" spans="2:7" x14ac:dyDescent="0.2">
      <c r="B79" s="74">
        <f>G82-B77</f>
        <v>4630</v>
      </c>
      <c r="C79" s="75" t="s">
        <v>991</v>
      </c>
      <c r="D79" s="59" t="s">
        <v>535</v>
      </c>
      <c r="E79" s="73"/>
      <c r="G79" s="77"/>
    </row>
    <row r="80" spans="2:7" x14ac:dyDescent="0.2">
      <c r="B80" s="74">
        <f>B79-B13</f>
        <v>-4624</v>
      </c>
      <c r="C80" s="75" t="s">
        <v>992</v>
      </c>
      <c r="D80" s="52" t="s">
        <v>532</v>
      </c>
      <c r="E80" s="73"/>
      <c r="G80" s="77"/>
    </row>
    <row r="81" spans="2:7" x14ac:dyDescent="0.2">
      <c r="B81" s="74"/>
      <c r="E81" s="73"/>
      <c r="G81" s="77"/>
    </row>
    <row r="82" spans="2:7" x14ac:dyDescent="0.2">
      <c r="B82" s="78">
        <f>B77+B79</f>
        <v>4630</v>
      </c>
      <c r="C82" s="79" t="s">
        <v>985</v>
      </c>
      <c r="D82" s="69"/>
      <c r="E82" s="152" t="s">
        <v>985</v>
      </c>
      <c r="F82" s="69"/>
      <c r="G82" s="80">
        <f>G77</f>
        <v>4630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-2982</v>
      </c>
      <c r="C92" s="75" t="s">
        <v>993</v>
      </c>
      <c r="D92" s="52" t="s">
        <v>525</v>
      </c>
      <c r="E92" s="151" t="s">
        <v>991</v>
      </c>
      <c r="F92" s="52" t="s">
        <v>532</v>
      </c>
      <c r="G92" s="77">
        <f>+B80</f>
        <v>-4624</v>
      </c>
    </row>
    <row r="93" spans="2:7" x14ac:dyDescent="0.2">
      <c r="B93" s="74"/>
      <c r="D93" s="59" t="s">
        <v>523</v>
      </c>
      <c r="E93" s="151" t="s">
        <v>999</v>
      </c>
      <c r="F93" s="72" t="s">
        <v>531</v>
      </c>
      <c r="G93" s="77">
        <f>G94+G95</f>
        <v>1642</v>
      </c>
    </row>
    <row r="94" spans="2:7" x14ac:dyDescent="0.2">
      <c r="B94" s="74"/>
      <c r="D94" s="75"/>
      <c r="E94" s="151" t="s">
        <v>530</v>
      </c>
      <c r="G94" s="77">
        <v>0</v>
      </c>
    </row>
    <row r="95" spans="2:7" x14ac:dyDescent="0.2">
      <c r="B95" s="74"/>
      <c r="D95" s="75"/>
      <c r="E95" s="151" t="s">
        <v>529</v>
      </c>
      <c r="G95" s="77">
        <v>1642</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-2982</v>
      </c>
      <c r="C99" s="79" t="s">
        <v>985</v>
      </c>
      <c r="D99" s="69"/>
      <c r="E99" s="152" t="s">
        <v>985</v>
      </c>
      <c r="F99" s="69"/>
      <c r="G99" s="80">
        <f>G92+G93+G96</f>
        <v>-2982</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12277</v>
      </c>
      <c r="C106" s="75" t="s">
        <v>994</v>
      </c>
      <c r="D106" s="86" t="s">
        <v>526</v>
      </c>
      <c r="E106" s="73"/>
      <c r="G106" s="73"/>
    </row>
    <row r="107" spans="2:7" x14ac:dyDescent="0.2">
      <c r="B107" s="74">
        <v>10521</v>
      </c>
      <c r="C107" s="75" t="s">
        <v>995</v>
      </c>
      <c r="D107" s="75"/>
      <c r="E107" s="151" t="s">
        <v>993</v>
      </c>
      <c r="F107" s="59" t="s">
        <v>525</v>
      </c>
      <c r="G107" s="77"/>
    </row>
    <row r="108" spans="2:7" x14ac:dyDescent="0.2">
      <c r="B108" s="74">
        <f>-B13</f>
        <v>-9254</v>
      </c>
      <c r="C108" s="75" t="s">
        <v>1001</v>
      </c>
      <c r="D108" s="75" t="s">
        <v>524</v>
      </c>
      <c r="E108" s="151"/>
      <c r="F108" s="58" t="s">
        <v>523</v>
      </c>
      <c r="G108" s="77">
        <f>B92</f>
        <v>-2982</v>
      </c>
    </row>
    <row r="109" spans="2:7" x14ac:dyDescent="0.2">
      <c r="B109" s="74">
        <v>1756</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-6005</v>
      </c>
      <c r="C113" s="153" t="s">
        <v>997</v>
      </c>
      <c r="D113" s="52" t="s">
        <v>519</v>
      </c>
      <c r="E113" s="155"/>
      <c r="F113" s="84"/>
      <c r="G113" s="77"/>
    </row>
    <row r="114" spans="2:7" x14ac:dyDescent="0.2">
      <c r="B114" s="74"/>
      <c r="D114" s="75"/>
      <c r="E114" s="155"/>
      <c r="G114" s="77"/>
    </row>
    <row r="115" spans="2:7" x14ac:dyDescent="0.2">
      <c r="B115" s="78">
        <f>B106+B108+B111+B113</f>
        <v>-2982</v>
      </c>
      <c r="C115" s="79" t="s">
        <v>985</v>
      </c>
      <c r="D115" s="90"/>
      <c r="E115" s="152" t="s">
        <v>985</v>
      </c>
      <c r="F115" s="69"/>
      <c r="G115" s="80">
        <f>G108</f>
        <v>-2982</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-6005</v>
      </c>
    </row>
    <row r="123" spans="2:7" ht="15" x14ac:dyDescent="0.2">
      <c r="B123" s="74">
        <f>B125+B128+B131+B134+B137+B142+B143+B144</f>
        <v>105</v>
      </c>
      <c r="C123" s="50"/>
      <c r="D123" s="75" t="s">
        <v>513</v>
      </c>
      <c r="E123" s="50"/>
      <c r="F123" s="50"/>
      <c r="G123" s="77">
        <f>G125+G128+G131+G134+G137+G142+G143+G144</f>
        <v>6110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-1287</v>
      </c>
      <c r="D128" s="75" t="s">
        <v>509</v>
      </c>
      <c r="G128" s="77">
        <f>G129+G130</f>
        <v>-362</v>
      </c>
    </row>
    <row r="129" spans="2:7" x14ac:dyDescent="0.2">
      <c r="B129" s="74">
        <v>-1290</v>
      </c>
      <c r="D129" s="75" t="s">
        <v>508</v>
      </c>
      <c r="G129" s="77">
        <v>0</v>
      </c>
    </row>
    <row r="130" spans="2:7" x14ac:dyDescent="0.2">
      <c r="B130" s="74">
        <v>3</v>
      </c>
      <c r="D130" s="75" t="s">
        <v>507</v>
      </c>
      <c r="G130" s="77">
        <v>-362</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5877</v>
      </c>
    </row>
    <row r="135" spans="2:7" x14ac:dyDescent="0.2">
      <c r="B135" s="74">
        <v>0</v>
      </c>
      <c r="D135" s="75" t="s">
        <v>502</v>
      </c>
      <c r="G135" s="77">
        <v>5887</v>
      </c>
    </row>
    <row r="136" spans="2:7" x14ac:dyDescent="0.2">
      <c r="B136" s="74">
        <v>0</v>
      </c>
      <c r="D136" s="75" t="s">
        <v>501</v>
      </c>
      <c r="G136" s="77">
        <v>-10</v>
      </c>
    </row>
    <row r="137" spans="2:7" x14ac:dyDescent="0.2">
      <c r="B137" s="74">
        <f>B138+B141</f>
        <v>428</v>
      </c>
      <c r="D137" s="89" t="s">
        <v>500</v>
      </c>
      <c r="G137" s="77">
        <f>G138+G141</f>
        <v>0</v>
      </c>
    </row>
    <row r="138" spans="2:7" x14ac:dyDescent="0.2">
      <c r="B138" s="74">
        <f>B139+B140</f>
        <v>428</v>
      </c>
      <c r="D138" s="89" t="s">
        <v>499</v>
      </c>
      <c r="G138" s="77">
        <f>G139+G140</f>
        <v>0</v>
      </c>
    </row>
    <row r="139" spans="2:7" x14ac:dyDescent="0.2">
      <c r="B139" s="74">
        <v>428</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-256</v>
      </c>
    </row>
    <row r="144" spans="2:7" x14ac:dyDescent="0.2">
      <c r="B144" s="74">
        <f>B145+B146</f>
        <v>964</v>
      </c>
      <c r="D144" s="75" t="s">
        <v>493</v>
      </c>
      <c r="G144" s="77">
        <f>G145+G146</f>
        <v>851</v>
      </c>
    </row>
    <row r="145" spans="2:7" x14ac:dyDescent="0.2">
      <c r="B145" s="74">
        <v>3871</v>
      </c>
      <c r="D145" s="75" t="s">
        <v>492</v>
      </c>
      <c r="G145" s="77">
        <v>1713</v>
      </c>
    </row>
    <row r="146" spans="2:7" x14ac:dyDescent="0.2">
      <c r="B146" s="78">
        <v>-2907</v>
      </c>
      <c r="C146" s="91"/>
      <c r="D146" s="90" t="s">
        <v>491</v>
      </c>
      <c r="E146" s="91"/>
      <c r="F146" s="91"/>
      <c r="G146" s="80">
        <v>-862</v>
      </c>
    </row>
    <row r="185" s="72" customFormat="1" x14ac:dyDescent="0.2"/>
  </sheetData>
  <mergeCells count="1">
    <mergeCell ref="B85:G85"/>
  </mergeCells>
  <hyperlinks>
    <hyperlink ref="B1" location="Indice!A1" display="INDICE" xr:uid="{00000000-0004-0000-39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634</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6607</v>
      </c>
      <c r="C11" s="75" t="s">
        <v>975</v>
      </c>
      <c r="D11" s="75" t="s">
        <v>572</v>
      </c>
      <c r="E11" s="151" t="s">
        <v>998</v>
      </c>
      <c r="F11" s="76" t="s">
        <v>571</v>
      </c>
      <c r="G11" s="77">
        <f>G12+G13</f>
        <v>9039</v>
      </c>
    </row>
    <row r="12" spans="2:12" x14ac:dyDescent="0.2">
      <c r="B12" s="74">
        <f>G11-B11</f>
        <v>2432</v>
      </c>
      <c r="C12" s="75" t="s">
        <v>976</v>
      </c>
      <c r="D12" s="52" t="s">
        <v>566</v>
      </c>
      <c r="E12" s="151" t="s">
        <v>1006</v>
      </c>
      <c r="F12" s="72" t="s">
        <v>1007</v>
      </c>
      <c r="G12" s="77">
        <v>9039</v>
      </c>
    </row>
    <row r="13" spans="2:12" x14ac:dyDescent="0.2">
      <c r="B13" s="74">
        <v>241</v>
      </c>
      <c r="C13" s="75" t="s">
        <v>977</v>
      </c>
      <c r="D13" s="75" t="s">
        <v>524</v>
      </c>
      <c r="E13" s="151" t="s">
        <v>1008</v>
      </c>
      <c r="F13" s="72" t="s">
        <v>1009</v>
      </c>
      <c r="G13" s="77">
        <v>0</v>
      </c>
    </row>
    <row r="14" spans="2:12" x14ac:dyDescent="0.2">
      <c r="B14" s="74">
        <f>B12-B13</f>
        <v>2191</v>
      </c>
      <c r="C14" s="75" t="s">
        <v>978</v>
      </c>
      <c r="D14" s="52" t="s">
        <v>570</v>
      </c>
      <c r="E14" s="151"/>
      <c r="G14" s="77"/>
    </row>
    <row r="15" spans="2:12" ht="7.15" customHeight="1" x14ac:dyDescent="0.2">
      <c r="B15" s="74"/>
      <c r="E15" s="73"/>
      <c r="G15" s="77"/>
    </row>
    <row r="16" spans="2:12" x14ac:dyDescent="0.2">
      <c r="B16" s="78">
        <f>B11+B12</f>
        <v>9039</v>
      </c>
      <c r="C16" s="79" t="s">
        <v>518</v>
      </c>
      <c r="D16" s="69"/>
      <c r="E16" s="152" t="s">
        <v>985</v>
      </c>
      <c r="F16" s="69"/>
      <c r="G16" s="80">
        <f>G11</f>
        <v>9039</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2088</v>
      </c>
      <c r="C26" s="75" t="s">
        <v>979</v>
      </c>
      <c r="D26" s="75" t="s">
        <v>567</v>
      </c>
      <c r="E26" s="151" t="s">
        <v>976</v>
      </c>
      <c r="F26" s="59" t="s">
        <v>566</v>
      </c>
      <c r="G26" s="77">
        <f>+B12</f>
        <v>2432</v>
      </c>
    </row>
    <row r="27" spans="2:7" x14ac:dyDescent="0.2">
      <c r="B27" s="74">
        <v>1642</v>
      </c>
      <c r="C27" s="75" t="s">
        <v>565</v>
      </c>
      <c r="E27" s="73"/>
      <c r="G27" s="77"/>
    </row>
    <row r="28" spans="2:7" x14ac:dyDescent="0.2">
      <c r="B28" s="74">
        <f>B29+B30</f>
        <v>446</v>
      </c>
      <c r="C28" s="75" t="s">
        <v>564</v>
      </c>
      <c r="E28" s="73"/>
      <c r="G28" s="77"/>
    </row>
    <row r="29" spans="2:7" x14ac:dyDescent="0.2">
      <c r="B29" s="74">
        <v>418</v>
      </c>
      <c r="C29" s="75" t="s">
        <v>1002</v>
      </c>
      <c r="E29" s="73"/>
      <c r="G29" s="77"/>
    </row>
    <row r="30" spans="2:7" x14ac:dyDescent="0.2">
      <c r="B30" s="74">
        <v>28</v>
      </c>
      <c r="C30" s="75" t="s">
        <v>1003</v>
      </c>
      <c r="E30" s="73"/>
      <c r="G30" s="77"/>
    </row>
    <row r="31" spans="2:7" ht="12.75" customHeight="1" x14ac:dyDescent="0.2">
      <c r="B31" s="74">
        <v>3</v>
      </c>
      <c r="C31" s="75" t="s">
        <v>980</v>
      </c>
      <c r="D31" s="72" t="s">
        <v>563</v>
      </c>
      <c r="E31" s="73"/>
      <c r="G31" s="77"/>
    </row>
    <row r="32" spans="2:7" ht="12.75" customHeight="1" x14ac:dyDescent="0.2">
      <c r="B32" s="74">
        <v>0</v>
      </c>
      <c r="C32" s="75" t="s">
        <v>981</v>
      </c>
      <c r="D32" s="72" t="s">
        <v>562</v>
      </c>
      <c r="E32" s="73"/>
      <c r="G32" s="77"/>
    </row>
    <row r="33" spans="2:7" x14ac:dyDescent="0.2">
      <c r="B33" s="74">
        <f>G35-B26-B31-B32</f>
        <v>341</v>
      </c>
      <c r="C33" s="75" t="s">
        <v>982</v>
      </c>
      <c r="D33" s="52" t="s">
        <v>560</v>
      </c>
      <c r="E33" s="73"/>
      <c r="G33" s="77"/>
    </row>
    <row r="34" spans="2:7" x14ac:dyDescent="0.2">
      <c r="B34" s="74"/>
      <c r="E34" s="73"/>
      <c r="G34" s="77"/>
    </row>
    <row r="35" spans="2:7" x14ac:dyDescent="0.2">
      <c r="B35" s="78">
        <f>B26+B31+B32+B33</f>
        <v>2432</v>
      </c>
      <c r="C35" s="79" t="s">
        <v>985</v>
      </c>
      <c r="D35" s="69"/>
      <c r="E35" s="152" t="s">
        <v>985</v>
      </c>
      <c r="F35" s="69"/>
      <c r="G35" s="80">
        <f>G26</f>
        <v>2432</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1144</v>
      </c>
      <c r="C42" s="75" t="s">
        <v>983</v>
      </c>
      <c r="D42" s="75" t="s">
        <v>559</v>
      </c>
      <c r="E42" s="151" t="s">
        <v>982</v>
      </c>
      <c r="F42" s="52" t="s">
        <v>560</v>
      </c>
      <c r="G42" s="77">
        <f>+B33</f>
        <v>341</v>
      </c>
    </row>
    <row r="43" spans="2:7" x14ac:dyDescent="0.2">
      <c r="B43" s="74">
        <v>25</v>
      </c>
      <c r="C43" s="82" t="s">
        <v>558</v>
      </c>
      <c r="E43" s="154" t="s">
        <v>983</v>
      </c>
      <c r="F43" s="76" t="s">
        <v>559</v>
      </c>
      <c r="G43" s="77">
        <f>G44+G45+G47+G48+G49</f>
        <v>0</v>
      </c>
    </row>
    <row r="44" spans="2:7" x14ac:dyDescent="0.2">
      <c r="B44" s="74">
        <v>1119</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-803</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341</v>
      </c>
      <c r="C52" s="79" t="s">
        <v>985</v>
      </c>
      <c r="D52" s="69"/>
      <c r="E52" s="152" t="s">
        <v>985</v>
      </c>
      <c r="F52" s="69"/>
      <c r="G52" s="80">
        <f>G42+G43+G50</f>
        <v>341</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-89</v>
      </c>
      <c r="C59" s="75" t="s">
        <v>986</v>
      </c>
      <c r="D59" s="76" t="s">
        <v>551</v>
      </c>
      <c r="E59" s="151" t="s">
        <v>984</v>
      </c>
      <c r="F59" s="52" t="s">
        <v>550</v>
      </c>
      <c r="G59" s="77">
        <f>+B49</f>
        <v>-803</v>
      </c>
    </row>
    <row r="60" spans="2:7" x14ac:dyDescent="0.2">
      <c r="B60" s="74">
        <v>-89</v>
      </c>
      <c r="C60" s="75" t="s">
        <v>549</v>
      </c>
      <c r="E60" s="151" t="s">
        <v>1004</v>
      </c>
      <c r="F60" s="75" t="s">
        <v>1005</v>
      </c>
      <c r="G60" s="77">
        <f>G61+G62</f>
        <v>28</v>
      </c>
    </row>
    <row r="61" spans="2:7" x14ac:dyDescent="0.2">
      <c r="B61" s="74">
        <v>0</v>
      </c>
      <c r="C61" s="75" t="s">
        <v>548</v>
      </c>
      <c r="E61" s="151" t="s">
        <v>1022</v>
      </c>
      <c r="F61" s="72" t="s">
        <v>1023</v>
      </c>
      <c r="G61" s="77">
        <v>0</v>
      </c>
    </row>
    <row r="62" spans="2:7" x14ac:dyDescent="0.2">
      <c r="B62" s="74">
        <v>28</v>
      </c>
      <c r="C62" s="75" t="s">
        <v>987</v>
      </c>
      <c r="D62" s="75" t="s">
        <v>547</v>
      </c>
      <c r="E62" s="151" t="s">
        <v>1024</v>
      </c>
      <c r="F62" s="72" t="s">
        <v>1025</v>
      </c>
      <c r="G62" s="77">
        <v>28</v>
      </c>
    </row>
    <row r="63" spans="2:7" x14ac:dyDescent="0.2">
      <c r="B63" s="74"/>
      <c r="D63" s="75" t="s">
        <v>546</v>
      </c>
      <c r="E63" s="151" t="s">
        <v>988</v>
      </c>
      <c r="F63" s="72" t="s">
        <v>545</v>
      </c>
      <c r="G63" s="77">
        <f>G64+G65+G66</f>
        <v>0</v>
      </c>
    </row>
    <row r="64" spans="2:7" x14ac:dyDescent="0.2">
      <c r="B64" s="74">
        <f>B65+B66+B67</f>
        <v>55</v>
      </c>
      <c r="C64" s="75" t="s">
        <v>988</v>
      </c>
      <c r="D64" s="72" t="s">
        <v>545</v>
      </c>
      <c r="E64" s="151" t="s">
        <v>1026</v>
      </c>
      <c r="F64" s="72" t="s">
        <v>1027</v>
      </c>
      <c r="G64" s="77">
        <v>0</v>
      </c>
    </row>
    <row r="65" spans="2:7" x14ac:dyDescent="0.2">
      <c r="B65" s="74">
        <v>55</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-769</v>
      </c>
      <c r="C68" s="75" t="s">
        <v>989</v>
      </c>
      <c r="D68" s="75" t="s">
        <v>537</v>
      </c>
      <c r="E68" s="73"/>
      <c r="G68" s="77"/>
    </row>
    <row r="69" spans="2:7" ht="17.45" customHeight="1" x14ac:dyDescent="0.2">
      <c r="B69" s="74"/>
      <c r="E69" s="73"/>
      <c r="G69" s="77"/>
    </row>
    <row r="70" spans="2:7" ht="17.45" customHeight="1" x14ac:dyDescent="0.2">
      <c r="B70" s="78">
        <f>B59+B62+B64+B68</f>
        <v>-775</v>
      </c>
      <c r="C70" s="79" t="s">
        <v>985</v>
      </c>
      <c r="D70" s="69"/>
      <c r="E70" s="152" t="s">
        <v>985</v>
      </c>
      <c r="F70" s="69"/>
      <c r="G70" s="80">
        <f>G59+G60+G63</f>
        <v>-775</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-769</v>
      </c>
    </row>
    <row r="78" spans="2:7" x14ac:dyDescent="0.2">
      <c r="B78" s="74"/>
      <c r="D78" s="75" t="s">
        <v>536</v>
      </c>
      <c r="E78" s="151"/>
      <c r="F78" s="75"/>
      <c r="G78" s="77"/>
    </row>
    <row r="79" spans="2:7" x14ac:dyDescent="0.2">
      <c r="B79" s="74">
        <f>G82-B77</f>
        <v>-769</v>
      </c>
      <c r="C79" s="75" t="s">
        <v>991</v>
      </c>
      <c r="D79" s="59" t="s">
        <v>535</v>
      </c>
      <c r="E79" s="73"/>
      <c r="G79" s="77"/>
    </row>
    <row r="80" spans="2:7" x14ac:dyDescent="0.2">
      <c r="B80" s="74">
        <f>B79-B13</f>
        <v>-1010</v>
      </c>
      <c r="C80" s="75" t="s">
        <v>992</v>
      </c>
      <c r="D80" s="52" t="s">
        <v>532</v>
      </c>
      <c r="E80" s="73"/>
      <c r="G80" s="77"/>
    </row>
    <row r="81" spans="2:7" x14ac:dyDescent="0.2">
      <c r="B81" s="74"/>
      <c r="E81" s="73"/>
      <c r="G81" s="77"/>
    </row>
    <row r="82" spans="2:7" x14ac:dyDescent="0.2">
      <c r="B82" s="78">
        <f>B77+B79</f>
        <v>-769</v>
      </c>
      <c r="C82" s="79" t="s">
        <v>985</v>
      </c>
      <c r="D82" s="69"/>
      <c r="E82" s="152" t="s">
        <v>985</v>
      </c>
      <c r="F82" s="69"/>
      <c r="G82" s="80">
        <f>G77</f>
        <v>-769</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-1010</v>
      </c>
      <c r="C92" s="75" t="s">
        <v>993</v>
      </c>
      <c r="D92" s="52" t="s">
        <v>525</v>
      </c>
      <c r="E92" s="151" t="s">
        <v>991</v>
      </c>
      <c r="F92" s="52" t="s">
        <v>532</v>
      </c>
      <c r="G92" s="77">
        <f>+B80</f>
        <v>-1010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-1010</v>
      </c>
      <c r="C99" s="79" t="s">
        <v>985</v>
      </c>
      <c r="D99" s="69"/>
      <c r="E99" s="152" t="s">
        <v>985</v>
      </c>
      <c r="F99" s="69"/>
      <c r="G99" s="80">
        <f>G92+G93+G96</f>
        <v>-1010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-417</v>
      </c>
      <c r="C106" s="75" t="s">
        <v>994</v>
      </c>
      <c r="D106" s="86" t="s">
        <v>526</v>
      </c>
      <c r="E106" s="73"/>
      <c r="G106" s="73"/>
    </row>
    <row r="107" spans="2:7" x14ac:dyDescent="0.2">
      <c r="B107" s="74">
        <v>33</v>
      </c>
      <c r="C107" s="75" t="s">
        <v>995</v>
      </c>
      <c r="D107" s="75"/>
      <c r="E107" s="151" t="s">
        <v>993</v>
      </c>
      <c r="F107" s="59" t="s">
        <v>525</v>
      </c>
      <c r="G107" s="77"/>
    </row>
    <row r="108" spans="2:7" x14ac:dyDescent="0.2">
      <c r="B108" s="74">
        <f>-B13</f>
        <v>-241</v>
      </c>
      <c r="C108" s="75" t="s">
        <v>1001</v>
      </c>
      <c r="D108" s="75" t="s">
        <v>524</v>
      </c>
      <c r="E108" s="151"/>
      <c r="F108" s="58" t="s">
        <v>523</v>
      </c>
      <c r="G108" s="77">
        <f>B92</f>
        <v>-1010</v>
      </c>
    </row>
    <row r="109" spans="2:7" x14ac:dyDescent="0.2">
      <c r="B109" s="74">
        <v>-450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-352</v>
      </c>
      <c r="C113" s="153" t="s">
        <v>997</v>
      </c>
      <c r="D113" s="52" t="s">
        <v>519</v>
      </c>
      <c r="E113" s="155"/>
      <c r="F113" s="84"/>
      <c r="G113" s="77"/>
    </row>
    <row r="114" spans="2:7" x14ac:dyDescent="0.2">
      <c r="B114" s="74"/>
      <c r="D114" s="75"/>
      <c r="E114" s="155"/>
      <c r="G114" s="77"/>
    </row>
    <row r="115" spans="2:7" x14ac:dyDescent="0.2">
      <c r="B115" s="78">
        <f>B106+B108+B111+B113</f>
        <v>-1010</v>
      </c>
      <c r="C115" s="79" t="s">
        <v>985</v>
      </c>
      <c r="D115" s="90"/>
      <c r="E115" s="152" t="s">
        <v>985</v>
      </c>
      <c r="F115" s="69"/>
      <c r="G115" s="80">
        <f>G108</f>
        <v>-1010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-352</v>
      </c>
    </row>
    <row r="123" spans="2:7" ht="15" x14ac:dyDescent="0.2">
      <c r="B123" s="74">
        <f>B125+B128+B131+B134+B137+B142+B143+B144</f>
        <v>-244</v>
      </c>
      <c r="C123" s="50"/>
      <c r="D123" s="75" t="s">
        <v>513</v>
      </c>
      <c r="E123" s="50"/>
      <c r="F123" s="50"/>
      <c r="G123" s="77">
        <f>G125+G128+G131+G134+G137+G142+G143+G144</f>
        <v>108</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29</v>
      </c>
      <c r="D128" s="75" t="s">
        <v>509</v>
      </c>
      <c r="G128" s="77">
        <f>G129+G130</f>
        <v>0</v>
      </c>
    </row>
    <row r="129" spans="2:7" x14ac:dyDescent="0.2">
      <c r="B129" s="74">
        <v>29</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-273</v>
      </c>
      <c r="D144" s="75" t="s">
        <v>493</v>
      </c>
      <c r="G144" s="77">
        <f>G145+G146</f>
        <v>108</v>
      </c>
    </row>
    <row r="145" spans="2:7" x14ac:dyDescent="0.2">
      <c r="B145" s="74">
        <v>-304</v>
      </c>
      <c r="D145" s="75" t="s">
        <v>492</v>
      </c>
      <c r="G145" s="77">
        <v>30</v>
      </c>
    </row>
    <row r="146" spans="2:7" x14ac:dyDescent="0.2">
      <c r="B146" s="78">
        <v>31</v>
      </c>
      <c r="C146" s="91"/>
      <c r="D146" s="90" t="s">
        <v>491</v>
      </c>
      <c r="E146" s="91"/>
      <c r="F146" s="91"/>
      <c r="G146" s="80">
        <v>78</v>
      </c>
    </row>
    <row r="185" s="72" customFormat="1" x14ac:dyDescent="0.2"/>
  </sheetData>
  <mergeCells count="1">
    <mergeCell ref="B85:G85"/>
  </mergeCells>
  <hyperlinks>
    <hyperlink ref="B1" location="Indice!A1" display="INDICE" xr:uid="{00000000-0004-0000-3A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576</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7743599</v>
      </c>
      <c r="C11" s="75" t="s">
        <v>975</v>
      </c>
      <c r="D11" s="75" t="s">
        <v>572</v>
      </c>
      <c r="E11" s="151" t="s">
        <v>998</v>
      </c>
      <c r="F11" s="76" t="s">
        <v>571</v>
      </c>
      <c r="G11" s="77">
        <f>G12+G13</f>
        <v>14754796</v>
      </c>
    </row>
    <row r="12" spans="2:12" x14ac:dyDescent="0.2">
      <c r="B12" s="74">
        <f>G11-B11</f>
        <v>7011197</v>
      </c>
      <c r="C12" s="75" t="s">
        <v>976</v>
      </c>
      <c r="D12" s="52" t="s">
        <v>566</v>
      </c>
      <c r="E12" s="151" t="s">
        <v>1006</v>
      </c>
      <c r="F12" s="72" t="s">
        <v>1007</v>
      </c>
      <c r="G12" s="77">
        <v>14726369</v>
      </c>
    </row>
    <row r="13" spans="2:12" x14ac:dyDescent="0.2">
      <c r="B13" s="74">
        <v>2428932</v>
      </c>
      <c r="C13" s="75" t="s">
        <v>977</v>
      </c>
      <c r="D13" s="75" t="s">
        <v>524</v>
      </c>
      <c r="E13" s="151" t="s">
        <v>1008</v>
      </c>
      <c r="F13" s="72" t="s">
        <v>1009</v>
      </c>
      <c r="G13" s="77">
        <v>28427</v>
      </c>
    </row>
    <row r="14" spans="2:12" x14ac:dyDescent="0.2">
      <c r="B14" s="74">
        <f>B12-B13</f>
        <v>4582265</v>
      </c>
      <c r="C14" s="75" t="s">
        <v>978</v>
      </c>
      <c r="D14" s="52" t="s">
        <v>570</v>
      </c>
      <c r="E14" s="151"/>
      <c r="G14" s="77"/>
    </row>
    <row r="15" spans="2:12" ht="7.15" customHeight="1" x14ac:dyDescent="0.2">
      <c r="B15" s="74"/>
      <c r="E15" s="73"/>
      <c r="G15" s="77"/>
    </row>
    <row r="16" spans="2:12" x14ac:dyDescent="0.2">
      <c r="B16" s="78">
        <f>B11+B12</f>
        <v>14754796</v>
      </c>
      <c r="C16" s="79" t="s">
        <v>518</v>
      </c>
      <c r="D16" s="69"/>
      <c r="E16" s="152" t="s">
        <v>985</v>
      </c>
      <c r="F16" s="69"/>
      <c r="G16" s="80">
        <f>G11</f>
        <v>14754796</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4671978</v>
      </c>
      <c r="C26" s="75" t="s">
        <v>979</v>
      </c>
      <c r="D26" s="75" t="s">
        <v>567</v>
      </c>
      <c r="E26" s="151" t="s">
        <v>976</v>
      </c>
      <c r="F26" s="59" t="s">
        <v>566</v>
      </c>
      <c r="G26" s="77">
        <f>+B12</f>
        <v>7011197</v>
      </c>
    </row>
    <row r="27" spans="2:7" x14ac:dyDescent="0.2">
      <c r="B27" s="74">
        <v>3654563</v>
      </c>
      <c r="C27" s="75" t="s">
        <v>565</v>
      </c>
      <c r="E27" s="73"/>
      <c r="G27" s="77"/>
    </row>
    <row r="28" spans="2:7" x14ac:dyDescent="0.2">
      <c r="B28" s="74">
        <f>B29+B30</f>
        <v>1017415</v>
      </c>
      <c r="C28" s="75" t="s">
        <v>564</v>
      </c>
      <c r="E28" s="73"/>
      <c r="G28" s="77"/>
    </row>
    <row r="29" spans="2:7" x14ac:dyDescent="0.2">
      <c r="B29" s="74">
        <v>1002887</v>
      </c>
      <c r="C29" s="75" t="s">
        <v>1002</v>
      </c>
      <c r="E29" s="73"/>
      <c r="G29" s="77"/>
    </row>
    <row r="30" spans="2:7" x14ac:dyDescent="0.2">
      <c r="B30" s="74">
        <v>14528</v>
      </c>
      <c r="C30" s="75" t="s">
        <v>1003</v>
      </c>
      <c r="E30" s="73"/>
      <c r="G30" s="77"/>
    </row>
    <row r="31" spans="2:7" ht="12.75" customHeight="1" x14ac:dyDescent="0.2">
      <c r="B31" s="74">
        <v>295399</v>
      </c>
      <c r="C31" s="75" t="s">
        <v>980</v>
      </c>
      <c r="D31" s="72" t="s">
        <v>563</v>
      </c>
      <c r="E31" s="73"/>
      <c r="G31" s="77"/>
    </row>
    <row r="32" spans="2:7" ht="12.75" customHeight="1" x14ac:dyDescent="0.2">
      <c r="B32" s="74">
        <v>-113335</v>
      </c>
      <c r="C32" s="75" t="s">
        <v>981</v>
      </c>
      <c r="D32" s="72" t="s">
        <v>562</v>
      </c>
      <c r="E32" s="73"/>
      <c r="G32" s="77"/>
    </row>
    <row r="33" spans="2:7" x14ac:dyDescent="0.2">
      <c r="B33" s="74">
        <f>G35-B26-B31-B32</f>
        <v>2157155</v>
      </c>
      <c r="C33" s="75" t="s">
        <v>982</v>
      </c>
      <c r="D33" s="52" t="s">
        <v>560</v>
      </c>
      <c r="E33" s="73"/>
      <c r="G33" s="77"/>
    </row>
    <row r="34" spans="2:7" x14ac:dyDescent="0.2">
      <c r="B34" s="74"/>
      <c r="E34" s="73"/>
      <c r="G34" s="77"/>
    </row>
    <row r="35" spans="2:7" x14ac:dyDescent="0.2">
      <c r="B35" s="78">
        <f>B26+B31+B32+B33</f>
        <v>7011197</v>
      </c>
      <c r="C35" s="79" t="s">
        <v>985</v>
      </c>
      <c r="D35" s="69"/>
      <c r="E35" s="152" t="s">
        <v>985</v>
      </c>
      <c r="F35" s="69"/>
      <c r="G35" s="80">
        <f>G26</f>
        <v>7011197</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1875351</v>
      </c>
      <c r="C42" s="75" t="s">
        <v>983</v>
      </c>
      <c r="D42" s="75" t="s">
        <v>559</v>
      </c>
      <c r="E42" s="151" t="s">
        <v>982</v>
      </c>
      <c r="F42" s="52" t="s">
        <v>560</v>
      </c>
      <c r="G42" s="77">
        <f>+B33</f>
        <v>2157155</v>
      </c>
    </row>
    <row r="43" spans="2:7" x14ac:dyDescent="0.2">
      <c r="B43" s="74">
        <v>514766</v>
      </c>
      <c r="C43" s="82" t="s">
        <v>558</v>
      </c>
      <c r="E43" s="154" t="s">
        <v>983</v>
      </c>
      <c r="F43" s="76" t="s">
        <v>559</v>
      </c>
      <c r="G43" s="77">
        <f>G44+G45+G47+G48+G49</f>
        <v>244843</v>
      </c>
    </row>
    <row r="44" spans="2:7" x14ac:dyDescent="0.2">
      <c r="B44" s="74">
        <v>1360585</v>
      </c>
      <c r="C44" s="75" t="s">
        <v>557</v>
      </c>
      <c r="E44" s="154" t="s">
        <v>1010</v>
      </c>
      <c r="F44" s="72" t="s">
        <v>1011</v>
      </c>
      <c r="G44" s="77">
        <v>43787</v>
      </c>
    </row>
    <row r="45" spans="2:7" x14ac:dyDescent="0.2">
      <c r="B45" s="74">
        <v>0</v>
      </c>
      <c r="C45" s="75" t="s">
        <v>556</v>
      </c>
      <c r="E45" s="151" t="s">
        <v>1012</v>
      </c>
      <c r="F45" s="72" t="s">
        <v>1013</v>
      </c>
      <c r="G45" s="77">
        <v>201056</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526647</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2401998</v>
      </c>
      <c r="C52" s="79" t="s">
        <v>985</v>
      </c>
      <c r="D52" s="69"/>
      <c r="E52" s="152" t="s">
        <v>985</v>
      </c>
      <c r="F52" s="69"/>
      <c r="G52" s="80">
        <f>G42+G43+G50</f>
        <v>2401998</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576780</v>
      </c>
      <c r="C59" s="75" t="s">
        <v>986</v>
      </c>
      <c r="D59" s="76" t="s">
        <v>551</v>
      </c>
      <c r="E59" s="151" t="s">
        <v>984</v>
      </c>
      <c r="F59" s="52" t="s">
        <v>550</v>
      </c>
      <c r="G59" s="77">
        <f>+B49</f>
        <v>526647</v>
      </c>
    </row>
    <row r="60" spans="2:7" x14ac:dyDescent="0.2">
      <c r="B60" s="74">
        <v>576780</v>
      </c>
      <c r="C60" s="75" t="s">
        <v>549</v>
      </c>
      <c r="E60" s="151" t="s">
        <v>1004</v>
      </c>
      <c r="F60" s="75" t="s">
        <v>1005</v>
      </c>
      <c r="G60" s="77">
        <f>G61+G62</f>
        <v>14528</v>
      </c>
    </row>
    <row r="61" spans="2:7" x14ac:dyDescent="0.2">
      <c r="B61" s="74">
        <v>0</v>
      </c>
      <c r="C61" s="75" t="s">
        <v>548</v>
      </c>
      <c r="E61" s="151" t="s">
        <v>1022</v>
      </c>
      <c r="F61" s="72" t="s">
        <v>1023</v>
      </c>
      <c r="G61" s="77">
        <v>0</v>
      </c>
    </row>
    <row r="62" spans="2:7" x14ac:dyDescent="0.2">
      <c r="B62" s="74">
        <v>14528</v>
      </c>
      <c r="C62" s="75" t="s">
        <v>987</v>
      </c>
      <c r="D62" s="75" t="s">
        <v>547</v>
      </c>
      <c r="E62" s="151" t="s">
        <v>1024</v>
      </c>
      <c r="F62" s="72" t="s">
        <v>1025</v>
      </c>
      <c r="G62" s="77">
        <v>14528</v>
      </c>
    </row>
    <row r="63" spans="2:7" x14ac:dyDescent="0.2">
      <c r="B63" s="74"/>
      <c r="D63" s="75" t="s">
        <v>546</v>
      </c>
      <c r="E63" s="151" t="s">
        <v>988</v>
      </c>
      <c r="F63" s="72" t="s">
        <v>545</v>
      </c>
      <c r="G63" s="77">
        <f>G64+G65+G66</f>
        <v>2157</v>
      </c>
    </row>
    <row r="64" spans="2:7" x14ac:dyDescent="0.2">
      <c r="B64" s="74">
        <f>B65+B66+B67</f>
        <v>151609</v>
      </c>
      <c r="C64" s="75" t="s">
        <v>988</v>
      </c>
      <c r="D64" s="72" t="s">
        <v>545</v>
      </c>
      <c r="E64" s="151" t="s">
        <v>1026</v>
      </c>
      <c r="F64" s="72" t="s">
        <v>1027</v>
      </c>
      <c r="G64" s="77">
        <v>0</v>
      </c>
    </row>
    <row r="65" spans="2:7" x14ac:dyDescent="0.2">
      <c r="B65" s="74">
        <v>36114</v>
      </c>
      <c r="C65" s="75" t="s">
        <v>544</v>
      </c>
      <c r="E65" s="151" t="s">
        <v>1028</v>
      </c>
      <c r="F65" s="72" t="s">
        <v>1029</v>
      </c>
      <c r="G65" s="77">
        <v>786</v>
      </c>
    </row>
    <row r="66" spans="2:7" x14ac:dyDescent="0.2">
      <c r="B66" s="74">
        <v>0</v>
      </c>
      <c r="C66" s="75" t="s">
        <v>543</v>
      </c>
      <c r="E66" s="151" t="s">
        <v>1030</v>
      </c>
      <c r="F66" s="72" t="s">
        <v>1031</v>
      </c>
      <c r="G66" s="77">
        <v>1371</v>
      </c>
    </row>
    <row r="67" spans="2:7" x14ac:dyDescent="0.2">
      <c r="B67" s="74">
        <v>115495</v>
      </c>
      <c r="C67" s="75" t="s">
        <v>542</v>
      </c>
      <c r="E67" s="73"/>
      <c r="G67" s="77"/>
    </row>
    <row r="68" spans="2:7" x14ac:dyDescent="0.2">
      <c r="B68" s="74">
        <f>G70-B59-B62-B64</f>
        <v>-199585</v>
      </c>
      <c r="C68" s="75" t="s">
        <v>989</v>
      </c>
      <c r="D68" s="75" t="s">
        <v>537</v>
      </c>
      <c r="E68" s="73"/>
      <c r="G68" s="77"/>
    </row>
    <row r="69" spans="2:7" ht="17.45" customHeight="1" x14ac:dyDescent="0.2">
      <c r="B69" s="74"/>
      <c r="E69" s="73"/>
      <c r="G69" s="77"/>
    </row>
    <row r="70" spans="2:7" ht="17.45" customHeight="1" x14ac:dyDescent="0.2">
      <c r="B70" s="78">
        <f>B59+B62+B64+B68</f>
        <v>543332</v>
      </c>
      <c r="C70" s="79" t="s">
        <v>985</v>
      </c>
      <c r="D70" s="69"/>
      <c r="E70" s="152" t="s">
        <v>985</v>
      </c>
      <c r="F70" s="69"/>
      <c r="G70" s="80">
        <f>G59+G60+G63</f>
        <v>543332</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-199585</v>
      </c>
    </row>
    <row r="78" spans="2:7" x14ac:dyDescent="0.2">
      <c r="B78" s="74"/>
      <c r="D78" s="75" t="s">
        <v>536</v>
      </c>
      <c r="E78" s="151"/>
      <c r="F78" s="75"/>
      <c r="G78" s="77"/>
    </row>
    <row r="79" spans="2:7" x14ac:dyDescent="0.2">
      <c r="B79" s="74">
        <f>G82-B77</f>
        <v>-199585</v>
      </c>
      <c r="C79" s="75" t="s">
        <v>991</v>
      </c>
      <c r="D79" s="59" t="s">
        <v>535</v>
      </c>
      <c r="E79" s="73"/>
      <c r="G79" s="77"/>
    </row>
    <row r="80" spans="2:7" x14ac:dyDescent="0.2">
      <c r="B80" s="74">
        <f>B79-B13</f>
        <v>-2628517</v>
      </c>
      <c r="C80" s="75" t="s">
        <v>992</v>
      </c>
      <c r="D80" s="52" t="s">
        <v>532</v>
      </c>
      <c r="E80" s="73"/>
      <c r="G80" s="77"/>
    </row>
    <row r="81" spans="2:7" x14ac:dyDescent="0.2">
      <c r="B81" s="74"/>
      <c r="E81" s="73"/>
      <c r="G81" s="77"/>
    </row>
    <row r="82" spans="2:7" x14ac:dyDescent="0.2">
      <c r="B82" s="78">
        <f>B77+B79</f>
        <v>-199585</v>
      </c>
      <c r="C82" s="79" t="s">
        <v>985</v>
      </c>
      <c r="D82" s="69"/>
      <c r="E82" s="152" t="s">
        <v>985</v>
      </c>
      <c r="F82" s="69"/>
      <c r="G82" s="80">
        <f>G77</f>
        <v>-199585</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-1532342</v>
      </c>
      <c r="C92" s="75" t="s">
        <v>993</v>
      </c>
      <c r="D92" s="52" t="s">
        <v>525</v>
      </c>
      <c r="E92" s="151" t="s">
        <v>991</v>
      </c>
      <c r="F92" s="52" t="s">
        <v>532</v>
      </c>
      <c r="G92" s="77">
        <f>+B80</f>
        <v>-2628517</v>
      </c>
    </row>
    <row r="93" spans="2:7" x14ac:dyDescent="0.2">
      <c r="B93" s="74"/>
      <c r="D93" s="59" t="s">
        <v>523</v>
      </c>
      <c r="E93" s="151" t="s">
        <v>999</v>
      </c>
      <c r="F93" s="72" t="s">
        <v>531</v>
      </c>
      <c r="G93" s="77">
        <f>G94+G95</f>
        <v>1222038</v>
      </c>
    </row>
    <row r="94" spans="2:7" x14ac:dyDescent="0.2">
      <c r="B94" s="74"/>
      <c r="D94" s="75"/>
      <c r="E94" s="151" t="s">
        <v>530</v>
      </c>
      <c r="G94" s="77">
        <v>1058432</v>
      </c>
    </row>
    <row r="95" spans="2:7" x14ac:dyDescent="0.2">
      <c r="B95" s="74"/>
      <c r="D95" s="75"/>
      <c r="E95" s="151" t="s">
        <v>529</v>
      </c>
      <c r="G95" s="77">
        <v>163606</v>
      </c>
    </row>
    <row r="96" spans="2:7" x14ac:dyDescent="0.2">
      <c r="B96" s="74"/>
      <c r="C96" s="75"/>
      <c r="E96" s="151" t="s">
        <v>1000</v>
      </c>
      <c r="F96" s="72" t="s">
        <v>528</v>
      </c>
      <c r="G96" s="77">
        <f>G97</f>
        <v>-125863</v>
      </c>
    </row>
    <row r="97" spans="2:7" x14ac:dyDescent="0.2">
      <c r="B97" s="83"/>
      <c r="C97" s="84"/>
      <c r="D97" s="75"/>
      <c r="E97" s="151" t="s">
        <v>1032</v>
      </c>
      <c r="F97" s="84" t="s">
        <v>1033</v>
      </c>
      <c r="G97" s="77">
        <v>-125863</v>
      </c>
    </row>
    <row r="98" spans="2:7" x14ac:dyDescent="0.2">
      <c r="B98" s="74"/>
      <c r="E98" s="73"/>
      <c r="G98" s="77"/>
    </row>
    <row r="99" spans="2:7" x14ac:dyDescent="0.2">
      <c r="B99" s="78">
        <f>B92</f>
        <v>-1532342</v>
      </c>
      <c r="C99" s="79" t="s">
        <v>985</v>
      </c>
      <c r="D99" s="69"/>
      <c r="E99" s="152" t="s">
        <v>985</v>
      </c>
      <c r="F99" s="69"/>
      <c r="G99" s="80">
        <f>G92+G93+G96</f>
        <v>-1532342</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2485326</v>
      </c>
      <c r="C106" s="75" t="s">
        <v>994</v>
      </c>
      <c r="D106" s="86" t="s">
        <v>526</v>
      </c>
      <c r="E106" s="73"/>
      <c r="G106" s="73"/>
    </row>
    <row r="107" spans="2:7" x14ac:dyDescent="0.2">
      <c r="B107" s="74">
        <v>2519328</v>
      </c>
      <c r="C107" s="75" t="s">
        <v>995</v>
      </c>
      <c r="D107" s="75"/>
      <c r="E107" s="151" t="s">
        <v>993</v>
      </c>
      <c r="F107" s="59" t="s">
        <v>525</v>
      </c>
      <c r="G107" s="77"/>
    </row>
    <row r="108" spans="2:7" x14ac:dyDescent="0.2">
      <c r="B108" s="74">
        <f>-B13</f>
        <v>-2428932</v>
      </c>
      <c r="C108" s="75" t="s">
        <v>1001</v>
      </c>
      <c r="D108" s="75" t="s">
        <v>524</v>
      </c>
      <c r="E108" s="151"/>
      <c r="F108" s="58" t="s">
        <v>523</v>
      </c>
      <c r="G108" s="77">
        <f>B92</f>
        <v>-1532342</v>
      </c>
    </row>
    <row r="109" spans="2:7" x14ac:dyDescent="0.2">
      <c r="B109" s="74">
        <v>-34002</v>
      </c>
      <c r="C109" s="82" t="s">
        <v>522</v>
      </c>
      <c r="D109" s="75" t="s">
        <v>1034</v>
      </c>
      <c r="E109" s="73"/>
      <c r="F109" s="87"/>
      <c r="G109" s="88"/>
    </row>
    <row r="110" spans="2:7" x14ac:dyDescent="0.2">
      <c r="B110" s="74">
        <v>0</v>
      </c>
      <c r="C110" s="82" t="s">
        <v>521</v>
      </c>
      <c r="D110" s="75" t="s">
        <v>520</v>
      </c>
      <c r="E110" s="155"/>
      <c r="G110" s="77"/>
    </row>
    <row r="111" spans="2:7" x14ac:dyDescent="0.2">
      <c r="B111" s="74">
        <v>69828</v>
      </c>
      <c r="C111" s="82" t="s">
        <v>996</v>
      </c>
      <c r="D111" s="75" t="s">
        <v>1035</v>
      </c>
      <c r="E111" s="73"/>
      <c r="F111" s="87"/>
      <c r="G111" s="88"/>
    </row>
    <row r="112" spans="2:7" x14ac:dyDescent="0.2">
      <c r="B112" s="74"/>
      <c r="C112" s="75"/>
      <c r="D112" s="75" t="s">
        <v>1036</v>
      </c>
      <c r="E112" s="155"/>
      <c r="G112" s="77"/>
    </row>
    <row r="113" spans="2:7" x14ac:dyDescent="0.2">
      <c r="B113" s="74">
        <f>G115-B106-B108-B111</f>
        <v>-1658564</v>
      </c>
      <c r="C113" s="153" t="s">
        <v>997</v>
      </c>
      <c r="D113" s="52" t="s">
        <v>519</v>
      </c>
      <c r="E113" s="155"/>
      <c r="F113" s="84"/>
      <c r="G113" s="77"/>
    </row>
    <row r="114" spans="2:7" x14ac:dyDescent="0.2">
      <c r="B114" s="74"/>
      <c r="D114" s="75"/>
      <c r="E114" s="155"/>
      <c r="G114" s="77"/>
    </row>
    <row r="115" spans="2:7" x14ac:dyDescent="0.2">
      <c r="B115" s="78">
        <f>B106+B108+B111+B113</f>
        <v>-1532342</v>
      </c>
      <c r="C115" s="79" t="s">
        <v>985</v>
      </c>
      <c r="D115" s="90"/>
      <c r="E115" s="152" t="s">
        <v>985</v>
      </c>
      <c r="F115" s="69"/>
      <c r="G115" s="80">
        <f>G108</f>
        <v>-1532342</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-1658564</v>
      </c>
    </row>
    <row r="123" spans="2:7" ht="15" x14ac:dyDescent="0.2">
      <c r="B123" s="74">
        <f>B125+B128+B131+B134+B137+B142+B143+B144</f>
        <v>1448751</v>
      </c>
      <c r="C123" s="50"/>
      <c r="D123" s="75" t="s">
        <v>513</v>
      </c>
      <c r="E123" s="50"/>
      <c r="F123" s="50"/>
      <c r="G123" s="77">
        <f>G125+G128+G131+G134+G137+G142+G143+G144</f>
        <v>3107315</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1103171</v>
      </c>
      <c r="D128" s="75" t="s">
        <v>509</v>
      </c>
      <c r="G128" s="77">
        <f>G129+G130</f>
        <v>-7676</v>
      </c>
    </row>
    <row r="129" spans="2:7" x14ac:dyDescent="0.2">
      <c r="B129" s="74">
        <v>200014</v>
      </c>
      <c r="D129" s="75" t="s">
        <v>508</v>
      </c>
      <c r="G129" s="77">
        <v>0</v>
      </c>
    </row>
    <row r="130" spans="2:7" x14ac:dyDescent="0.2">
      <c r="B130" s="74">
        <v>903157</v>
      </c>
      <c r="D130" s="75" t="s">
        <v>507</v>
      </c>
      <c r="G130" s="77">
        <v>-7676</v>
      </c>
    </row>
    <row r="131" spans="2:7" x14ac:dyDescent="0.2">
      <c r="B131" s="74">
        <f>B132+B133</f>
        <v>25263</v>
      </c>
      <c r="D131" s="75" t="s">
        <v>506</v>
      </c>
      <c r="G131" s="77">
        <f>G132+G133</f>
        <v>496053</v>
      </c>
    </row>
    <row r="132" spans="2:7" x14ac:dyDescent="0.2">
      <c r="B132" s="74">
        <v>5890</v>
      </c>
      <c r="D132" s="75" t="s">
        <v>505</v>
      </c>
      <c r="G132" s="77">
        <v>-102022</v>
      </c>
    </row>
    <row r="133" spans="2:7" x14ac:dyDescent="0.2">
      <c r="B133" s="74">
        <v>19373</v>
      </c>
      <c r="D133" s="75" t="s">
        <v>504</v>
      </c>
      <c r="G133" s="77">
        <v>598075</v>
      </c>
    </row>
    <row r="134" spans="2:7" x14ac:dyDescent="0.2">
      <c r="B134" s="74">
        <f>B135+B136</f>
        <v>116722</v>
      </c>
      <c r="D134" s="75" t="s">
        <v>503</v>
      </c>
      <c r="G134" s="77">
        <f>G135+G136</f>
        <v>2987866</v>
      </c>
    </row>
    <row r="135" spans="2:7" x14ac:dyDescent="0.2">
      <c r="B135" s="74">
        <v>109595</v>
      </c>
      <c r="D135" s="75" t="s">
        <v>502</v>
      </c>
      <c r="G135" s="77">
        <v>104496</v>
      </c>
    </row>
    <row r="136" spans="2:7" x14ac:dyDescent="0.2">
      <c r="B136" s="74">
        <v>7127</v>
      </c>
      <c r="D136" s="75" t="s">
        <v>501</v>
      </c>
      <c r="G136" s="77">
        <v>2883370</v>
      </c>
    </row>
    <row r="137" spans="2:7" x14ac:dyDescent="0.2">
      <c r="B137" s="74">
        <f>B138+B141</f>
        <v>80790</v>
      </c>
      <c r="D137" s="89" t="s">
        <v>500</v>
      </c>
      <c r="G137" s="77">
        <f>G138+G141</f>
        <v>-293362</v>
      </c>
    </row>
    <row r="138" spans="2:7" x14ac:dyDescent="0.2">
      <c r="B138" s="74">
        <f>B139+B140</f>
        <v>80142</v>
      </c>
      <c r="D138" s="89" t="s">
        <v>499</v>
      </c>
      <c r="G138" s="77">
        <f>G139+G140</f>
        <v>-293362</v>
      </c>
    </row>
    <row r="139" spans="2:7" x14ac:dyDescent="0.2">
      <c r="B139" s="74">
        <v>80142</v>
      </c>
      <c r="D139" s="89" t="s">
        <v>498</v>
      </c>
      <c r="G139" s="77">
        <v>-293362</v>
      </c>
    </row>
    <row r="140" spans="2:7" x14ac:dyDescent="0.2">
      <c r="B140" s="74">
        <v>0</v>
      </c>
      <c r="D140" s="89" t="s">
        <v>497</v>
      </c>
      <c r="G140" s="77">
        <v>0</v>
      </c>
    </row>
    <row r="141" spans="2:7" x14ac:dyDescent="0.2">
      <c r="B141" s="74">
        <v>648</v>
      </c>
      <c r="D141" s="89" t="s">
        <v>496</v>
      </c>
      <c r="G141" s="77">
        <v>0</v>
      </c>
    </row>
    <row r="142" spans="2:7" x14ac:dyDescent="0.2">
      <c r="B142" s="74">
        <v>0</v>
      </c>
      <c r="D142" s="75" t="s">
        <v>495</v>
      </c>
      <c r="G142" s="77">
        <v>0</v>
      </c>
    </row>
    <row r="143" spans="2:7" x14ac:dyDescent="0.2">
      <c r="B143" s="74">
        <v>28</v>
      </c>
      <c r="D143" s="75" t="s">
        <v>494</v>
      </c>
      <c r="G143" s="77">
        <v>-19519</v>
      </c>
    </row>
    <row r="144" spans="2:7" x14ac:dyDescent="0.2">
      <c r="B144" s="74">
        <f>B145+B146</f>
        <v>122777</v>
      </c>
      <c r="D144" s="75" t="s">
        <v>493</v>
      </c>
      <c r="G144" s="77">
        <f>G145+G146</f>
        <v>-56047</v>
      </c>
    </row>
    <row r="145" spans="2:7" x14ac:dyDescent="0.2">
      <c r="B145" s="74">
        <v>730906</v>
      </c>
      <c r="D145" s="75" t="s">
        <v>492</v>
      </c>
      <c r="G145" s="77">
        <v>49640</v>
      </c>
    </row>
    <row r="146" spans="2:7" x14ac:dyDescent="0.2">
      <c r="B146" s="78">
        <v>-608129</v>
      </c>
      <c r="C146" s="91"/>
      <c r="D146" s="90" t="s">
        <v>491</v>
      </c>
      <c r="E146" s="91"/>
      <c r="F146" s="91"/>
      <c r="G146" s="80">
        <v>-105687</v>
      </c>
    </row>
    <row r="185" s="72" customFormat="1" x14ac:dyDescent="0.2"/>
  </sheetData>
  <mergeCells count="1">
    <mergeCell ref="B85:G85"/>
  </mergeCells>
  <hyperlinks>
    <hyperlink ref="B1" location="Indice!A1" display="INDICE" xr:uid="{00000000-0004-0000-0500-000000000000}"/>
  </hyperlinks>
  <pageMargins left="0.51181102362204722" right="0.51181102362204722" top="0.78740157480314965" bottom="0.74803149606299213" header="0.39370078740157483" footer="0.39370078740157483"/>
  <pageSetup paperSize="9" scale="78" firstPageNumber="56" fitToHeight="4" orientation="portrait" r:id="rId1"/>
  <headerFooter alignWithMargins="0"/>
  <rowBreaks count="2" manualBreakCount="2">
    <brk id="72" min="1" max="8" man="1"/>
    <brk id="146"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635</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3B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636</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3C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637</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3D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638</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1433089</v>
      </c>
      <c r="C11" s="75" t="s">
        <v>975</v>
      </c>
      <c r="D11" s="75" t="s">
        <v>572</v>
      </c>
      <c r="E11" s="151" t="s">
        <v>998</v>
      </c>
      <c r="F11" s="76" t="s">
        <v>571</v>
      </c>
      <c r="G11" s="77">
        <f>G12+G13</f>
        <v>1705599</v>
      </c>
    </row>
    <row r="12" spans="2:12" x14ac:dyDescent="0.2">
      <c r="B12" s="74">
        <f>G11-B11</f>
        <v>272510</v>
      </c>
      <c r="C12" s="75" t="s">
        <v>976</v>
      </c>
      <c r="D12" s="52" t="s">
        <v>566</v>
      </c>
      <c r="E12" s="151" t="s">
        <v>1006</v>
      </c>
      <c r="F12" s="72" t="s">
        <v>1007</v>
      </c>
      <c r="G12" s="77">
        <v>1700940</v>
      </c>
    </row>
    <row r="13" spans="2:12" x14ac:dyDescent="0.2">
      <c r="B13" s="74">
        <v>45542</v>
      </c>
      <c r="C13" s="75" t="s">
        <v>977</v>
      </c>
      <c r="D13" s="75" t="s">
        <v>524</v>
      </c>
      <c r="E13" s="151" t="s">
        <v>1008</v>
      </c>
      <c r="F13" s="72" t="s">
        <v>1009</v>
      </c>
      <c r="G13" s="77">
        <v>4659</v>
      </c>
    </row>
    <row r="14" spans="2:12" x14ac:dyDescent="0.2">
      <c r="B14" s="74">
        <f>B12-B13</f>
        <v>226968</v>
      </c>
      <c r="C14" s="75" t="s">
        <v>978</v>
      </c>
      <c r="D14" s="52" t="s">
        <v>570</v>
      </c>
      <c r="E14" s="151"/>
      <c r="G14" s="77"/>
    </row>
    <row r="15" spans="2:12" ht="7.15" customHeight="1" x14ac:dyDescent="0.2">
      <c r="B15" s="74"/>
      <c r="E15" s="73"/>
      <c r="G15" s="77"/>
    </row>
    <row r="16" spans="2:12" x14ac:dyDescent="0.2">
      <c r="B16" s="78">
        <f>B11+B12</f>
        <v>1705599</v>
      </c>
      <c r="C16" s="79" t="s">
        <v>518</v>
      </c>
      <c r="D16" s="69"/>
      <c r="E16" s="152" t="s">
        <v>985</v>
      </c>
      <c r="F16" s="69"/>
      <c r="G16" s="80">
        <f>G11</f>
        <v>1705599</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447424</v>
      </c>
      <c r="C26" s="75" t="s">
        <v>979</v>
      </c>
      <c r="D26" s="75" t="s">
        <v>567</v>
      </c>
      <c r="E26" s="151" t="s">
        <v>976</v>
      </c>
      <c r="F26" s="59" t="s">
        <v>566</v>
      </c>
      <c r="G26" s="77">
        <f>+B12</f>
        <v>272510</v>
      </c>
    </row>
    <row r="27" spans="2:7" x14ac:dyDescent="0.2">
      <c r="B27" s="74">
        <v>337798</v>
      </c>
      <c r="C27" s="75" t="s">
        <v>565</v>
      </c>
      <c r="E27" s="73"/>
      <c r="G27" s="77"/>
    </row>
    <row r="28" spans="2:7" x14ac:dyDescent="0.2">
      <c r="B28" s="74">
        <f>B29+B30</f>
        <v>109626</v>
      </c>
      <c r="C28" s="75" t="s">
        <v>564</v>
      </c>
      <c r="E28" s="73"/>
      <c r="G28" s="77"/>
    </row>
    <row r="29" spans="2:7" x14ac:dyDescent="0.2">
      <c r="B29" s="74">
        <v>109270</v>
      </c>
      <c r="C29" s="75" t="s">
        <v>1002</v>
      </c>
      <c r="E29" s="73"/>
      <c r="G29" s="77"/>
    </row>
    <row r="30" spans="2:7" x14ac:dyDescent="0.2">
      <c r="B30" s="74">
        <v>356</v>
      </c>
      <c r="C30" s="75" t="s">
        <v>1003</v>
      </c>
      <c r="E30" s="73"/>
      <c r="G30" s="77"/>
    </row>
    <row r="31" spans="2:7" ht="12.75" customHeight="1" x14ac:dyDescent="0.2">
      <c r="B31" s="74">
        <v>6385</v>
      </c>
      <c r="C31" s="75" t="s">
        <v>980</v>
      </c>
      <c r="D31" s="72" t="s">
        <v>563</v>
      </c>
      <c r="E31" s="73"/>
      <c r="G31" s="77"/>
    </row>
    <row r="32" spans="2:7" ht="12.75" customHeight="1" x14ac:dyDescent="0.2">
      <c r="B32" s="74">
        <v>0</v>
      </c>
      <c r="C32" s="75" t="s">
        <v>981</v>
      </c>
      <c r="D32" s="72" t="s">
        <v>562</v>
      </c>
      <c r="E32" s="73"/>
      <c r="G32" s="77"/>
    </row>
    <row r="33" spans="2:7" x14ac:dyDescent="0.2">
      <c r="B33" s="74">
        <f>G35-B26-B31-B32</f>
        <v>-181299</v>
      </c>
      <c r="C33" s="75" t="s">
        <v>982</v>
      </c>
      <c r="D33" s="52" t="s">
        <v>560</v>
      </c>
      <c r="E33" s="73"/>
      <c r="G33" s="77"/>
    </row>
    <row r="34" spans="2:7" x14ac:dyDescent="0.2">
      <c r="B34" s="74"/>
      <c r="E34" s="73"/>
      <c r="G34" s="77"/>
    </row>
    <row r="35" spans="2:7" x14ac:dyDescent="0.2">
      <c r="B35" s="78">
        <f>B26+B31+B32+B33</f>
        <v>272510</v>
      </c>
      <c r="C35" s="79" t="s">
        <v>985</v>
      </c>
      <c r="D35" s="69"/>
      <c r="E35" s="152" t="s">
        <v>985</v>
      </c>
      <c r="F35" s="69"/>
      <c r="G35" s="80">
        <f>G26</f>
        <v>272510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32410</v>
      </c>
      <c r="C42" s="75" t="s">
        <v>983</v>
      </c>
      <c r="D42" s="75" t="s">
        <v>559</v>
      </c>
      <c r="E42" s="151" t="s">
        <v>982</v>
      </c>
      <c r="F42" s="52" t="s">
        <v>560</v>
      </c>
      <c r="G42" s="77">
        <f>+B33</f>
        <v>-181299</v>
      </c>
    </row>
    <row r="43" spans="2:7" x14ac:dyDescent="0.2">
      <c r="B43" s="74">
        <v>32410</v>
      </c>
      <c r="C43" s="82" t="s">
        <v>558</v>
      </c>
      <c r="E43" s="154" t="s">
        <v>983</v>
      </c>
      <c r="F43" s="76" t="s">
        <v>559</v>
      </c>
      <c r="G43" s="77">
        <f>G44+G45+G47+G48+G49</f>
        <v>9806</v>
      </c>
    </row>
    <row r="44" spans="2:7" x14ac:dyDescent="0.2">
      <c r="B44" s="74">
        <v>0</v>
      </c>
      <c r="C44" s="75" t="s">
        <v>557</v>
      </c>
      <c r="E44" s="154" t="s">
        <v>1010</v>
      </c>
      <c r="F44" s="72" t="s">
        <v>1011</v>
      </c>
      <c r="G44" s="77">
        <v>1415</v>
      </c>
    </row>
    <row r="45" spans="2:7" x14ac:dyDescent="0.2">
      <c r="B45" s="74">
        <v>0</v>
      </c>
      <c r="C45" s="75" t="s">
        <v>556</v>
      </c>
      <c r="E45" s="151" t="s">
        <v>1012</v>
      </c>
      <c r="F45" s="72" t="s">
        <v>1013</v>
      </c>
      <c r="G45" s="77">
        <v>8391</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-203903</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-171493</v>
      </c>
      <c r="C52" s="79" t="s">
        <v>985</v>
      </c>
      <c r="D52" s="69"/>
      <c r="E52" s="152" t="s">
        <v>985</v>
      </c>
      <c r="F52" s="69"/>
      <c r="G52" s="80">
        <f>G42+G43+G50</f>
        <v>-171493</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-203903</v>
      </c>
    </row>
    <row r="60" spans="2:7" x14ac:dyDescent="0.2">
      <c r="B60" s="74">
        <v>0</v>
      </c>
      <c r="C60" s="75" t="s">
        <v>549</v>
      </c>
      <c r="E60" s="151" t="s">
        <v>1004</v>
      </c>
      <c r="F60" s="75" t="s">
        <v>1005</v>
      </c>
      <c r="G60" s="77">
        <f>G61+G62</f>
        <v>356</v>
      </c>
    </row>
    <row r="61" spans="2:7" x14ac:dyDescent="0.2">
      <c r="B61" s="74">
        <v>0</v>
      </c>
      <c r="C61" s="75" t="s">
        <v>548</v>
      </c>
      <c r="E61" s="151" t="s">
        <v>1022</v>
      </c>
      <c r="F61" s="72" t="s">
        <v>1023</v>
      </c>
      <c r="G61" s="77">
        <v>0</v>
      </c>
    </row>
    <row r="62" spans="2:7" x14ac:dyDescent="0.2">
      <c r="B62" s="74">
        <v>356</v>
      </c>
      <c r="C62" s="75" t="s">
        <v>987</v>
      </c>
      <c r="D62" s="75" t="s">
        <v>547</v>
      </c>
      <c r="E62" s="151" t="s">
        <v>1024</v>
      </c>
      <c r="F62" s="72" t="s">
        <v>1025</v>
      </c>
      <c r="G62" s="77">
        <v>356</v>
      </c>
    </row>
    <row r="63" spans="2:7" x14ac:dyDescent="0.2">
      <c r="B63" s="74"/>
      <c r="D63" s="75" t="s">
        <v>546</v>
      </c>
      <c r="E63" s="151" t="s">
        <v>988</v>
      </c>
      <c r="F63" s="72" t="s">
        <v>545</v>
      </c>
      <c r="G63" s="77">
        <f>G64+G65+G66</f>
        <v>8</v>
      </c>
    </row>
    <row r="64" spans="2:7" x14ac:dyDescent="0.2">
      <c r="B64" s="74">
        <f>B65+B66+B67</f>
        <v>11720</v>
      </c>
      <c r="C64" s="75" t="s">
        <v>988</v>
      </c>
      <c r="D64" s="72" t="s">
        <v>545</v>
      </c>
      <c r="E64" s="151" t="s">
        <v>1026</v>
      </c>
      <c r="F64" s="72" t="s">
        <v>1027</v>
      </c>
      <c r="G64" s="77">
        <v>0</v>
      </c>
    </row>
    <row r="65" spans="2:7" x14ac:dyDescent="0.2">
      <c r="B65" s="74">
        <v>11558</v>
      </c>
      <c r="C65" s="75" t="s">
        <v>544</v>
      </c>
      <c r="E65" s="151" t="s">
        <v>1028</v>
      </c>
      <c r="F65" s="72" t="s">
        <v>1029</v>
      </c>
      <c r="G65" s="77">
        <v>0</v>
      </c>
    </row>
    <row r="66" spans="2:7" x14ac:dyDescent="0.2">
      <c r="B66" s="74">
        <v>0</v>
      </c>
      <c r="C66" s="75" t="s">
        <v>543</v>
      </c>
      <c r="E66" s="151" t="s">
        <v>1030</v>
      </c>
      <c r="F66" s="72" t="s">
        <v>1031</v>
      </c>
      <c r="G66" s="77">
        <v>8</v>
      </c>
    </row>
    <row r="67" spans="2:7" x14ac:dyDescent="0.2">
      <c r="B67" s="74">
        <v>162</v>
      </c>
      <c r="C67" s="75" t="s">
        <v>542</v>
      </c>
      <c r="E67" s="73"/>
      <c r="G67" s="77"/>
    </row>
    <row r="68" spans="2:7" x14ac:dyDescent="0.2">
      <c r="B68" s="74">
        <f>G70-B59-B62-B64</f>
        <v>-215615</v>
      </c>
      <c r="C68" s="75" t="s">
        <v>989</v>
      </c>
      <c r="D68" s="75" t="s">
        <v>537</v>
      </c>
      <c r="E68" s="73"/>
      <c r="G68" s="77"/>
    </row>
    <row r="69" spans="2:7" ht="17.45" customHeight="1" x14ac:dyDescent="0.2">
      <c r="B69" s="74"/>
      <c r="E69" s="73"/>
      <c r="G69" s="77"/>
    </row>
    <row r="70" spans="2:7" ht="17.45" customHeight="1" x14ac:dyDescent="0.2">
      <c r="B70" s="78">
        <f>B59+B62+B64+B68</f>
        <v>-203539</v>
      </c>
      <c r="C70" s="79" t="s">
        <v>985</v>
      </c>
      <c r="D70" s="69"/>
      <c r="E70" s="152" t="s">
        <v>985</v>
      </c>
      <c r="F70" s="69"/>
      <c r="G70" s="80">
        <f>G59+G60+G63</f>
        <v>-203539</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-215615</v>
      </c>
    </row>
    <row r="78" spans="2:7" x14ac:dyDescent="0.2">
      <c r="B78" s="74"/>
      <c r="D78" s="75" t="s">
        <v>536</v>
      </c>
      <c r="E78" s="151"/>
      <c r="F78" s="75"/>
      <c r="G78" s="77"/>
    </row>
    <row r="79" spans="2:7" x14ac:dyDescent="0.2">
      <c r="B79" s="74">
        <f>G82-B77</f>
        <v>-215615</v>
      </c>
      <c r="C79" s="75" t="s">
        <v>991</v>
      </c>
      <c r="D79" s="59" t="s">
        <v>535</v>
      </c>
      <c r="E79" s="73"/>
      <c r="G79" s="77"/>
    </row>
    <row r="80" spans="2:7" x14ac:dyDescent="0.2">
      <c r="B80" s="74">
        <f>B79-B13</f>
        <v>-261157</v>
      </c>
      <c r="C80" s="75" t="s">
        <v>992</v>
      </c>
      <c r="D80" s="52" t="s">
        <v>532</v>
      </c>
      <c r="E80" s="73"/>
      <c r="G80" s="77"/>
    </row>
    <row r="81" spans="2:7" x14ac:dyDescent="0.2">
      <c r="B81" s="74"/>
      <c r="E81" s="73"/>
      <c r="G81" s="77"/>
    </row>
    <row r="82" spans="2:7" x14ac:dyDescent="0.2">
      <c r="B82" s="78">
        <f>B77+B79</f>
        <v>-215615</v>
      </c>
      <c r="C82" s="79" t="s">
        <v>985</v>
      </c>
      <c r="D82" s="69"/>
      <c r="E82" s="152" t="s">
        <v>985</v>
      </c>
      <c r="F82" s="69"/>
      <c r="G82" s="80">
        <f>G77</f>
        <v>-215615</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-69020</v>
      </c>
      <c r="C92" s="75" t="s">
        <v>993</v>
      </c>
      <c r="D92" s="52" t="s">
        <v>525</v>
      </c>
      <c r="E92" s="151" t="s">
        <v>991</v>
      </c>
      <c r="F92" s="52" t="s">
        <v>532</v>
      </c>
      <c r="G92" s="77">
        <f>+B80</f>
        <v>-261157</v>
      </c>
    </row>
    <row r="93" spans="2:7" x14ac:dyDescent="0.2">
      <c r="B93" s="74"/>
      <c r="D93" s="59" t="s">
        <v>523</v>
      </c>
      <c r="E93" s="151" t="s">
        <v>999</v>
      </c>
      <c r="F93" s="72" t="s">
        <v>531</v>
      </c>
      <c r="G93" s="77">
        <f>G94+G95</f>
        <v>192137</v>
      </c>
    </row>
    <row r="94" spans="2:7" x14ac:dyDescent="0.2">
      <c r="B94" s="74"/>
      <c r="D94" s="75"/>
      <c r="E94" s="151" t="s">
        <v>530</v>
      </c>
      <c r="G94" s="77">
        <v>0</v>
      </c>
    </row>
    <row r="95" spans="2:7" x14ac:dyDescent="0.2">
      <c r="B95" s="74"/>
      <c r="D95" s="75"/>
      <c r="E95" s="151" t="s">
        <v>529</v>
      </c>
      <c r="G95" s="77">
        <v>192137</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-69020</v>
      </c>
      <c r="C99" s="79" t="s">
        <v>985</v>
      </c>
      <c r="D99" s="69"/>
      <c r="E99" s="152" t="s">
        <v>985</v>
      </c>
      <c r="F99" s="69"/>
      <c r="G99" s="80">
        <f>G92+G93+G96</f>
        <v>-69020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152063</v>
      </c>
      <c r="C106" s="75" t="s">
        <v>994</v>
      </c>
      <c r="D106" s="86" t="s">
        <v>526</v>
      </c>
      <c r="E106" s="73"/>
      <c r="G106" s="73"/>
    </row>
    <row r="107" spans="2:7" x14ac:dyDescent="0.2">
      <c r="B107" s="74">
        <v>187372</v>
      </c>
      <c r="C107" s="75" t="s">
        <v>995</v>
      </c>
      <c r="D107" s="75"/>
      <c r="E107" s="151" t="s">
        <v>993</v>
      </c>
      <c r="F107" s="59" t="s">
        <v>525</v>
      </c>
      <c r="G107" s="77"/>
    </row>
    <row r="108" spans="2:7" x14ac:dyDescent="0.2">
      <c r="B108" s="74">
        <f>-B13</f>
        <v>-45542</v>
      </c>
      <c r="C108" s="75" t="s">
        <v>1001</v>
      </c>
      <c r="D108" s="75" t="s">
        <v>524</v>
      </c>
      <c r="E108" s="151"/>
      <c r="F108" s="58" t="s">
        <v>523</v>
      </c>
      <c r="G108" s="77">
        <f>B92</f>
        <v>-69020</v>
      </c>
    </row>
    <row r="109" spans="2:7" x14ac:dyDescent="0.2">
      <c r="B109" s="74">
        <v>-35309</v>
      </c>
      <c r="C109" s="82" t="s">
        <v>522</v>
      </c>
      <c r="D109" s="75" t="s">
        <v>1034</v>
      </c>
      <c r="E109" s="73"/>
      <c r="F109" s="87"/>
      <c r="G109" s="88"/>
    </row>
    <row r="110" spans="2:7" x14ac:dyDescent="0.2">
      <c r="B110" s="74">
        <v>0</v>
      </c>
      <c r="C110" s="82" t="s">
        <v>521</v>
      </c>
      <c r="D110" s="75" t="s">
        <v>520</v>
      </c>
      <c r="E110" s="155"/>
      <c r="G110" s="77"/>
    </row>
    <row r="111" spans="2:7" x14ac:dyDescent="0.2">
      <c r="B111" s="74">
        <v>1003</v>
      </c>
      <c r="C111" s="82" t="s">
        <v>996</v>
      </c>
      <c r="D111" s="75" t="s">
        <v>1035</v>
      </c>
      <c r="E111" s="73"/>
      <c r="F111" s="87"/>
      <c r="G111" s="88"/>
    </row>
    <row r="112" spans="2:7" x14ac:dyDescent="0.2">
      <c r="B112" s="74"/>
      <c r="C112" s="75"/>
      <c r="D112" s="75" t="s">
        <v>1036</v>
      </c>
      <c r="E112" s="155"/>
      <c r="G112" s="77"/>
    </row>
    <row r="113" spans="2:7" x14ac:dyDescent="0.2">
      <c r="B113" s="74">
        <f>G115-B106-B108-B111</f>
        <v>-176544</v>
      </c>
      <c r="C113" s="153" t="s">
        <v>997</v>
      </c>
      <c r="D113" s="52" t="s">
        <v>519</v>
      </c>
      <c r="E113" s="155"/>
      <c r="F113" s="84"/>
      <c r="G113" s="77"/>
    </row>
    <row r="114" spans="2:7" x14ac:dyDescent="0.2">
      <c r="B114" s="74"/>
      <c r="D114" s="75"/>
      <c r="E114" s="155"/>
      <c r="G114" s="77"/>
    </row>
    <row r="115" spans="2:7" x14ac:dyDescent="0.2">
      <c r="B115" s="78">
        <f>B106+B108+B111+B113</f>
        <v>-69020</v>
      </c>
      <c r="C115" s="79" t="s">
        <v>985</v>
      </c>
      <c r="D115" s="90"/>
      <c r="E115" s="152" t="s">
        <v>985</v>
      </c>
      <c r="F115" s="69"/>
      <c r="G115" s="80">
        <f>G108</f>
        <v>-69020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-176544</v>
      </c>
    </row>
    <row r="123" spans="2:7" ht="15" x14ac:dyDescent="0.2">
      <c r="B123" s="74">
        <f>B125+B128+B131+B134+B137+B142+B143+B144</f>
        <v>356148</v>
      </c>
      <c r="C123" s="50"/>
      <c r="D123" s="75" t="s">
        <v>513</v>
      </c>
      <c r="E123" s="50"/>
      <c r="F123" s="50"/>
      <c r="G123" s="77">
        <f>G125+G128+G131+G134+G137+G142+G143+G144</f>
        <v>532692</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91624</v>
      </c>
      <c r="D128" s="75" t="s">
        <v>509</v>
      </c>
      <c r="G128" s="77">
        <f>G129+G130</f>
        <v>-10</v>
      </c>
    </row>
    <row r="129" spans="2:7" x14ac:dyDescent="0.2">
      <c r="B129" s="74">
        <v>119186</v>
      </c>
      <c r="D129" s="75" t="s">
        <v>508</v>
      </c>
      <c r="G129" s="77">
        <v>0</v>
      </c>
    </row>
    <row r="130" spans="2:7" x14ac:dyDescent="0.2">
      <c r="B130" s="74">
        <v>-27562</v>
      </c>
      <c r="D130" s="75" t="s">
        <v>507</v>
      </c>
      <c r="G130" s="77">
        <v>-10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1224</v>
      </c>
      <c r="D134" s="75" t="s">
        <v>503</v>
      </c>
      <c r="G134" s="77">
        <f>G135+G136</f>
        <v>458678</v>
      </c>
    </row>
    <row r="135" spans="2:7" x14ac:dyDescent="0.2">
      <c r="B135" s="74">
        <v>50</v>
      </c>
      <c r="D135" s="75" t="s">
        <v>502</v>
      </c>
      <c r="G135" s="77">
        <v>-134647</v>
      </c>
    </row>
    <row r="136" spans="2:7" x14ac:dyDescent="0.2">
      <c r="B136" s="74">
        <v>1174</v>
      </c>
      <c r="D136" s="75" t="s">
        <v>501</v>
      </c>
      <c r="G136" s="77">
        <v>593325</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181</v>
      </c>
    </row>
    <row r="144" spans="2:7" x14ac:dyDescent="0.2">
      <c r="B144" s="74">
        <f>B145+B146</f>
        <v>263300</v>
      </c>
      <c r="D144" s="75" t="s">
        <v>493</v>
      </c>
      <c r="G144" s="77">
        <f>G145+G146</f>
        <v>73843</v>
      </c>
    </row>
    <row r="145" spans="2:7" x14ac:dyDescent="0.2">
      <c r="B145" s="74">
        <v>27468</v>
      </c>
      <c r="D145" s="75" t="s">
        <v>492</v>
      </c>
      <c r="G145" s="77">
        <v>-10446</v>
      </c>
    </row>
    <row r="146" spans="2:7" x14ac:dyDescent="0.2">
      <c r="B146" s="78">
        <v>235832</v>
      </c>
      <c r="C146" s="91"/>
      <c r="D146" s="90" t="s">
        <v>491</v>
      </c>
      <c r="E146" s="91"/>
      <c r="F146" s="91"/>
      <c r="G146" s="80">
        <v>84289</v>
      </c>
    </row>
    <row r="185" s="72" customFormat="1" x14ac:dyDescent="0.2"/>
  </sheetData>
  <mergeCells count="1">
    <mergeCell ref="B85:G85"/>
  </mergeCells>
  <hyperlinks>
    <hyperlink ref="B1" location="Indice!A1" display="INDICE" xr:uid="{00000000-0004-0000-3E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639</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3F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640</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7418</v>
      </c>
      <c r="C11" s="75" t="s">
        <v>975</v>
      </c>
      <c r="D11" s="75" t="s">
        <v>572</v>
      </c>
      <c r="E11" s="151" t="s">
        <v>998</v>
      </c>
      <c r="F11" s="76" t="s">
        <v>571</v>
      </c>
      <c r="G11" s="77">
        <f>G12+G13</f>
        <v>24961</v>
      </c>
    </row>
    <row r="12" spans="2:12" x14ac:dyDescent="0.2">
      <c r="B12" s="74">
        <f>G11-B11</f>
        <v>17543</v>
      </c>
      <c r="C12" s="75" t="s">
        <v>976</v>
      </c>
      <c r="D12" s="52" t="s">
        <v>566</v>
      </c>
      <c r="E12" s="151" t="s">
        <v>1006</v>
      </c>
      <c r="F12" s="72" t="s">
        <v>1007</v>
      </c>
      <c r="G12" s="77">
        <v>24961</v>
      </c>
    </row>
    <row r="13" spans="2:12" x14ac:dyDescent="0.2">
      <c r="B13" s="74">
        <v>264</v>
      </c>
      <c r="C13" s="75" t="s">
        <v>977</v>
      </c>
      <c r="D13" s="75" t="s">
        <v>524</v>
      </c>
      <c r="E13" s="151" t="s">
        <v>1008</v>
      </c>
      <c r="F13" s="72" t="s">
        <v>1009</v>
      </c>
      <c r="G13" s="77">
        <v>0</v>
      </c>
    </row>
    <row r="14" spans="2:12" x14ac:dyDescent="0.2">
      <c r="B14" s="74">
        <f>B12-B13</f>
        <v>17279</v>
      </c>
      <c r="C14" s="75" t="s">
        <v>978</v>
      </c>
      <c r="D14" s="52" t="s">
        <v>570</v>
      </c>
      <c r="E14" s="151"/>
      <c r="G14" s="77"/>
    </row>
    <row r="15" spans="2:12" ht="7.15" customHeight="1" x14ac:dyDescent="0.2">
      <c r="B15" s="74"/>
      <c r="E15" s="73"/>
      <c r="G15" s="77"/>
    </row>
    <row r="16" spans="2:12" x14ac:dyDescent="0.2">
      <c r="B16" s="78">
        <f>B11+B12</f>
        <v>24961</v>
      </c>
      <c r="C16" s="79" t="s">
        <v>518</v>
      </c>
      <c r="D16" s="69"/>
      <c r="E16" s="152" t="s">
        <v>985</v>
      </c>
      <c r="F16" s="69"/>
      <c r="G16" s="80">
        <f>G11</f>
        <v>24961</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16988</v>
      </c>
      <c r="C26" s="75" t="s">
        <v>979</v>
      </c>
      <c r="D26" s="75" t="s">
        <v>567</v>
      </c>
      <c r="E26" s="151" t="s">
        <v>976</v>
      </c>
      <c r="F26" s="59" t="s">
        <v>566</v>
      </c>
      <c r="G26" s="77">
        <f>+B12</f>
        <v>17543</v>
      </c>
    </row>
    <row r="27" spans="2:7" x14ac:dyDescent="0.2">
      <c r="B27" s="74">
        <v>12933</v>
      </c>
      <c r="C27" s="75" t="s">
        <v>565</v>
      </c>
      <c r="E27" s="73"/>
      <c r="G27" s="77"/>
    </row>
    <row r="28" spans="2:7" x14ac:dyDescent="0.2">
      <c r="B28" s="74">
        <f>B29+B30</f>
        <v>4055</v>
      </c>
      <c r="C28" s="75" t="s">
        <v>564</v>
      </c>
      <c r="E28" s="73"/>
      <c r="G28" s="77"/>
    </row>
    <row r="29" spans="2:7" x14ac:dyDescent="0.2">
      <c r="B29" s="74">
        <v>3913</v>
      </c>
      <c r="C29" s="75" t="s">
        <v>1002</v>
      </c>
      <c r="E29" s="73"/>
      <c r="G29" s="77"/>
    </row>
    <row r="30" spans="2:7" x14ac:dyDescent="0.2">
      <c r="B30" s="74">
        <v>142</v>
      </c>
      <c r="C30" s="75" t="s">
        <v>1003</v>
      </c>
      <c r="E30" s="73"/>
      <c r="G30" s="77"/>
    </row>
    <row r="31" spans="2:7" ht="12.75" customHeight="1" x14ac:dyDescent="0.2">
      <c r="B31" s="74">
        <v>30</v>
      </c>
      <c r="C31" s="75" t="s">
        <v>980</v>
      </c>
      <c r="D31" s="72" t="s">
        <v>563</v>
      </c>
      <c r="E31" s="73"/>
      <c r="G31" s="77"/>
    </row>
    <row r="32" spans="2:7" ht="12.75" customHeight="1" x14ac:dyDescent="0.2">
      <c r="B32" s="74">
        <v>0</v>
      </c>
      <c r="C32" s="75" t="s">
        <v>981</v>
      </c>
      <c r="D32" s="72" t="s">
        <v>562</v>
      </c>
      <c r="E32" s="73"/>
      <c r="G32" s="77"/>
    </row>
    <row r="33" spans="2:7" x14ac:dyDescent="0.2">
      <c r="B33" s="74">
        <f>G35-B26-B31-B32</f>
        <v>525</v>
      </c>
      <c r="C33" s="75" t="s">
        <v>982</v>
      </c>
      <c r="D33" s="52" t="s">
        <v>560</v>
      </c>
      <c r="E33" s="73"/>
      <c r="G33" s="77"/>
    </row>
    <row r="34" spans="2:7" x14ac:dyDescent="0.2">
      <c r="B34" s="74"/>
      <c r="E34" s="73"/>
      <c r="G34" s="77"/>
    </row>
    <row r="35" spans="2:7" x14ac:dyDescent="0.2">
      <c r="B35" s="78">
        <f>B26+B31+B32+B33</f>
        <v>17543</v>
      </c>
      <c r="C35" s="79" t="s">
        <v>985</v>
      </c>
      <c r="D35" s="69"/>
      <c r="E35" s="152" t="s">
        <v>985</v>
      </c>
      <c r="F35" s="69"/>
      <c r="G35" s="80">
        <f>G26</f>
        <v>17543</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1043</v>
      </c>
      <c r="C42" s="75" t="s">
        <v>983</v>
      </c>
      <c r="D42" s="75" t="s">
        <v>559</v>
      </c>
      <c r="E42" s="151" t="s">
        <v>982</v>
      </c>
      <c r="F42" s="52" t="s">
        <v>560</v>
      </c>
      <c r="G42" s="77">
        <f>+B33</f>
        <v>525</v>
      </c>
    </row>
    <row r="43" spans="2:7" x14ac:dyDescent="0.2">
      <c r="B43" s="74">
        <v>25</v>
      </c>
      <c r="C43" s="82" t="s">
        <v>558</v>
      </c>
      <c r="E43" s="154" t="s">
        <v>983</v>
      </c>
      <c r="F43" s="76" t="s">
        <v>559</v>
      </c>
      <c r="G43" s="77">
        <f>G44+G45+G47+G48+G49</f>
        <v>0</v>
      </c>
    </row>
    <row r="44" spans="2:7" x14ac:dyDescent="0.2">
      <c r="B44" s="74">
        <v>1018</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-518</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525</v>
      </c>
      <c r="C52" s="79" t="s">
        <v>985</v>
      </c>
      <c r="D52" s="69"/>
      <c r="E52" s="152" t="s">
        <v>985</v>
      </c>
      <c r="F52" s="69"/>
      <c r="G52" s="80">
        <f>G42+G43+G50</f>
        <v>525</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-21</v>
      </c>
      <c r="C59" s="75" t="s">
        <v>986</v>
      </c>
      <c r="D59" s="76" t="s">
        <v>551</v>
      </c>
      <c r="E59" s="151" t="s">
        <v>984</v>
      </c>
      <c r="F59" s="52" t="s">
        <v>550</v>
      </c>
      <c r="G59" s="77">
        <f>+B49</f>
        <v>-518</v>
      </c>
    </row>
    <row r="60" spans="2:7" x14ac:dyDescent="0.2">
      <c r="B60" s="74">
        <v>-21</v>
      </c>
      <c r="C60" s="75" t="s">
        <v>549</v>
      </c>
      <c r="E60" s="151" t="s">
        <v>1004</v>
      </c>
      <c r="F60" s="75" t="s">
        <v>1005</v>
      </c>
      <c r="G60" s="77">
        <f>G61+G62</f>
        <v>142</v>
      </c>
    </row>
    <row r="61" spans="2:7" x14ac:dyDescent="0.2">
      <c r="B61" s="74">
        <v>0</v>
      </c>
      <c r="C61" s="75" t="s">
        <v>548</v>
      </c>
      <c r="E61" s="151" t="s">
        <v>1022</v>
      </c>
      <c r="F61" s="72" t="s">
        <v>1023</v>
      </c>
      <c r="G61" s="77">
        <v>0</v>
      </c>
    </row>
    <row r="62" spans="2:7" x14ac:dyDescent="0.2">
      <c r="B62" s="74">
        <v>142</v>
      </c>
      <c r="C62" s="75" t="s">
        <v>987</v>
      </c>
      <c r="D62" s="75" t="s">
        <v>547</v>
      </c>
      <c r="E62" s="151" t="s">
        <v>1024</v>
      </c>
      <c r="F62" s="72" t="s">
        <v>1025</v>
      </c>
      <c r="G62" s="77">
        <v>142</v>
      </c>
    </row>
    <row r="63" spans="2:7" x14ac:dyDescent="0.2">
      <c r="B63" s="74"/>
      <c r="D63" s="75" t="s">
        <v>546</v>
      </c>
      <c r="E63" s="151" t="s">
        <v>988</v>
      </c>
      <c r="F63" s="72" t="s">
        <v>545</v>
      </c>
      <c r="G63" s="77">
        <f>G64+G65+G66</f>
        <v>0</v>
      </c>
    </row>
    <row r="64" spans="2:7" x14ac:dyDescent="0.2">
      <c r="B64" s="74">
        <f>B65+B66+B67</f>
        <v>82</v>
      </c>
      <c r="C64" s="75" t="s">
        <v>988</v>
      </c>
      <c r="D64" s="72" t="s">
        <v>545</v>
      </c>
      <c r="E64" s="151" t="s">
        <v>1026</v>
      </c>
      <c r="F64" s="72" t="s">
        <v>1027</v>
      </c>
      <c r="G64" s="77">
        <v>0</v>
      </c>
    </row>
    <row r="65" spans="2:7" x14ac:dyDescent="0.2">
      <c r="B65" s="74">
        <v>82</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-579</v>
      </c>
      <c r="C68" s="75" t="s">
        <v>989</v>
      </c>
      <c r="D68" s="75" t="s">
        <v>537</v>
      </c>
      <c r="E68" s="73"/>
      <c r="G68" s="77"/>
    </row>
    <row r="69" spans="2:7" ht="17.45" customHeight="1" x14ac:dyDescent="0.2">
      <c r="B69" s="74"/>
      <c r="E69" s="73"/>
      <c r="G69" s="77"/>
    </row>
    <row r="70" spans="2:7" ht="17.45" customHeight="1" x14ac:dyDescent="0.2">
      <c r="B70" s="78">
        <f>B59+B62+B64+B68</f>
        <v>-376</v>
      </c>
      <c r="C70" s="79" t="s">
        <v>985</v>
      </c>
      <c r="D70" s="69"/>
      <c r="E70" s="152" t="s">
        <v>985</v>
      </c>
      <c r="F70" s="69"/>
      <c r="G70" s="80">
        <f>G59+G60+G63</f>
        <v>-376</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-579</v>
      </c>
    </row>
    <row r="78" spans="2:7" x14ac:dyDescent="0.2">
      <c r="B78" s="74"/>
      <c r="D78" s="75" t="s">
        <v>536</v>
      </c>
      <c r="E78" s="151"/>
      <c r="F78" s="75"/>
      <c r="G78" s="77"/>
    </row>
    <row r="79" spans="2:7" x14ac:dyDescent="0.2">
      <c r="B79" s="74">
        <f>G82-B77</f>
        <v>-579</v>
      </c>
      <c r="C79" s="75" t="s">
        <v>991</v>
      </c>
      <c r="D79" s="59" t="s">
        <v>535</v>
      </c>
      <c r="E79" s="73"/>
      <c r="G79" s="77"/>
    </row>
    <row r="80" spans="2:7" x14ac:dyDescent="0.2">
      <c r="B80" s="74">
        <f>B79-B13</f>
        <v>-843</v>
      </c>
      <c r="C80" s="75" t="s">
        <v>992</v>
      </c>
      <c r="D80" s="52" t="s">
        <v>532</v>
      </c>
      <c r="E80" s="73"/>
      <c r="G80" s="77"/>
    </row>
    <row r="81" spans="2:7" x14ac:dyDescent="0.2">
      <c r="B81" s="74"/>
      <c r="E81" s="73"/>
      <c r="G81" s="77"/>
    </row>
    <row r="82" spans="2:7" x14ac:dyDescent="0.2">
      <c r="B82" s="78">
        <f>B77+B79</f>
        <v>-579</v>
      </c>
      <c r="C82" s="79" t="s">
        <v>985</v>
      </c>
      <c r="D82" s="69"/>
      <c r="E82" s="152" t="s">
        <v>985</v>
      </c>
      <c r="F82" s="69"/>
      <c r="G82" s="80">
        <f>G77</f>
        <v>-579</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-843</v>
      </c>
      <c r="C92" s="75" t="s">
        <v>993</v>
      </c>
      <c r="D92" s="52" t="s">
        <v>525</v>
      </c>
      <c r="E92" s="151" t="s">
        <v>991</v>
      </c>
      <c r="F92" s="52" t="s">
        <v>532</v>
      </c>
      <c r="G92" s="77">
        <f>+B80</f>
        <v>-843</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-843</v>
      </c>
      <c r="C99" s="79" t="s">
        <v>985</v>
      </c>
      <c r="D99" s="69"/>
      <c r="E99" s="152" t="s">
        <v>985</v>
      </c>
      <c r="F99" s="69"/>
      <c r="G99" s="80">
        <f>G92+G93+G96</f>
        <v>-843</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226</v>
      </c>
      <c r="C106" s="75" t="s">
        <v>994</v>
      </c>
      <c r="D106" s="86" t="s">
        <v>526</v>
      </c>
      <c r="E106" s="73"/>
      <c r="G106" s="73"/>
    </row>
    <row r="107" spans="2:7" x14ac:dyDescent="0.2">
      <c r="B107" s="74">
        <v>226</v>
      </c>
      <c r="C107" s="75" t="s">
        <v>995</v>
      </c>
      <c r="D107" s="75"/>
      <c r="E107" s="151" t="s">
        <v>993</v>
      </c>
      <c r="F107" s="59" t="s">
        <v>525</v>
      </c>
      <c r="G107" s="77"/>
    </row>
    <row r="108" spans="2:7" x14ac:dyDescent="0.2">
      <c r="B108" s="74">
        <f>-B13</f>
        <v>-264</v>
      </c>
      <c r="C108" s="75" t="s">
        <v>1001</v>
      </c>
      <c r="D108" s="75" t="s">
        <v>524</v>
      </c>
      <c r="E108" s="151"/>
      <c r="F108" s="58" t="s">
        <v>523</v>
      </c>
      <c r="G108" s="77">
        <f>B92</f>
        <v>-843</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-805</v>
      </c>
      <c r="C113" s="153" t="s">
        <v>997</v>
      </c>
      <c r="D113" s="52" t="s">
        <v>519</v>
      </c>
      <c r="E113" s="155"/>
      <c r="F113" s="84"/>
      <c r="G113" s="77"/>
    </row>
    <row r="114" spans="2:7" x14ac:dyDescent="0.2">
      <c r="B114" s="74"/>
      <c r="D114" s="75"/>
      <c r="E114" s="155"/>
      <c r="G114" s="77"/>
    </row>
    <row r="115" spans="2:7" x14ac:dyDescent="0.2">
      <c r="B115" s="78">
        <f>B106+B108+B111+B113</f>
        <v>-843</v>
      </c>
      <c r="C115" s="79" t="s">
        <v>985</v>
      </c>
      <c r="D115" s="90"/>
      <c r="E115" s="152" t="s">
        <v>985</v>
      </c>
      <c r="F115" s="69"/>
      <c r="G115" s="80">
        <f>G108</f>
        <v>-843</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-805</v>
      </c>
    </row>
    <row r="123" spans="2:7" ht="15" x14ac:dyDescent="0.2">
      <c r="B123" s="74">
        <f>B125+B128+B131+B134+B137+B142+B143+B144</f>
        <v>-568</v>
      </c>
      <c r="C123" s="50"/>
      <c r="D123" s="75" t="s">
        <v>513</v>
      </c>
      <c r="E123" s="50"/>
      <c r="F123" s="50"/>
      <c r="G123" s="77">
        <f>G125+G128+G131+G134+G137+G142+G143+G144</f>
        <v>237</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1044</v>
      </c>
      <c r="D128" s="75" t="s">
        <v>509</v>
      </c>
      <c r="G128" s="77">
        <f>G129+G130</f>
        <v>5</v>
      </c>
    </row>
    <row r="129" spans="2:7" x14ac:dyDescent="0.2">
      <c r="B129" s="74">
        <v>1053</v>
      </c>
      <c r="D129" s="75" t="s">
        <v>508</v>
      </c>
      <c r="G129" s="77">
        <v>0</v>
      </c>
    </row>
    <row r="130" spans="2:7" x14ac:dyDescent="0.2">
      <c r="B130" s="74">
        <v>-9</v>
      </c>
      <c r="D130" s="75" t="s">
        <v>507</v>
      </c>
      <c r="G130" s="77">
        <v>5</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186</v>
      </c>
    </row>
    <row r="135" spans="2:7" x14ac:dyDescent="0.2">
      <c r="B135" s="74">
        <v>0</v>
      </c>
      <c r="D135" s="75" t="s">
        <v>502</v>
      </c>
      <c r="G135" s="77">
        <v>244</v>
      </c>
    </row>
    <row r="136" spans="2:7" x14ac:dyDescent="0.2">
      <c r="B136" s="74">
        <v>0</v>
      </c>
      <c r="D136" s="75" t="s">
        <v>501</v>
      </c>
      <c r="G136" s="77">
        <v>-58</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-1612</v>
      </c>
      <c r="D144" s="75" t="s">
        <v>493</v>
      </c>
      <c r="G144" s="77">
        <f>G145+G146</f>
        <v>46</v>
      </c>
    </row>
    <row r="145" spans="2:7" x14ac:dyDescent="0.2">
      <c r="B145" s="74">
        <v>-1530</v>
      </c>
      <c r="D145" s="75" t="s">
        <v>492</v>
      </c>
      <c r="G145" s="77">
        <v>53</v>
      </c>
    </row>
    <row r="146" spans="2:7" x14ac:dyDescent="0.2">
      <c r="B146" s="78">
        <v>-82</v>
      </c>
      <c r="C146" s="91"/>
      <c r="D146" s="90" t="s">
        <v>491</v>
      </c>
      <c r="E146" s="91"/>
      <c r="F146" s="91"/>
      <c r="G146" s="80">
        <v>-7</v>
      </c>
    </row>
    <row r="185" s="72" customFormat="1" x14ac:dyDescent="0.2"/>
  </sheetData>
  <mergeCells count="1">
    <mergeCell ref="B85:G85"/>
  </mergeCells>
  <hyperlinks>
    <hyperlink ref="B1" location="Indice!A1" display="INDICE" xr:uid="{00000000-0004-0000-40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641</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10224</v>
      </c>
      <c r="C11" s="75" t="s">
        <v>975</v>
      </c>
      <c r="D11" s="75" t="s">
        <v>572</v>
      </c>
      <c r="E11" s="151" t="s">
        <v>998</v>
      </c>
      <c r="F11" s="76" t="s">
        <v>571</v>
      </c>
      <c r="G11" s="77">
        <f>G12+G13</f>
        <v>47492</v>
      </c>
    </row>
    <row r="12" spans="2:12" x14ac:dyDescent="0.2">
      <c r="B12" s="74">
        <f>G11-B11</f>
        <v>37268</v>
      </c>
      <c r="C12" s="75" t="s">
        <v>976</v>
      </c>
      <c r="D12" s="52" t="s">
        <v>566</v>
      </c>
      <c r="E12" s="151" t="s">
        <v>1006</v>
      </c>
      <c r="F12" s="72" t="s">
        <v>1007</v>
      </c>
      <c r="G12" s="77">
        <v>47121</v>
      </c>
    </row>
    <row r="13" spans="2:12" x14ac:dyDescent="0.2">
      <c r="B13" s="74">
        <v>13060</v>
      </c>
      <c r="C13" s="75" t="s">
        <v>977</v>
      </c>
      <c r="D13" s="75" t="s">
        <v>524</v>
      </c>
      <c r="E13" s="151" t="s">
        <v>1008</v>
      </c>
      <c r="F13" s="72" t="s">
        <v>1009</v>
      </c>
      <c r="G13" s="77">
        <v>371</v>
      </c>
    </row>
    <row r="14" spans="2:12" x14ac:dyDescent="0.2">
      <c r="B14" s="74">
        <f>B12-B13</f>
        <v>24208</v>
      </c>
      <c r="C14" s="75" t="s">
        <v>978</v>
      </c>
      <c r="D14" s="52" t="s">
        <v>570</v>
      </c>
      <c r="E14" s="151"/>
      <c r="G14" s="77"/>
    </row>
    <row r="15" spans="2:12" ht="7.15" customHeight="1" x14ac:dyDescent="0.2">
      <c r="B15" s="74"/>
      <c r="E15" s="73"/>
      <c r="G15" s="77"/>
    </row>
    <row r="16" spans="2:12" x14ac:dyDescent="0.2">
      <c r="B16" s="78">
        <f>B11+B12</f>
        <v>47492</v>
      </c>
      <c r="C16" s="79" t="s">
        <v>518</v>
      </c>
      <c r="D16" s="69"/>
      <c r="E16" s="152" t="s">
        <v>985</v>
      </c>
      <c r="F16" s="69"/>
      <c r="G16" s="80">
        <f>G11</f>
        <v>47492</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9983</v>
      </c>
      <c r="C26" s="75" t="s">
        <v>979</v>
      </c>
      <c r="D26" s="75" t="s">
        <v>567</v>
      </c>
      <c r="E26" s="151" t="s">
        <v>976</v>
      </c>
      <c r="F26" s="59" t="s">
        <v>566</v>
      </c>
      <c r="G26" s="77">
        <f>+B12</f>
        <v>37268</v>
      </c>
    </row>
    <row r="27" spans="2:7" x14ac:dyDescent="0.2">
      <c r="B27" s="74">
        <v>7601</v>
      </c>
      <c r="C27" s="75" t="s">
        <v>565</v>
      </c>
      <c r="E27" s="73"/>
      <c r="G27" s="77"/>
    </row>
    <row r="28" spans="2:7" x14ac:dyDescent="0.2">
      <c r="B28" s="74">
        <f>B29+B30</f>
        <v>2382</v>
      </c>
      <c r="C28" s="75" t="s">
        <v>564</v>
      </c>
      <c r="E28" s="73"/>
      <c r="G28" s="77"/>
    </row>
    <row r="29" spans="2:7" x14ac:dyDescent="0.2">
      <c r="B29" s="74">
        <v>2382</v>
      </c>
      <c r="C29" s="75" t="s">
        <v>1002</v>
      </c>
      <c r="E29" s="73"/>
      <c r="G29" s="77"/>
    </row>
    <row r="30" spans="2:7" x14ac:dyDescent="0.2">
      <c r="B30" s="74">
        <v>0</v>
      </c>
      <c r="C30" s="75" t="s">
        <v>1003</v>
      </c>
      <c r="E30" s="73"/>
      <c r="G30" s="77"/>
    </row>
    <row r="31" spans="2:7" ht="12.75" customHeight="1" x14ac:dyDescent="0.2">
      <c r="B31" s="74">
        <v>1672</v>
      </c>
      <c r="C31" s="75" t="s">
        <v>980</v>
      </c>
      <c r="D31" s="72" t="s">
        <v>563</v>
      </c>
      <c r="E31" s="73"/>
      <c r="G31" s="77"/>
    </row>
    <row r="32" spans="2:7" ht="12.75" customHeight="1" x14ac:dyDescent="0.2">
      <c r="B32" s="74">
        <v>0</v>
      </c>
      <c r="C32" s="75" t="s">
        <v>981</v>
      </c>
      <c r="D32" s="72" t="s">
        <v>562</v>
      </c>
      <c r="E32" s="73"/>
      <c r="G32" s="77"/>
    </row>
    <row r="33" spans="2:7" x14ac:dyDescent="0.2">
      <c r="B33" s="74">
        <f>G35-B26-B31-B32</f>
        <v>25613</v>
      </c>
      <c r="C33" s="75" t="s">
        <v>982</v>
      </c>
      <c r="D33" s="52" t="s">
        <v>560</v>
      </c>
      <c r="E33" s="73"/>
      <c r="G33" s="77"/>
    </row>
    <row r="34" spans="2:7" x14ac:dyDescent="0.2">
      <c r="B34" s="74"/>
      <c r="E34" s="73"/>
      <c r="G34" s="77"/>
    </row>
    <row r="35" spans="2:7" x14ac:dyDescent="0.2">
      <c r="B35" s="78">
        <f>B26+B31+B32+B33</f>
        <v>37268</v>
      </c>
      <c r="C35" s="79" t="s">
        <v>985</v>
      </c>
      <c r="D35" s="69"/>
      <c r="E35" s="152" t="s">
        <v>985</v>
      </c>
      <c r="F35" s="69"/>
      <c r="G35" s="80">
        <f>G26</f>
        <v>37268</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19357</v>
      </c>
      <c r="C42" s="75" t="s">
        <v>983</v>
      </c>
      <c r="D42" s="75" t="s">
        <v>559</v>
      </c>
      <c r="E42" s="151" t="s">
        <v>982</v>
      </c>
      <c r="F42" s="52" t="s">
        <v>560</v>
      </c>
      <c r="G42" s="77">
        <f>+B33</f>
        <v>25613</v>
      </c>
    </row>
    <row r="43" spans="2:7" x14ac:dyDescent="0.2">
      <c r="B43" s="74">
        <v>399</v>
      </c>
      <c r="C43" s="82" t="s">
        <v>558</v>
      </c>
      <c r="E43" s="154" t="s">
        <v>983</v>
      </c>
      <c r="F43" s="76" t="s">
        <v>559</v>
      </c>
      <c r="G43" s="77">
        <f>G44+G45+G47+G48+G49</f>
        <v>3113</v>
      </c>
    </row>
    <row r="44" spans="2:7" x14ac:dyDescent="0.2">
      <c r="B44" s="74">
        <v>18958</v>
      </c>
      <c r="C44" s="75" t="s">
        <v>557</v>
      </c>
      <c r="E44" s="154" t="s">
        <v>1010</v>
      </c>
      <c r="F44" s="72" t="s">
        <v>1011</v>
      </c>
      <c r="G44" s="77">
        <v>462</v>
      </c>
    </row>
    <row r="45" spans="2:7" x14ac:dyDescent="0.2">
      <c r="B45" s="74">
        <v>0</v>
      </c>
      <c r="C45" s="75" t="s">
        <v>556</v>
      </c>
      <c r="E45" s="151" t="s">
        <v>1012</v>
      </c>
      <c r="F45" s="72" t="s">
        <v>1013</v>
      </c>
      <c r="G45" s="77">
        <v>2651</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9369</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28726</v>
      </c>
      <c r="C52" s="79" t="s">
        <v>985</v>
      </c>
      <c r="D52" s="69"/>
      <c r="E52" s="152" t="s">
        <v>985</v>
      </c>
      <c r="F52" s="69"/>
      <c r="G52" s="80">
        <f>G42+G43+G50</f>
        <v>28726</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3256</v>
      </c>
      <c r="C59" s="75" t="s">
        <v>986</v>
      </c>
      <c r="D59" s="76" t="s">
        <v>551</v>
      </c>
      <c r="E59" s="151" t="s">
        <v>984</v>
      </c>
      <c r="F59" s="52" t="s">
        <v>550</v>
      </c>
      <c r="G59" s="77">
        <f>+B49</f>
        <v>9369</v>
      </c>
    </row>
    <row r="60" spans="2:7" x14ac:dyDescent="0.2">
      <c r="B60" s="74">
        <v>3256</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36</v>
      </c>
      <c r="C64" s="75" t="s">
        <v>988</v>
      </c>
      <c r="D64" s="72" t="s">
        <v>545</v>
      </c>
      <c r="E64" s="151" t="s">
        <v>1026</v>
      </c>
      <c r="F64" s="72" t="s">
        <v>1027</v>
      </c>
      <c r="G64" s="77">
        <v>0</v>
      </c>
    </row>
    <row r="65" spans="2:7" x14ac:dyDescent="0.2">
      <c r="B65" s="74">
        <v>33</v>
      </c>
      <c r="C65" s="75" t="s">
        <v>544</v>
      </c>
      <c r="E65" s="151" t="s">
        <v>1028</v>
      </c>
      <c r="F65" s="72" t="s">
        <v>1029</v>
      </c>
      <c r="G65" s="77">
        <v>0</v>
      </c>
    </row>
    <row r="66" spans="2:7" x14ac:dyDescent="0.2">
      <c r="B66" s="74">
        <v>0</v>
      </c>
      <c r="C66" s="75" t="s">
        <v>543</v>
      </c>
      <c r="E66" s="151" t="s">
        <v>1030</v>
      </c>
      <c r="F66" s="72" t="s">
        <v>1031</v>
      </c>
      <c r="G66" s="77">
        <v>0</v>
      </c>
    </row>
    <row r="67" spans="2:7" x14ac:dyDescent="0.2">
      <c r="B67" s="74">
        <v>3</v>
      </c>
      <c r="C67" s="75" t="s">
        <v>542</v>
      </c>
      <c r="E67" s="73"/>
      <c r="G67" s="77"/>
    </row>
    <row r="68" spans="2:7" x14ac:dyDescent="0.2">
      <c r="B68" s="74">
        <f>G70-B59-B62-B64</f>
        <v>6077</v>
      </c>
      <c r="C68" s="75" t="s">
        <v>989</v>
      </c>
      <c r="D68" s="75" t="s">
        <v>537</v>
      </c>
      <c r="E68" s="73"/>
      <c r="G68" s="77"/>
    </row>
    <row r="69" spans="2:7" ht="17.45" customHeight="1" x14ac:dyDescent="0.2">
      <c r="B69" s="74"/>
      <c r="E69" s="73"/>
      <c r="G69" s="77"/>
    </row>
    <row r="70" spans="2:7" ht="17.45" customHeight="1" x14ac:dyDescent="0.2">
      <c r="B70" s="78">
        <f>B59+B62+B64+B68</f>
        <v>9369</v>
      </c>
      <c r="C70" s="79" t="s">
        <v>985</v>
      </c>
      <c r="D70" s="69"/>
      <c r="E70" s="152" t="s">
        <v>985</v>
      </c>
      <c r="F70" s="69"/>
      <c r="G70" s="80">
        <f>G59+G60+G63</f>
        <v>9369</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6077</v>
      </c>
    </row>
    <row r="78" spans="2:7" x14ac:dyDescent="0.2">
      <c r="B78" s="74"/>
      <c r="D78" s="75" t="s">
        <v>536</v>
      </c>
      <c r="E78" s="151"/>
      <c r="F78" s="75"/>
      <c r="G78" s="77"/>
    </row>
    <row r="79" spans="2:7" x14ac:dyDescent="0.2">
      <c r="B79" s="74">
        <f>G82-B77</f>
        <v>6077</v>
      </c>
      <c r="C79" s="75" t="s">
        <v>991</v>
      </c>
      <c r="D79" s="59" t="s">
        <v>535</v>
      </c>
      <c r="E79" s="73"/>
      <c r="G79" s="77"/>
    </row>
    <row r="80" spans="2:7" x14ac:dyDescent="0.2">
      <c r="B80" s="74">
        <f>B79-B13</f>
        <v>-6983</v>
      </c>
      <c r="C80" s="75" t="s">
        <v>992</v>
      </c>
      <c r="D80" s="52" t="s">
        <v>532</v>
      </c>
      <c r="E80" s="73"/>
      <c r="G80" s="77"/>
    </row>
    <row r="81" spans="2:7" x14ac:dyDescent="0.2">
      <c r="B81" s="74"/>
      <c r="E81" s="73"/>
      <c r="G81" s="77"/>
    </row>
    <row r="82" spans="2:7" x14ac:dyDescent="0.2">
      <c r="B82" s="78">
        <f>B77+B79</f>
        <v>6077</v>
      </c>
      <c r="C82" s="79" t="s">
        <v>985</v>
      </c>
      <c r="D82" s="69"/>
      <c r="E82" s="152" t="s">
        <v>985</v>
      </c>
      <c r="F82" s="69"/>
      <c r="G82" s="80">
        <f>G77</f>
        <v>6077</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-6449</v>
      </c>
      <c r="C92" s="75" t="s">
        <v>993</v>
      </c>
      <c r="D92" s="52" t="s">
        <v>525</v>
      </c>
      <c r="E92" s="151" t="s">
        <v>991</v>
      </c>
      <c r="F92" s="52" t="s">
        <v>532</v>
      </c>
      <c r="G92" s="77">
        <f>+B80</f>
        <v>-6983</v>
      </c>
    </row>
    <row r="93" spans="2:7" x14ac:dyDescent="0.2">
      <c r="B93" s="74"/>
      <c r="D93" s="59" t="s">
        <v>523</v>
      </c>
      <c r="E93" s="151" t="s">
        <v>999</v>
      </c>
      <c r="F93" s="72" t="s">
        <v>531</v>
      </c>
      <c r="G93" s="77">
        <f>G94+G95</f>
        <v>534</v>
      </c>
    </row>
    <row r="94" spans="2:7" x14ac:dyDescent="0.2">
      <c r="B94" s="74"/>
      <c r="D94" s="75"/>
      <c r="E94" s="151" t="s">
        <v>530</v>
      </c>
      <c r="G94" s="77">
        <v>534</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-6449</v>
      </c>
      <c r="C99" s="79" t="s">
        <v>985</v>
      </c>
      <c r="D99" s="69"/>
      <c r="E99" s="152" t="s">
        <v>985</v>
      </c>
      <c r="F99" s="69"/>
      <c r="G99" s="80">
        <f>G92+G93+G96</f>
        <v>-6449</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2939</v>
      </c>
      <c r="C106" s="75" t="s">
        <v>994</v>
      </c>
      <c r="D106" s="86" t="s">
        <v>526</v>
      </c>
      <c r="E106" s="73"/>
      <c r="G106" s="73"/>
    </row>
    <row r="107" spans="2:7" x14ac:dyDescent="0.2">
      <c r="B107" s="74">
        <v>3110</v>
      </c>
      <c r="C107" s="75" t="s">
        <v>995</v>
      </c>
      <c r="D107" s="75"/>
      <c r="E107" s="151" t="s">
        <v>993</v>
      </c>
      <c r="F107" s="59" t="s">
        <v>525</v>
      </c>
      <c r="G107" s="77"/>
    </row>
    <row r="108" spans="2:7" x14ac:dyDescent="0.2">
      <c r="B108" s="74">
        <f>-B13</f>
        <v>-13060</v>
      </c>
      <c r="C108" s="75" t="s">
        <v>1001</v>
      </c>
      <c r="D108" s="75" t="s">
        <v>524</v>
      </c>
      <c r="E108" s="151"/>
      <c r="F108" s="58" t="s">
        <v>523</v>
      </c>
      <c r="G108" s="77">
        <f>B92</f>
        <v>-6449</v>
      </c>
    </row>
    <row r="109" spans="2:7" x14ac:dyDescent="0.2">
      <c r="B109" s="74">
        <v>-171</v>
      </c>
      <c r="C109" s="82" t="s">
        <v>522</v>
      </c>
      <c r="D109" s="75" t="s">
        <v>1034</v>
      </c>
      <c r="E109" s="73"/>
      <c r="F109" s="87"/>
      <c r="G109" s="88"/>
    </row>
    <row r="110" spans="2:7" x14ac:dyDescent="0.2">
      <c r="B110" s="74">
        <v>0</v>
      </c>
      <c r="C110" s="82" t="s">
        <v>521</v>
      </c>
      <c r="D110" s="75" t="s">
        <v>520</v>
      </c>
      <c r="E110" s="155"/>
      <c r="G110" s="77"/>
    </row>
    <row r="111" spans="2:7" x14ac:dyDescent="0.2">
      <c r="B111" s="74">
        <v>115</v>
      </c>
      <c r="C111" s="82" t="s">
        <v>996</v>
      </c>
      <c r="D111" s="75" t="s">
        <v>1035</v>
      </c>
      <c r="E111" s="73"/>
      <c r="F111" s="87"/>
      <c r="G111" s="88"/>
    </row>
    <row r="112" spans="2:7" x14ac:dyDescent="0.2">
      <c r="B112" s="74"/>
      <c r="C112" s="75"/>
      <c r="D112" s="75" t="s">
        <v>1036</v>
      </c>
      <c r="E112" s="155"/>
      <c r="G112" s="77"/>
    </row>
    <row r="113" spans="2:7" x14ac:dyDescent="0.2">
      <c r="B113" s="74">
        <f>G115-B106-B108-B111</f>
        <v>3557</v>
      </c>
      <c r="C113" s="153" t="s">
        <v>997</v>
      </c>
      <c r="D113" s="52" t="s">
        <v>519</v>
      </c>
      <c r="E113" s="155"/>
      <c r="F113" s="84"/>
      <c r="G113" s="77"/>
    </row>
    <row r="114" spans="2:7" x14ac:dyDescent="0.2">
      <c r="B114" s="74"/>
      <c r="D114" s="75"/>
      <c r="E114" s="155"/>
      <c r="G114" s="77"/>
    </row>
    <row r="115" spans="2:7" x14ac:dyDescent="0.2">
      <c r="B115" s="78">
        <f>B106+B108+B111+B113</f>
        <v>-6449</v>
      </c>
      <c r="C115" s="79" t="s">
        <v>985</v>
      </c>
      <c r="D115" s="90"/>
      <c r="E115" s="152" t="s">
        <v>985</v>
      </c>
      <c r="F115" s="69"/>
      <c r="G115" s="80">
        <f>G108</f>
        <v>-6449</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3557</v>
      </c>
    </row>
    <row r="123" spans="2:7" ht="15" x14ac:dyDescent="0.2">
      <c r="B123" s="74">
        <f>B125+B128+B131+B134+B137+B142+B143+B144</f>
        <v>-5295</v>
      </c>
      <c r="C123" s="50"/>
      <c r="D123" s="75" t="s">
        <v>513</v>
      </c>
      <c r="E123" s="50"/>
      <c r="F123" s="50"/>
      <c r="G123" s="77">
        <f>G125+G128+G131+G134+G137+G142+G143+G144</f>
        <v>-8852</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-3849</v>
      </c>
      <c r="D128" s="75" t="s">
        <v>509</v>
      </c>
      <c r="G128" s="77">
        <f>G129+G130</f>
        <v>2203</v>
      </c>
    </row>
    <row r="129" spans="2:7" x14ac:dyDescent="0.2">
      <c r="B129" s="74">
        <v>1153</v>
      </c>
      <c r="D129" s="75" t="s">
        <v>508</v>
      </c>
      <c r="G129" s="77">
        <v>0</v>
      </c>
    </row>
    <row r="130" spans="2:7" x14ac:dyDescent="0.2">
      <c r="B130" s="74">
        <v>-5002</v>
      </c>
      <c r="D130" s="75" t="s">
        <v>507</v>
      </c>
      <c r="G130" s="77">
        <v>2203</v>
      </c>
    </row>
    <row r="131" spans="2:7" x14ac:dyDescent="0.2">
      <c r="B131" s="74">
        <f>B132+B133</f>
        <v>83</v>
      </c>
      <c r="D131" s="75" t="s">
        <v>506</v>
      </c>
      <c r="G131" s="77">
        <f>G132+G133</f>
        <v>0</v>
      </c>
    </row>
    <row r="132" spans="2:7" x14ac:dyDescent="0.2">
      <c r="B132" s="74">
        <v>108</v>
      </c>
      <c r="D132" s="75" t="s">
        <v>505</v>
      </c>
      <c r="G132" s="77">
        <v>0</v>
      </c>
    </row>
    <row r="133" spans="2:7" x14ac:dyDescent="0.2">
      <c r="B133" s="74">
        <v>-25</v>
      </c>
      <c r="D133" s="75" t="s">
        <v>504</v>
      </c>
      <c r="G133" s="77">
        <v>0</v>
      </c>
    </row>
    <row r="134" spans="2:7" x14ac:dyDescent="0.2">
      <c r="B134" s="74">
        <f>B135+B136</f>
        <v>-468</v>
      </c>
      <c r="D134" s="75" t="s">
        <v>503</v>
      </c>
      <c r="G134" s="77">
        <f>G135+G136</f>
        <v>-5167</v>
      </c>
    </row>
    <row r="135" spans="2:7" x14ac:dyDescent="0.2">
      <c r="B135" s="74">
        <v>-549</v>
      </c>
      <c r="D135" s="75" t="s">
        <v>502</v>
      </c>
      <c r="G135" s="77">
        <v>-30</v>
      </c>
    </row>
    <row r="136" spans="2:7" x14ac:dyDescent="0.2">
      <c r="B136" s="74">
        <v>81</v>
      </c>
      <c r="D136" s="75" t="s">
        <v>501</v>
      </c>
      <c r="G136" s="77">
        <v>-5137</v>
      </c>
    </row>
    <row r="137" spans="2:7" x14ac:dyDescent="0.2">
      <c r="B137" s="74">
        <f>B138+B141</f>
        <v>0</v>
      </c>
      <c r="D137" s="89" t="s">
        <v>500</v>
      </c>
      <c r="G137" s="77">
        <f>G138+G141</f>
        <v>-500</v>
      </c>
    </row>
    <row r="138" spans="2:7" x14ac:dyDescent="0.2">
      <c r="B138" s="74">
        <f>B139+B140</f>
        <v>0</v>
      </c>
      <c r="D138" s="89" t="s">
        <v>499</v>
      </c>
      <c r="G138" s="77">
        <f>G139+G140</f>
        <v>-500</v>
      </c>
    </row>
    <row r="139" spans="2:7" x14ac:dyDescent="0.2">
      <c r="B139" s="74">
        <v>0</v>
      </c>
      <c r="D139" s="89" t="s">
        <v>498</v>
      </c>
      <c r="G139" s="77">
        <v>-500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-1061</v>
      </c>
      <c r="D144" s="75" t="s">
        <v>493</v>
      </c>
      <c r="G144" s="77">
        <f>G145+G146</f>
        <v>-5388</v>
      </c>
    </row>
    <row r="145" spans="2:7" x14ac:dyDescent="0.2">
      <c r="B145" s="74">
        <v>-1370</v>
      </c>
      <c r="D145" s="75" t="s">
        <v>492</v>
      </c>
      <c r="G145" s="77">
        <v>-2540</v>
      </c>
    </row>
    <row r="146" spans="2:7" x14ac:dyDescent="0.2">
      <c r="B146" s="78">
        <v>309</v>
      </c>
      <c r="C146" s="91"/>
      <c r="D146" s="90" t="s">
        <v>491</v>
      </c>
      <c r="E146" s="91"/>
      <c r="F146" s="91"/>
      <c r="G146" s="80">
        <v>-2848</v>
      </c>
    </row>
    <row r="185" s="72" customFormat="1" x14ac:dyDescent="0.2"/>
  </sheetData>
  <mergeCells count="1">
    <mergeCell ref="B85:G85"/>
  </mergeCells>
  <hyperlinks>
    <hyperlink ref="B1" location="Indice!A1" display="INDICE" xr:uid="{00000000-0004-0000-41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642</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1200338</v>
      </c>
      <c r="C11" s="75" t="s">
        <v>975</v>
      </c>
      <c r="D11" s="75" t="s">
        <v>572</v>
      </c>
      <c r="E11" s="151" t="s">
        <v>998</v>
      </c>
      <c r="F11" s="76" t="s">
        <v>571</v>
      </c>
      <c r="G11" s="77">
        <f>G12+G13</f>
        <v>2491870</v>
      </c>
    </row>
    <row r="12" spans="2:12" x14ac:dyDescent="0.2">
      <c r="B12" s="74">
        <f>G11-B11</f>
        <v>1291532</v>
      </c>
      <c r="C12" s="75" t="s">
        <v>976</v>
      </c>
      <c r="D12" s="52" t="s">
        <v>566</v>
      </c>
      <c r="E12" s="151" t="s">
        <v>1006</v>
      </c>
      <c r="F12" s="72" t="s">
        <v>1007</v>
      </c>
      <c r="G12" s="77">
        <v>2466887</v>
      </c>
    </row>
    <row r="13" spans="2:12" x14ac:dyDescent="0.2">
      <c r="B13" s="74">
        <v>451259</v>
      </c>
      <c r="C13" s="75" t="s">
        <v>977</v>
      </c>
      <c r="D13" s="75" t="s">
        <v>524</v>
      </c>
      <c r="E13" s="151" t="s">
        <v>1008</v>
      </c>
      <c r="F13" s="72" t="s">
        <v>1009</v>
      </c>
      <c r="G13" s="77">
        <v>24983</v>
      </c>
    </row>
    <row r="14" spans="2:12" x14ac:dyDescent="0.2">
      <c r="B14" s="74">
        <f>B12-B13</f>
        <v>840273</v>
      </c>
      <c r="C14" s="75" t="s">
        <v>978</v>
      </c>
      <c r="D14" s="52" t="s">
        <v>570</v>
      </c>
      <c r="E14" s="151"/>
      <c r="G14" s="77"/>
    </row>
    <row r="15" spans="2:12" ht="7.15" customHeight="1" x14ac:dyDescent="0.2">
      <c r="B15" s="74"/>
      <c r="E15" s="73"/>
      <c r="G15" s="77"/>
    </row>
    <row r="16" spans="2:12" x14ac:dyDescent="0.2">
      <c r="B16" s="78">
        <f>B11+B12</f>
        <v>2491870</v>
      </c>
      <c r="C16" s="79" t="s">
        <v>518</v>
      </c>
      <c r="D16" s="69"/>
      <c r="E16" s="152" t="s">
        <v>985</v>
      </c>
      <c r="F16" s="69"/>
      <c r="G16" s="80">
        <f>G11</f>
        <v>2491870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653551</v>
      </c>
      <c r="C26" s="75" t="s">
        <v>979</v>
      </c>
      <c r="D26" s="75" t="s">
        <v>567</v>
      </c>
      <c r="E26" s="151" t="s">
        <v>976</v>
      </c>
      <c r="F26" s="59" t="s">
        <v>566</v>
      </c>
      <c r="G26" s="77">
        <f>+B12</f>
        <v>1291532</v>
      </c>
    </row>
    <row r="27" spans="2:7" x14ac:dyDescent="0.2">
      <c r="B27" s="74">
        <v>497496</v>
      </c>
      <c r="C27" s="75" t="s">
        <v>565</v>
      </c>
      <c r="E27" s="73"/>
      <c r="G27" s="77"/>
    </row>
    <row r="28" spans="2:7" x14ac:dyDescent="0.2">
      <c r="B28" s="74">
        <f>B29+B30</f>
        <v>156055</v>
      </c>
      <c r="C28" s="75" t="s">
        <v>564</v>
      </c>
      <c r="E28" s="73"/>
      <c r="G28" s="77"/>
    </row>
    <row r="29" spans="2:7" x14ac:dyDescent="0.2">
      <c r="B29" s="74">
        <v>156055</v>
      </c>
      <c r="C29" s="75" t="s">
        <v>1002</v>
      </c>
      <c r="E29" s="73"/>
      <c r="G29" s="77"/>
    </row>
    <row r="30" spans="2:7" x14ac:dyDescent="0.2">
      <c r="B30" s="74">
        <v>0</v>
      </c>
      <c r="C30" s="75" t="s">
        <v>1003</v>
      </c>
      <c r="E30" s="73"/>
      <c r="G30" s="77"/>
    </row>
    <row r="31" spans="2:7" ht="12.75" customHeight="1" x14ac:dyDescent="0.2">
      <c r="B31" s="74">
        <v>63100</v>
      </c>
      <c r="C31" s="75" t="s">
        <v>980</v>
      </c>
      <c r="D31" s="72" t="s">
        <v>563</v>
      </c>
      <c r="E31" s="73"/>
      <c r="G31" s="77"/>
    </row>
    <row r="32" spans="2:7" ht="12.75" customHeight="1" x14ac:dyDescent="0.2">
      <c r="B32" s="74">
        <v>-45084</v>
      </c>
      <c r="C32" s="75" t="s">
        <v>981</v>
      </c>
      <c r="D32" s="72" t="s">
        <v>562</v>
      </c>
      <c r="E32" s="73"/>
      <c r="G32" s="77"/>
    </row>
    <row r="33" spans="2:7" x14ac:dyDescent="0.2">
      <c r="B33" s="74">
        <f>G35-B26-B31-B32</f>
        <v>619965</v>
      </c>
      <c r="C33" s="75" t="s">
        <v>982</v>
      </c>
      <c r="D33" s="52" t="s">
        <v>560</v>
      </c>
      <c r="E33" s="73"/>
      <c r="G33" s="77"/>
    </row>
    <row r="34" spans="2:7" x14ac:dyDescent="0.2">
      <c r="B34" s="74"/>
      <c r="E34" s="73"/>
      <c r="G34" s="77"/>
    </row>
    <row r="35" spans="2:7" x14ac:dyDescent="0.2">
      <c r="B35" s="78">
        <f>B26+B31+B32+B33</f>
        <v>1291532</v>
      </c>
      <c r="C35" s="79" t="s">
        <v>985</v>
      </c>
      <c r="D35" s="69"/>
      <c r="E35" s="152" t="s">
        <v>985</v>
      </c>
      <c r="F35" s="69"/>
      <c r="G35" s="80">
        <f>G26</f>
        <v>1291532</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224078</v>
      </c>
      <c r="C42" s="75" t="s">
        <v>983</v>
      </c>
      <c r="D42" s="75" t="s">
        <v>559</v>
      </c>
      <c r="E42" s="151" t="s">
        <v>982</v>
      </c>
      <c r="F42" s="52" t="s">
        <v>560</v>
      </c>
      <c r="G42" s="77">
        <f>+B33</f>
        <v>619965</v>
      </c>
    </row>
    <row r="43" spans="2:7" x14ac:dyDescent="0.2">
      <c r="B43" s="74">
        <v>40478</v>
      </c>
      <c r="C43" s="82" t="s">
        <v>558</v>
      </c>
      <c r="E43" s="154" t="s">
        <v>983</v>
      </c>
      <c r="F43" s="76" t="s">
        <v>559</v>
      </c>
      <c r="G43" s="77">
        <f>G44+G45+G47+G48+G49</f>
        <v>110575</v>
      </c>
    </row>
    <row r="44" spans="2:7" x14ac:dyDescent="0.2">
      <c r="B44" s="74">
        <v>183600</v>
      </c>
      <c r="C44" s="75" t="s">
        <v>557</v>
      </c>
      <c r="E44" s="154" t="s">
        <v>1010</v>
      </c>
      <c r="F44" s="72" t="s">
        <v>1011</v>
      </c>
      <c r="G44" s="77">
        <v>20365</v>
      </c>
    </row>
    <row r="45" spans="2:7" x14ac:dyDescent="0.2">
      <c r="B45" s="74">
        <v>0</v>
      </c>
      <c r="C45" s="75" t="s">
        <v>556</v>
      </c>
      <c r="E45" s="151" t="s">
        <v>1012</v>
      </c>
      <c r="F45" s="72" t="s">
        <v>1013</v>
      </c>
      <c r="G45" s="77">
        <v>90210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506462</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730540</v>
      </c>
      <c r="C52" s="79" t="s">
        <v>985</v>
      </c>
      <c r="D52" s="69"/>
      <c r="E52" s="152" t="s">
        <v>985</v>
      </c>
      <c r="F52" s="69"/>
      <c r="G52" s="80">
        <f>G42+G43+G50</f>
        <v>730540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6660</v>
      </c>
      <c r="C59" s="75" t="s">
        <v>986</v>
      </c>
      <c r="D59" s="76" t="s">
        <v>551</v>
      </c>
      <c r="E59" s="151" t="s">
        <v>984</v>
      </c>
      <c r="F59" s="52" t="s">
        <v>550</v>
      </c>
      <c r="G59" s="77">
        <f>+B49</f>
        <v>506462</v>
      </c>
    </row>
    <row r="60" spans="2:7" x14ac:dyDescent="0.2">
      <c r="B60" s="74">
        <v>6660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12894</v>
      </c>
    </row>
    <row r="64" spans="2:7" x14ac:dyDescent="0.2">
      <c r="B64" s="74">
        <f>B65+B66+B67</f>
        <v>56198</v>
      </c>
      <c r="C64" s="75" t="s">
        <v>988</v>
      </c>
      <c r="D64" s="72" t="s">
        <v>545</v>
      </c>
      <c r="E64" s="151" t="s">
        <v>1026</v>
      </c>
      <c r="F64" s="72" t="s">
        <v>1027</v>
      </c>
      <c r="G64" s="77">
        <v>0</v>
      </c>
    </row>
    <row r="65" spans="2:7" x14ac:dyDescent="0.2">
      <c r="B65" s="74">
        <v>544</v>
      </c>
      <c r="C65" s="75" t="s">
        <v>544</v>
      </c>
      <c r="E65" s="151" t="s">
        <v>1028</v>
      </c>
      <c r="F65" s="72" t="s">
        <v>1029</v>
      </c>
      <c r="G65" s="77">
        <v>57</v>
      </c>
    </row>
    <row r="66" spans="2:7" x14ac:dyDescent="0.2">
      <c r="B66" s="74">
        <v>0</v>
      </c>
      <c r="C66" s="75" t="s">
        <v>543</v>
      </c>
      <c r="E66" s="151" t="s">
        <v>1030</v>
      </c>
      <c r="F66" s="72" t="s">
        <v>1031</v>
      </c>
      <c r="G66" s="77">
        <v>12837</v>
      </c>
    </row>
    <row r="67" spans="2:7" x14ac:dyDescent="0.2">
      <c r="B67" s="74">
        <v>55654</v>
      </c>
      <c r="C67" s="75" t="s">
        <v>542</v>
      </c>
      <c r="E67" s="73"/>
      <c r="G67" s="77"/>
    </row>
    <row r="68" spans="2:7" x14ac:dyDescent="0.2">
      <c r="B68" s="74">
        <f>G70-B59-B62-B64</f>
        <v>456498</v>
      </c>
      <c r="C68" s="75" t="s">
        <v>989</v>
      </c>
      <c r="D68" s="75" t="s">
        <v>537</v>
      </c>
      <c r="E68" s="73"/>
      <c r="G68" s="77"/>
    </row>
    <row r="69" spans="2:7" ht="17.45" customHeight="1" x14ac:dyDescent="0.2">
      <c r="B69" s="74"/>
      <c r="E69" s="73"/>
      <c r="G69" s="77"/>
    </row>
    <row r="70" spans="2:7" ht="17.45" customHeight="1" x14ac:dyDescent="0.2">
      <c r="B70" s="78">
        <f>B59+B62+B64+B68</f>
        <v>519356</v>
      </c>
      <c r="C70" s="79" t="s">
        <v>985</v>
      </c>
      <c r="D70" s="69"/>
      <c r="E70" s="152" t="s">
        <v>985</v>
      </c>
      <c r="F70" s="69"/>
      <c r="G70" s="80">
        <f>G59+G60+G63</f>
        <v>519356</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456498</v>
      </c>
    </row>
    <row r="78" spans="2:7" x14ac:dyDescent="0.2">
      <c r="B78" s="74"/>
      <c r="D78" s="75" t="s">
        <v>536</v>
      </c>
      <c r="E78" s="151"/>
      <c r="F78" s="75"/>
      <c r="G78" s="77"/>
    </row>
    <row r="79" spans="2:7" x14ac:dyDescent="0.2">
      <c r="B79" s="74">
        <f>G82-B77</f>
        <v>456498</v>
      </c>
      <c r="C79" s="75" t="s">
        <v>991</v>
      </c>
      <c r="D79" s="59" t="s">
        <v>535</v>
      </c>
      <c r="E79" s="73"/>
      <c r="G79" s="77"/>
    </row>
    <row r="80" spans="2:7" x14ac:dyDescent="0.2">
      <c r="B80" s="74">
        <f>B79-B13</f>
        <v>5239</v>
      </c>
      <c r="C80" s="75" t="s">
        <v>992</v>
      </c>
      <c r="D80" s="52" t="s">
        <v>532</v>
      </c>
      <c r="E80" s="73"/>
      <c r="G80" s="77"/>
    </row>
    <row r="81" spans="2:7" x14ac:dyDescent="0.2">
      <c r="B81" s="74"/>
      <c r="E81" s="73"/>
      <c r="G81" s="77"/>
    </row>
    <row r="82" spans="2:7" x14ac:dyDescent="0.2">
      <c r="B82" s="78">
        <f>B77+B79</f>
        <v>456498</v>
      </c>
      <c r="C82" s="79" t="s">
        <v>985</v>
      </c>
      <c r="D82" s="69"/>
      <c r="E82" s="152" t="s">
        <v>985</v>
      </c>
      <c r="F82" s="69"/>
      <c r="G82" s="80">
        <f>G77</f>
        <v>456498</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108680</v>
      </c>
      <c r="C92" s="75" t="s">
        <v>993</v>
      </c>
      <c r="D92" s="52" t="s">
        <v>525</v>
      </c>
      <c r="E92" s="151" t="s">
        <v>991</v>
      </c>
      <c r="F92" s="52" t="s">
        <v>532</v>
      </c>
      <c r="G92" s="77">
        <f>+B80</f>
        <v>5239</v>
      </c>
    </row>
    <row r="93" spans="2:7" x14ac:dyDescent="0.2">
      <c r="B93" s="74"/>
      <c r="D93" s="59" t="s">
        <v>523</v>
      </c>
      <c r="E93" s="151" t="s">
        <v>999</v>
      </c>
      <c r="F93" s="72" t="s">
        <v>531</v>
      </c>
      <c r="G93" s="77">
        <f>G94+G95</f>
        <v>105415</v>
      </c>
    </row>
    <row r="94" spans="2:7" x14ac:dyDescent="0.2">
      <c r="B94" s="74"/>
      <c r="D94" s="75"/>
      <c r="E94" s="151" t="s">
        <v>530</v>
      </c>
      <c r="G94" s="77">
        <v>37779</v>
      </c>
    </row>
    <row r="95" spans="2:7" x14ac:dyDescent="0.2">
      <c r="B95" s="74"/>
      <c r="D95" s="75"/>
      <c r="E95" s="151" t="s">
        <v>529</v>
      </c>
      <c r="G95" s="77">
        <v>67636</v>
      </c>
    </row>
    <row r="96" spans="2:7" x14ac:dyDescent="0.2">
      <c r="B96" s="74"/>
      <c r="C96" s="75"/>
      <c r="E96" s="151" t="s">
        <v>1000</v>
      </c>
      <c r="F96" s="72" t="s">
        <v>528</v>
      </c>
      <c r="G96" s="77">
        <f>G97</f>
        <v>-1974</v>
      </c>
    </row>
    <row r="97" spans="2:7" x14ac:dyDescent="0.2">
      <c r="B97" s="83"/>
      <c r="C97" s="84"/>
      <c r="D97" s="75"/>
      <c r="E97" s="151" t="s">
        <v>1032</v>
      </c>
      <c r="F97" s="84" t="s">
        <v>1033</v>
      </c>
      <c r="G97" s="77">
        <v>-1974</v>
      </c>
    </row>
    <row r="98" spans="2:7" x14ac:dyDescent="0.2">
      <c r="B98" s="74"/>
      <c r="E98" s="73"/>
      <c r="G98" s="77"/>
    </row>
    <row r="99" spans="2:7" x14ac:dyDescent="0.2">
      <c r="B99" s="78">
        <f>B92</f>
        <v>108680</v>
      </c>
      <c r="C99" s="79" t="s">
        <v>985</v>
      </c>
      <c r="D99" s="69"/>
      <c r="E99" s="152" t="s">
        <v>985</v>
      </c>
      <c r="F99" s="69"/>
      <c r="G99" s="80">
        <f>G92+G93+G96</f>
        <v>108680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316234</v>
      </c>
      <c r="C106" s="75" t="s">
        <v>994</v>
      </c>
      <c r="D106" s="86" t="s">
        <v>526</v>
      </c>
      <c r="E106" s="73"/>
      <c r="G106" s="73"/>
    </row>
    <row r="107" spans="2:7" x14ac:dyDescent="0.2">
      <c r="B107" s="74">
        <v>307608</v>
      </c>
      <c r="C107" s="75" t="s">
        <v>995</v>
      </c>
      <c r="D107" s="75"/>
      <c r="E107" s="151" t="s">
        <v>993</v>
      </c>
      <c r="F107" s="59" t="s">
        <v>525</v>
      </c>
      <c r="G107" s="77"/>
    </row>
    <row r="108" spans="2:7" x14ac:dyDescent="0.2">
      <c r="B108" s="74">
        <f>-B13</f>
        <v>-451259</v>
      </c>
      <c r="C108" s="75" t="s">
        <v>1001</v>
      </c>
      <c r="D108" s="75" t="s">
        <v>524</v>
      </c>
      <c r="E108" s="151"/>
      <c r="F108" s="58" t="s">
        <v>523</v>
      </c>
      <c r="G108" s="77">
        <f>B92</f>
        <v>108680</v>
      </c>
    </row>
    <row r="109" spans="2:7" x14ac:dyDescent="0.2">
      <c r="B109" s="74">
        <v>8626</v>
      </c>
      <c r="C109" s="82" t="s">
        <v>522</v>
      </c>
      <c r="D109" s="75" t="s">
        <v>1034</v>
      </c>
      <c r="E109" s="73"/>
      <c r="F109" s="87"/>
      <c r="G109" s="88"/>
    </row>
    <row r="110" spans="2:7" x14ac:dyDescent="0.2">
      <c r="B110" s="74">
        <v>0</v>
      </c>
      <c r="C110" s="82" t="s">
        <v>521</v>
      </c>
      <c r="D110" s="75" t="s">
        <v>520</v>
      </c>
      <c r="E110" s="155"/>
      <c r="G110" s="77"/>
    </row>
    <row r="111" spans="2:7" x14ac:dyDescent="0.2">
      <c r="B111" s="74">
        <v>4126</v>
      </c>
      <c r="C111" s="82" t="s">
        <v>996</v>
      </c>
      <c r="D111" s="75" t="s">
        <v>1035</v>
      </c>
      <c r="E111" s="73"/>
      <c r="F111" s="87"/>
      <c r="G111" s="88"/>
    </row>
    <row r="112" spans="2:7" x14ac:dyDescent="0.2">
      <c r="B112" s="74"/>
      <c r="C112" s="75"/>
      <c r="D112" s="75" t="s">
        <v>1036</v>
      </c>
      <c r="E112" s="155"/>
      <c r="G112" s="77"/>
    </row>
    <row r="113" spans="2:7" x14ac:dyDescent="0.2">
      <c r="B113" s="74">
        <f>G115-B106-B108-B111</f>
        <v>239579</v>
      </c>
      <c r="C113" s="153" t="s">
        <v>997</v>
      </c>
      <c r="D113" s="52" t="s">
        <v>519</v>
      </c>
      <c r="E113" s="155"/>
      <c r="F113" s="84"/>
      <c r="G113" s="77"/>
    </row>
    <row r="114" spans="2:7" x14ac:dyDescent="0.2">
      <c r="B114" s="74"/>
      <c r="D114" s="75"/>
      <c r="E114" s="155"/>
      <c r="G114" s="77"/>
    </row>
    <row r="115" spans="2:7" x14ac:dyDescent="0.2">
      <c r="B115" s="78">
        <f>B106+B108+B111+B113</f>
        <v>108680</v>
      </c>
      <c r="C115" s="79" t="s">
        <v>985</v>
      </c>
      <c r="D115" s="90"/>
      <c r="E115" s="152" t="s">
        <v>985</v>
      </c>
      <c r="F115" s="69"/>
      <c r="G115" s="80">
        <f>G108</f>
        <v>108680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239579</v>
      </c>
    </row>
    <row r="123" spans="2:7" ht="15" x14ac:dyDescent="0.2">
      <c r="B123" s="74">
        <f>B125+B128+B131+B134+B137+B142+B143+B144</f>
        <v>188239</v>
      </c>
      <c r="C123" s="50"/>
      <c r="D123" s="75" t="s">
        <v>513</v>
      </c>
      <c r="E123" s="50"/>
      <c r="F123" s="50"/>
      <c r="G123" s="77">
        <f>G125+G128+G131+G134+G137+G142+G143+G144</f>
        <v>-51340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196034</v>
      </c>
      <c r="D128" s="75" t="s">
        <v>509</v>
      </c>
      <c r="G128" s="77">
        <f>G129+G130</f>
        <v>45502</v>
      </c>
    </row>
    <row r="129" spans="2:7" x14ac:dyDescent="0.2">
      <c r="B129" s="74">
        <v>170129</v>
      </c>
      <c r="D129" s="75" t="s">
        <v>508</v>
      </c>
      <c r="G129" s="77">
        <v>0</v>
      </c>
    </row>
    <row r="130" spans="2:7" x14ac:dyDescent="0.2">
      <c r="B130" s="74">
        <v>25905</v>
      </c>
      <c r="D130" s="75" t="s">
        <v>507</v>
      </c>
      <c r="G130" s="77">
        <v>45502</v>
      </c>
    </row>
    <row r="131" spans="2:7" x14ac:dyDescent="0.2">
      <c r="B131" s="74">
        <f>B132+B133</f>
        <v>-9333</v>
      </c>
      <c r="D131" s="75" t="s">
        <v>506</v>
      </c>
      <c r="G131" s="77">
        <f>G132+G133</f>
        <v>4</v>
      </c>
    </row>
    <row r="132" spans="2:7" x14ac:dyDescent="0.2">
      <c r="B132" s="74">
        <v>-10303</v>
      </c>
      <c r="D132" s="75" t="s">
        <v>505</v>
      </c>
      <c r="G132" s="77">
        <v>4</v>
      </c>
    </row>
    <row r="133" spans="2:7" x14ac:dyDescent="0.2">
      <c r="B133" s="74">
        <v>970</v>
      </c>
      <c r="D133" s="75" t="s">
        <v>504</v>
      </c>
      <c r="G133" s="77">
        <v>0</v>
      </c>
    </row>
    <row r="134" spans="2:7" x14ac:dyDescent="0.2">
      <c r="B134" s="74">
        <f>B135+B136</f>
        <v>53472</v>
      </c>
      <c r="D134" s="75" t="s">
        <v>503</v>
      </c>
      <c r="G134" s="77">
        <f>G135+G136</f>
        <v>-23018</v>
      </c>
    </row>
    <row r="135" spans="2:7" x14ac:dyDescent="0.2">
      <c r="B135" s="74">
        <v>3795</v>
      </c>
      <c r="D135" s="75" t="s">
        <v>502</v>
      </c>
      <c r="G135" s="77">
        <v>3522</v>
      </c>
    </row>
    <row r="136" spans="2:7" x14ac:dyDescent="0.2">
      <c r="B136" s="74">
        <v>49677</v>
      </c>
      <c r="D136" s="75" t="s">
        <v>501</v>
      </c>
      <c r="G136" s="77">
        <v>-26540</v>
      </c>
    </row>
    <row r="137" spans="2:7" x14ac:dyDescent="0.2">
      <c r="B137" s="74">
        <f>B138+B141</f>
        <v>-966</v>
      </c>
      <c r="D137" s="89" t="s">
        <v>500</v>
      </c>
      <c r="G137" s="77">
        <f>G138+G141</f>
        <v>7893</v>
      </c>
    </row>
    <row r="138" spans="2:7" x14ac:dyDescent="0.2">
      <c r="B138" s="74">
        <f>B139+B140</f>
        <v>-966</v>
      </c>
      <c r="D138" s="89" t="s">
        <v>499</v>
      </c>
      <c r="G138" s="77">
        <f>G139+G140</f>
        <v>7893</v>
      </c>
    </row>
    <row r="139" spans="2:7" x14ac:dyDescent="0.2">
      <c r="B139" s="74">
        <v>-966</v>
      </c>
      <c r="D139" s="89" t="s">
        <v>498</v>
      </c>
      <c r="G139" s="77">
        <v>7893</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-4</v>
      </c>
      <c r="D143" s="75" t="s">
        <v>494</v>
      </c>
      <c r="G143" s="77">
        <v>1668</v>
      </c>
    </row>
    <row r="144" spans="2:7" x14ac:dyDescent="0.2">
      <c r="B144" s="74">
        <f>B145+B146</f>
        <v>-50964</v>
      </c>
      <c r="D144" s="75" t="s">
        <v>493</v>
      </c>
      <c r="G144" s="77">
        <f>G145+G146</f>
        <v>-83389</v>
      </c>
    </row>
    <row r="145" spans="2:7" x14ac:dyDescent="0.2">
      <c r="B145" s="74">
        <v>22264</v>
      </c>
      <c r="D145" s="75" t="s">
        <v>492</v>
      </c>
      <c r="G145" s="77">
        <v>631</v>
      </c>
    </row>
    <row r="146" spans="2:7" x14ac:dyDescent="0.2">
      <c r="B146" s="78">
        <v>-73228</v>
      </c>
      <c r="C146" s="91"/>
      <c r="D146" s="90" t="s">
        <v>491</v>
      </c>
      <c r="E146" s="91"/>
      <c r="F146" s="91"/>
      <c r="G146" s="80">
        <v>-84020</v>
      </c>
    </row>
    <row r="185" s="72" customFormat="1" x14ac:dyDescent="0.2"/>
  </sheetData>
  <mergeCells count="1">
    <mergeCell ref="B85:G85"/>
  </mergeCells>
  <hyperlinks>
    <hyperlink ref="B1" location="Indice!A1" display="INDICE" xr:uid="{00000000-0004-0000-42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645</v>
      </c>
      <c r="C3" s="109"/>
      <c r="D3" s="113"/>
      <c r="E3" s="109"/>
      <c r="F3" s="109"/>
      <c r="G3" s="109"/>
      <c r="H3" s="109"/>
      <c r="I3" s="109"/>
      <c r="J3" s="109"/>
      <c r="K3" s="109"/>
    </row>
    <row r="4" spans="2:12" s="112" customFormat="1" ht="15" customHeight="1" x14ac:dyDescent="0.25">
      <c r="B4" s="67" t="s">
        <v>644</v>
      </c>
      <c r="C4" s="109"/>
      <c r="D4" s="113"/>
      <c r="E4" s="109"/>
      <c r="F4" s="109"/>
      <c r="G4" s="109"/>
      <c r="H4" s="109"/>
      <c r="I4" s="109"/>
      <c r="J4" s="109"/>
      <c r="K4" s="109"/>
    </row>
    <row r="5" spans="2:12" s="114" customFormat="1" ht="15" customHeight="1" x14ac:dyDescent="0.2">
      <c r="B5" s="67" t="s">
        <v>643</v>
      </c>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171017</v>
      </c>
      <c r="C11" s="75" t="s">
        <v>975</v>
      </c>
      <c r="D11" s="75" t="s">
        <v>572</v>
      </c>
      <c r="E11" s="151" t="s">
        <v>998</v>
      </c>
      <c r="F11" s="76" t="s">
        <v>571</v>
      </c>
      <c r="G11" s="77">
        <f>G12+G13</f>
        <v>223782</v>
      </c>
    </row>
    <row r="12" spans="2:12" x14ac:dyDescent="0.2">
      <c r="B12" s="74">
        <f>G11-B11</f>
        <v>52765</v>
      </c>
      <c r="C12" s="75" t="s">
        <v>976</v>
      </c>
      <c r="D12" s="52" t="s">
        <v>566</v>
      </c>
      <c r="E12" s="151" t="s">
        <v>1006</v>
      </c>
      <c r="F12" s="72" t="s">
        <v>1007</v>
      </c>
      <c r="G12" s="77">
        <v>223717</v>
      </c>
    </row>
    <row r="13" spans="2:12" x14ac:dyDescent="0.2">
      <c r="B13" s="74">
        <v>22978</v>
      </c>
      <c r="C13" s="75" t="s">
        <v>977</v>
      </c>
      <c r="D13" s="75" t="s">
        <v>524</v>
      </c>
      <c r="E13" s="151" t="s">
        <v>1008</v>
      </c>
      <c r="F13" s="72" t="s">
        <v>1009</v>
      </c>
      <c r="G13" s="77">
        <v>65</v>
      </c>
    </row>
    <row r="14" spans="2:12" x14ac:dyDescent="0.2">
      <c r="B14" s="74">
        <f>B12-B13</f>
        <v>29787</v>
      </c>
      <c r="C14" s="75" t="s">
        <v>978</v>
      </c>
      <c r="D14" s="52" t="s">
        <v>570</v>
      </c>
      <c r="E14" s="151"/>
      <c r="G14" s="77"/>
    </row>
    <row r="15" spans="2:12" ht="7.15" customHeight="1" x14ac:dyDescent="0.2">
      <c r="B15" s="74"/>
      <c r="E15" s="73"/>
      <c r="G15" s="77"/>
    </row>
    <row r="16" spans="2:12" x14ac:dyDescent="0.2">
      <c r="B16" s="78">
        <f>B11+B12</f>
        <v>223782</v>
      </c>
      <c r="C16" s="79" t="s">
        <v>518</v>
      </c>
      <c r="D16" s="69"/>
      <c r="E16" s="152" t="s">
        <v>985</v>
      </c>
      <c r="F16" s="69"/>
      <c r="G16" s="80">
        <f>G11</f>
        <v>223782</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18514</v>
      </c>
      <c r="C26" s="75" t="s">
        <v>979</v>
      </c>
      <c r="D26" s="75" t="s">
        <v>567</v>
      </c>
      <c r="E26" s="151" t="s">
        <v>976</v>
      </c>
      <c r="F26" s="59" t="s">
        <v>566</v>
      </c>
      <c r="G26" s="77">
        <f>+B12</f>
        <v>52765</v>
      </c>
    </row>
    <row r="27" spans="2:7" x14ac:dyDescent="0.2">
      <c r="B27" s="74">
        <v>16947</v>
      </c>
      <c r="C27" s="75" t="s">
        <v>565</v>
      </c>
      <c r="E27" s="73"/>
      <c r="G27" s="77"/>
    </row>
    <row r="28" spans="2:7" x14ac:dyDescent="0.2">
      <c r="B28" s="74">
        <f>B29+B30</f>
        <v>1567</v>
      </c>
      <c r="C28" s="75" t="s">
        <v>564</v>
      </c>
      <c r="E28" s="73"/>
      <c r="G28" s="77"/>
    </row>
    <row r="29" spans="2:7" x14ac:dyDescent="0.2">
      <c r="B29" s="74">
        <v>1567</v>
      </c>
      <c r="C29" s="75" t="s">
        <v>1002</v>
      </c>
      <c r="E29" s="73"/>
      <c r="G29" s="77"/>
    </row>
    <row r="30" spans="2:7" x14ac:dyDescent="0.2">
      <c r="B30" s="74">
        <v>0</v>
      </c>
      <c r="C30" s="75" t="s">
        <v>1003</v>
      </c>
      <c r="E30" s="73"/>
      <c r="G30" s="77"/>
    </row>
    <row r="31" spans="2:7" ht="12.75" customHeight="1" x14ac:dyDescent="0.2">
      <c r="B31" s="74">
        <v>3753</v>
      </c>
      <c r="C31" s="75" t="s">
        <v>980</v>
      </c>
      <c r="D31" s="72" t="s">
        <v>563</v>
      </c>
      <c r="E31" s="73"/>
      <c r="G31" s="77"/>
    </row>
    <row r="32" spans="2:7" ht="12.75" customHeight="1" x14ac:dyDescent="0.2">
      <c r="B32" s="74">
        <v>0</v>
      </c>
      <c r="C32" s="75" t="s">
        <v>981</v>
      </c>
      <c r="D32" s="72" t="s">
        <v>562</v>
      </c>
      <c r="E32" s="73"/>
      <c r="G32" s="77"/>
    </row>
    <row r="33" spans="2:7" x14ac:dyDescent="0.2">
      <c r="B33" s="74">
        <f>G35-B26-B31-B32</f>
        <v>30498</v>
      </c>
      <c r="C33" s="75" t="s">
        <v>982</v>
      </c>
      <c r="D33" s="52" t="s">
        <v>560</v>
      </c>
      <c r="E33" s="73"/>
      <c r="G33" s="77"/>
    </row>
    <row r="34" spans="2:7" x14ac:dyDescent="0.2">
      <c r="B34" s="74"/>
      <c r="E34" s="73"/>
      <c r="G34" s="77"/>
    </row>
    <row r="35" spans="2:7" x14ac:dyDescent="0.2">
      <c r="B35" s="78">
        <f>B26+B31+B32+B33</f>
        <v>52765</v>
      </c>
      <c r="C35" s="79" t="s">
        <v>985</v>
      </c>
      <c r="D35" s="69"/>
      <c r="E35" s="152" t="s">
        <v>985</v>
      </c>
      <c r="F35" s="69"/>
      <c r="G35" s="80">
        <f>G26</f>
        <v>52765</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4515</v>
      </c>
      <c r="C42" s="75" t="s">
        <v>983</v>
      </c>
      <c r="D42" s="75" t="s">
        <v>559</v>
      </c>
      <c r="E42" s="151" t="s">
        <v>982</v>
      </c>
      <c r="F42" s="52" t="s">
        <v>560</v>
      </c>
      <c r="G42" s="77">
        <f>+B33</f>
        <v>30498</v>
      </c>
    </row>
    <row r="43" spans="2:7" x14ac:dyDescent="0.2">
      <c r="B43" s="74">
        <v>4515</v>
      </c>
      <c r="C43" s="82" t="s">
        <v>558</v>
      </c>
      <c r="E43" s="154" t="s">
        <v>983</v>
      </c>
      <c r="F43" s="76" t="s">
        <v>559</v>
      </c>
      <c r="G43" s="77">
        <f>G44+G45+G47+G48+G49</f>
        <v>353</v>
      </c>
    </row>
    <row r="44" spans="2:7" x14ac:dyDescent="0.2">
      <c r="B44" s="74">
        <v>0</v>
      </c>
      <c r="C44" s="75" t="s">
        <v>557</v>
      </c>
      <c r="E44" s="154" t="s">
        <v>1010</v>
      </c>
      <c r="F44" s="72" t="s">
        <v>1011</v>
      </c>
      <c r="G44" s="77">
        <v>353</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26336</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30851</v>
      </c>
      <c r="C52" s="79" t="s">
        <v>985</v>
      </c>
      <c r="D52" s="69"/>
      <c r="E52" s="152" t="s">
        <v>985</v>
      </c>
      <c r="F52" s="69"/>
      <c r="G52" s="80">
        <f>G42+G43+G50</f>
        <v>30851</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1810</v>
      </c>
      <c r="C59" s="75" t="s">
        <v>986</v>
      </c>
      <c r="D59" s="76" t="s">
        <v>551</v>
      </c>
      <c r="E59" s="151" t="s">
        <v>984</v>
      </c>
      <c r="F59" s="52" t="s">
        <v>550</v>
      </c>
      <c r="G59" s="77">
        <f>+B49</f>
        <v>26336</v>
      </c>
    </row>
    <row r="60" spans="2:7" x14ac:dyDescent="0.2">
      <c r="B60" s="74">
        <v>1810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319</v>
      </c>
    </row>
    <row r="64" spans="2:7" x14ac:dyDescent="0.2">
      <c r="B64" s="74">
        <f>B65+B66+B67</f>
        <v>306</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319</v>
      </c>
    </row>
    <row r="67" spans="2:7" x14ac:dyDescent="0.2">
      <c r="B67" s="74">
        <v>306</v>
      </c>
      <c r="C67" s="75" t="s">
        <v>542</v>
      </c>
      <c r="E67" s="73"/>
      <c r="G67" s="77"/>
    </row>
    <row r="68" spans="2:7" x14ac:dyDescent="0.2">
      <c r="B68" s="74">
        <f>G70-B59-B62-B64</f>
        <v>24539</v>
      </c>
      <c r="C68" s="75" t="s">
        <v>989</v>
      </c>
      <c r="D68" s="75" t="s">
        <v>537</v>
      </c>
      <c r="E68" s="73"/>
      <c r="G68" s="77"/>
    </row>
    <row r="69" spans="2:7" ht="17.45" customHeight="1" x14ac:dyDescent="0.2">
      <c r="B69" s="74"/>
      <c r="E69" s="73"/>
      <c r="G69" s="77"/>
    </row>
    <row r="70" spans="2:7" ht="17.45" customHeight="1" x14ac:dyDescent="0.2">
      <c r="B70" s="78">
        <f>B59+B62+B64+B68</f>
        <v>26655</v>
      </c>
      <c r="C70" s="79" t="s">
        <v>985</v>
      </c>
      <c r="D70" s="69"/>
      <c r="E70" s="152" t="s">
        <v>985</v>
      </c>
      <c r="F70" s="69"/>
      <c r="G70" s="80">
        <f>G59+G60+G63</f>
        <v>26655</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24539</v>
      </c>
    </row>
    <row r="78" spans="2:7" x14ac:dyDescent="0.2">
      <c r="B78" s="74"/>
      <c r="D78" s="75" t="s">
        <v>536</v>
      </c>
      <c r="E78" s="151"/>
      <c r="F78" s="75"/>
      <c r="G78" s="77"/>
    </row>
    <row r="79" spans="2:7" x14ac:dyDescent="0.2">
      <c r="B79" s="74">
        <f>G82-B77</f>
        <v>24539</v>
      </c>
      <c r="C79" s="75" t="s">
        <v>991</v>
      </c>
      <c r="D79" s="59" t="s">
        <v>535</v>
      </c>
      <c r="E79" s="73"/>
      <c r="G79" s="77"/>
    </row>
    <row r="80" spans="2:7" x14ac:dyDescent="0.2">
      <c r="B80" s="74">
        <f>B79-B13</f>
        <v>1561</v>
      </c>
      <c r="C80" s="75" t="s">
        <v>992</v>
      </c>
      <c r="D80" s="52" t="s">
        <v>532</v>
      </c>
      <c r="E80" s="73"/>
      <c r="G80" s="77"/>
    </row>
    <row r="81" spans="2:7" x14ac:dyDescent="0.2">
      <c r="B81" s="74"/>
      <c r="E81" s="73"/>
      <c r="G81" s="77"/>
    </row>
    <row r="82" spans="2:7" x14ac:dyDescent="0.2">
      <c r="B82" s="78">
        <f>B77+B79</f>
        <v>24539</v>
      </c>
      <c r="C82" s="79" t="s">
        <v>985</v>
      </c>
      <c r="D82" s="69"/>
      <c r="E82" s="152" t="s">
        <v>985</v>
      </c>
      <c r="F82" s="69"/>
      <c r="G82" s="80">
        <f>G77</f>
        <v>24539</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1780</v>
      </c>
      <c r="C92" s="75" t="s">
        <v>993</v>
      </c>
      <c r="D92" s="52" t="s">
        <v>525</v>
      </c>
      <c r="E92" s="151" t="s">
        <v>991</v>
      </c>
      <c r="F92" s="52" t="s">
        <v>532</v>
      </c>
      <c r="G92" s="77">
        <f>+B80</f>
        <v>1561</v>
      </c>
    </row>
    <row r="93" spans="2:7" x14ac:dyDescent="0.2">
      <c r="B93" s="74"/>
      <c r="D93" s="59" t="s">
        <v>523</v>
      </c>
      <c r="E93" s="151" t="s">
        <v>999</v>
      </c>
      <c r="F93" s="72" t="s">
        <v>531</v>
      </c>
      <c r="G93" s="77">
        <f>G94+G95</f>
        <v>229</v>
      </c>
    </row>
    <row r="94" spans="2:7" x14ac:dyDescent="0.2">
      <c r="B94" s="74"/>
      <c r="D94" s="75"/>
      <c r="E94" s="151" t="s">
        <v>530</v>
      </c>
      <c r="G94" s="77">
        <v>187</v>
      </c>
    </row>
    <row r="95" spans="2:7" x14ac:dyDescent="0.2">
      <c r="B95" s="74"/>
      <c r="D95" s="75"/>
      <c r="E95" s="151" t="s">
        <v>529</v>
      </c>
      <c r="G95" s="77">
        <v>42</v>
      </c>
    </row>
    <row r="96" spans="2:7" x14ac:dyDescent="0.2">
      <c r="B96" s="74"/>
      <c r="C96" s="75"/>
      <c r="E96" s="151" t="s">
        <v>1000</v>
      </c>
      <c r="F96" s="72" t="s">
        <v>528</v>
      </c>
      <c r="G96" s="77">
        <f>G97</f>
        <v>-10</v>
      </c>
    </row>
    <row r="97" spans="2:7" x14ac:dyDescent="0.2">
      <c r="B97" s="83"/>
      <c r="C97" s="84"/>
      <c r="D97" s="75"/>
      <c r="E97" s="151" t="s">
        <v>1032</v>
      </c>
      <c r="F97" s="84" t="s">
        <v>1033</v>
      </c>
      <c r="G97" s="77">
        <v>-10</v>
      </c>
    </row>
    <row r="98" spans="2:7" x14ac:dyDescent="0.2">
      <c r="B98" s="74"/>
      <c r="E98" s="73"/>
      <c r="G98" s="77"/>
    </row>
    <row r="99" spans="2:7" x14ac:dyDescent="0.2">
      <c r="B99" s="78">
        <f>B92</f>
        <v>1780</v>
      </c>
      <c r="C99" s="79" t="s">
        <v>985</v>
      </c>
      <c r="D99" s="69"/>
      <c r="E99" s="152" t="s">
        <v>985</v>
      </c>
      <c r="F99" s="69"/>
      <c r="G99" s="80">
        <f>G92+G93+G96</f>
        <v>1780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16014</v>
      </c>
      <c r="C106" s="75" t="s">
        <v>994</v>
      </c>
      <c r="D106" s="86" t="s">
        <v>526</v>
      </c>
      <c r="E106" s="73"/>
      <c r="G106" s="73"/>
    </row>
    <row r="107" spans="2:7" x14ac:dyDescent="0.2">
      <c r="B107" s="74">
        <v>16054</v>
      </c>
      <c r="C107" s="75" t="s">
        <v>995</v>
      </c>
      <c r="D107" s="75"/>
      <c r="E107" s="151" t="s">
        <v>993</v>
      </c>
      <c r="F107" s="59" t="s">
        <v>525</v>
      </c>
      <c r="G107" s="77"/>
    </row>
    <row r="108" spans="2:7" x14ac:dyDescent="0.2">
      <c r="B108" s="74">
        <f>-B13</f>
        <v>-22978</v>
      </c>
      <c r="C108" s="75" t="s">
        <v>1001</v>
      </c>
      <c r="D108" s="75" t="s">
        <v>524</v>
      </c>
      <c r="E108" s="151"/>
      <c r="F108" s="58" t="s">
        <v>523</v>
      </c>
      <c r="G108" s="77">
        <f>B92</f>
        <v>1780</v>
      </c>
    </row>
    <row r="109" spans="2:7" x14ac:dyDescent="0.2">
      <c r="B109" s="74">
        <v>-40</v>
      </c>
      <c r="C109" s="82" t="s">
        <v>522</v>
      </c>
      <c r="D109" s="75" t="s">
        <v>1034</v>
      </c>
      <c r="E109" s="73"/>
      <c r="F109" s="87"/>
      <c r="G109" s="88"/>
    </row>
    <row r="110" spans="2:7" x14ac:dyDescent="0.2">
      <c r="B110" s="74">
        <v>0</v>
      </c>
      <c r="C110" s="82" t="s">
        <v>521</v>
      </c>
      <c r="D110" s="75" t="s">
        <v>520</v>
      </c>
      <c r="E110" s="155"/>
      <c r="G110" s="77"/>
    </row>
    <row r="111" spans="2:7" x14ac:dyDescent="0.2">
      <c r="B111" s="74">
        <v>-19</v>
      </c>
      <c r="C111" s="82" t="s">
        <v>996</v>
      </c>
      <c r="D111" s="75" t="s">
        <v>1035</v>
      </c>
      <c r="E111" s="73"/>
      <c r="F111" s="87"/>
      <c r="G111" s="88"/>
    </row>
    <row r="112" spans="2:7" x14ac:dyDescent="0.2">
      <c r="B112" s="74"/>
      <c r="C112" s="75"/>
      <c r="D112" s="75" t="s">
        <v>1036</v>
      </c>
      <c r="E112" s="155"/>
      <c r="G112" s="77"/>
    </row>
    <row r="113" spans="2:7" x14ac:dyDescent="0.2">
      <c r="B113" s="74">
        <f>G115-B106-B108-B111</f>
        <v>8763</v>
      </c>
      <c r="C113" s="153" t="s">
        <v>997</v>
      </c>
      <c r="D113" s="52" t="s">
        <v>519</v>
      </c>
      <c r="E113" s="155"/>
      <c r="F113" s="84"/>
      <c r="G113" s="77"/>
    </row>
    <row r="114" spans="2:7" x14ac:dyDescent="0.2">
      <c r="B114" s="74"/>
      <c r="D114" s="75"/>
      <c r="E114" s="155"/>
      <c r="G114" s="77"/>
    </row>
    <row r="115" spans="2:7" x14ac:dyDescent="0.2">
      <c r="B115" s="78">
        <f>B106+B108+B111+B113</f>
        <v>1780</v>
      </c>
      <c r="C115" s="79" t="s">
        <v>985</v>
      </c>
      <c r="D115" s="90"/>
      <c r="E115" s="152" t="s">
        <v>985</v>
      </c>
      <c r="F115" s="69"/>
      <c r="G115" s="80">
        <f>G108</f>
        <v>1780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8763</v>
      </c>
    </row>
    <row r="123" spans="2:7" ht="15" x14ac:dyDescent="0.2">
      <c r="B123" s="74">
        <f>B125+B128+B131+B134+B137+B142+B143+B144</f>
        <v>5925</v>
      </c>
      <c r="C123" s="50"/>
      <c r="D123" s="75" t="s">
        <v>513</v>
      </c>
      <c r="E123" s="50"/>
      <c r="F123" s="50"/>
      <c r="G123" s="77">
        <f>G125+G128+G131+G134+G137+G142+G143+G144</f>
        <v>-2838</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2981</v>
      </c>
      <c r="D128" s="75" t="s">
        <v>509</v>
      </c>
      <c r="G128" s="77">
        <f>G129+G130</f>
        <v>-415</v>
      </c>
    </row>
    <row r="129" spans="2:7" x14ac:dyDescent="0.2">
      <c r="B129" s="74">
        <v>3067</v>
      </c>
      <c r="D129" s="75" t="s">
        <v>508</v>
      </c>
      <c r="G129" s="77">
        <v>0</v>
      </c>
    </row>
    <row r="130" spans="2:7" x14ac:dyDescent="0.2">
      <c r="B130" s="74">
        <v>-86</v>
      </c>
      <c r="D130" s="75" t="s">
        <v>507</v>
      </c>
      <c r="G130" s="77">
        <v>-415</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-3095</v>
      </c>
      <c r="D134" s="75" t="s">
        <v>503</v>
      </c>
      <c r="G134" s="77">
        <f>G135+G136</f>
        <v>-2515</v>
      </c>
    </row>
    <row r="135" spans="2:7" x14ac:dyDescent="0.2">
      <c r="B135" s="74">
        <v>87</v>
      </c>
      <c r="D135" s="75" t="s">
        <v>502</v>
      </c>
      <c r="G135" s="77">
        <v>-457</v>
      </c>
    </row>
    <row r="136" spans="2:7" x14ac:dyDescent="0.2">
      <c r="B136" s="74">
        <v>-3182</v>
      </c>
      <c r="D136" s="75" t="s">
        <v>501</v>
      </c>
      <c r="G136" s="77">
        <v>-2058</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6039</v>
      </c>
      <c r="D144" s="75" t="s">
        <v>493</v>
      </c>
      <c r="G144" s="77">
        <f>G145+G146</f>
        <v>92</v>
      </c>
    </row>
    <row r="145" spans="2:7" x14ac:dyDescent="0.2">
      <c r="B145" s="74">
        <v>3950</v>
      </c>
      <c r="D145" s="75" t="s">
        <v>492</v>
      </c>
      <c r="G145" s="77">
        <v>-1943</v>
      </c>
    </row>
    <row r="146" spans="2:7" x14ac:dyDescent="0.2">
      <c r="B146" s="78">
        <v>2089</v>
      </c>
      <c r="C146" s="91"/>
      <c r="D146" s="90" t="s">
        <v>491</v>
      </c>
      <c r="E146" s="91"/>
      <c r="F146" s="91"/>
      <c r="G146" s="80">
        <v>2035</v>
      </c>
    </row>
    <row r="185" s="72" customFormat="1" x14ac:dyDescent="0.2"/>
  </sheetData>
  <mergeCells count="1">
    <mergeCell ref="B85:G85"/>
  </mergeCells>
  <hyperlinks>
    <hyperlink ref="B1" location="Indice!A1" display="INDICE" xr:uid="{00000000-0004-0000-43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646</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166709</v>
      </c>
      <c r="C11" s="75" t="s">
        <v>975</v>
      </c>
      <c r="D11" s="75" t="s">
        <v>572</v>
      </c>
      <c r="E11" s="151" t="s">
        <v>998</v>
      </c>
      <c r="F11" s="76" t="s">
        <v>571</v>
      </c>
      <c r="G11" s="77">
        <f>G12+G13</f>
        <v>303857</v>
      </c>
    </row>
    <row r="12" spans="2:12" x14ac:dyDescent="0.2">
      <c r="B12" s="74">
        <f>G11-B11</f>
        <v>137148</v>
      </c>
      <c r="C12" s="75" t="s">
        <v>976</v>
      </c>
      <c r="D12" s="52" t="s">
        <v>566</v>
      </c>
      <c r="E12" s="151" t="s">
        <v>1006</v>
      </c>
      <c r="F12" s="72" t="s">
        <v>1007</v>
      </c>
      <c r="G12" s="77">
        <v>302367</v>
      </c>
    </row>
    <row r="13" spans="2:12" x14ac:dyDescent="0.2">
      <c r="B13" s="74">
        <v>84064</v>
      </c>
      <c r="C13" s="75" t="s">
        <v>977</v>
      </c>
      <c r="D13" s="75" t="s">
        <v>524</v>
      </c>
      <c r="E13" s="151" t="s">
        <v>1008</v>
      </c>
      <c r="F13" s="72" t="s">
        <v>1009</v>
      </c>
      <c r="G13" s="77">
        <v>1490</v>
      </c>
    </row>
    <row r="14" spans="2:12" x14ac:dyDescent="0.2">
      <c r="B14" s="74">
        <f>B12-B13</f>
        <v>53084</v>
      </c>
      <c r="C14" s="75" t="s">
        <v>978</v>
      </c>
      <c r="D14" s="52" t="s">
        <v>570</v>
      </c>
      <c r="E14" s="151"/>
      <c r="G14" s="77"/>
    </row>
    <row r="15" spans="2:12" ht="7.15" customHeight="1" x14ac:dyDescent="0.2">
      <c r="B15" s="74"/>
      <c r="E15" s="73"/>
      <c r="G15" s="77"/>
    </row>
    <row r="16" spans="2:12" x14ac:dyDescent="0.2">
      <c r="B16" s="78">
        <f>B11+B12</f>
        <v>303857</v>
      </c>
      <c r="C16" s="79" t="s">
        <v>518</v>
      </c>
      <c r="D16" s="69"/>
      <c r="E16" s="152" t="s">
        <v>985</v>
      </c>
      <c r="F16" s="69"/>
      <c r="G16" s="80">
        <f>G11</f>
        <v>303857</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66905</v>
      </c>
      <c r="C26" s="75" t="s">
        <v>979</v>
      </c>
      <c r="D26" s="75" t="s">
        <v>567</v>
      </c>
      <c r="E26" s="151" t="s">
        <v>976</v>
      </c>
      <c r="F26" s="59" t="s">
        <v>566</v>
      </c>
      <c r="G26" s="77">
        <f>+B12</f>
        <v>137148</v>
      </c>
    </row>
    <row r="27" spans="2:7" x14ac:dyDescent="0.2">
      <c r="B27" s="74">
        <v>51996</v>
      </c>
      <c r="C27" s="75" t="s">
        <v>565</v>
      </c>
      <c r="E27" s="73"/>
      <c r="G27" s="77"/>
    </row>
    <row r="28" spans="2:7" x14ac:dyDescent="0.2">
      <c r="B28" s="74">
        <f>B29+B30</f>
        <v>14909</v>
      </c>
      <c r="C28" s="75" t="s">
        <v>564</v>
      </c>
      <c r="E28" s="73"/>
      <c r="G28" s="77"/>
    </row>
    <row r="29" spans="2:7" x14ac:dyDescent="0.2">
      <c r="B29" s="74">
        <v>14627</v>
      </c>
      <c r="C29" s="75" t="s">
        <v>1002</v>
      </c>
      <c r="E29" s="73"/>
      <c r="G29" s="77"/>
    </row>
    <row r="30" spans="2:7" x14ac:dyDescent="0.2">
      <c r="B30" s="74">
        <v>282</v>
      </c>
      <c r="C30" s="75" t="s">
        <v>1003</v>
      </c>
      <c r="E30" s="73"/>
      <c r="G30" s="77"/>
    </row>
    <row r="31" spans="2:7" ht="12.75" customHeight="1" x14ac:dyDescent="0.2">
      <c r="B31" s="74">
        <v>9202</v>
      </c>
      <c r="C31" s="75" t="s">
        <v>980</v>
      </c>
      <c r="D31" s="72" t="s">
        <v>563</v>
      </c>
      <c r="E31" s="73"/>
      <c r="G31" s="77"/>
    </row>
    <row r="32" spans="2:7" ht="12.75" customHeight="1" x14ac:dyDescent="0.2">
      <c r="B32" s="74">
        <v>0</v>
      </c>
      <c r="C32" s="75" t="s">
        <v>981</v>
      </c>
      <c r="D32" s="72" t="s">
        <v>562</v>
      </c>
      <c r="E32" s="73"/>
      <c r="G32" s="77"/>
    </row>
    <row r="33" spans="2:7" x14ac:dyDescent="0.2">
      <c r="B33" s="74">
        <f>G35-B26-B31-B32</f>
        <v>61041</v>
      </c>
      <c r="C33" s="75" t="s">
        <v>982</v>
      </c>
      <c r="D33" s="52" t="s">
        <v>560</v>
      </c>
      <c r="E33" s="73"/>
      <c r="G33" s="77"/>
    </row>
    <row r="34" spans="2:7" x14ac:dyDescent="0.2">
      <c r="B34" s="74"/>
      <c r="E34" s="73"/>
      <c r="G34" s="77"/>
    </row>
    <row r="35" spans="2:7" x14ac:dyDescent="0.2">
      <c r="B35" s="78">
        <f>B26+B31+B32+B33</f>
        <v>137148</v>
      </c>
      <c r="C35" s="79" t="s">
        <v>985</v>
      </c>
      <c r="D35" s="69"/>
      <c r="E35" s="152" t="s">
        <v>985</v>
      </c>
      <c r="F35" s="69"/>
      <c r="G35" s="80">
        <f>G26</f>
        <v>137148</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16870</v>
      </c>
      <c r="C42" s="75" t="s">
        <v>983</v>
      </c>
      <c r="D42" s="75" t="s">
        <v>559</v>
      </c>
      <c r="E42" s="151" t="s">
        <v>982</v>
      </c>
      <c r="F42" s="52" t="s">
        <v>560</v>
      </c>
      <c r="G42" s="77">
        <f>+B33</f>
        <v>61041</v>
      </c>
    </row>
    <row r="43" spans="2:7" x14ac:dyDescent="0.2">
      <c r="B43" s="74">
        <v>14142</v>
      </c>
      <c r="C43" s="82" t="s">
        <v>558</v>
      </c>
      <c r="E43" s="154" t="s">
        <v>983</v>
      </c>
      <c r="F43" s="76" t="s">
        <v>559</v>
      </c>
      <c r="G43" s="77">
        <f>G44+G45+G47+G48+G49</f>
        <v>12200</v>
      </c>
    </row>
    <row r="44" spans="2:7" x14ac:dyDescent="0.2">
      <c r="B44" s="74">
        <v>2728</v>
      </c>
      <c r="C44" s="75" t="s">
        <v>557</v>
      </c>
      <c r="E44" s="154" t="s">
        <v>1010</v>
      </c>
      <c r="F44" s="72" t="s">
        <v>1011</v>
      </c>
      <c r="G44" s="77">
        <v>6381</v>
      </c>
    </row>
    <row r="45" spans="2:7" x14ac:dyDescent="0.2">
      <c r="B45" s="74">
        <v>0</v>
      </c>
      <c r="C45" s="75" t="s">
        <v>556</v>
      </c>
      <c r="E45" s="151" t="s">
        <v>1012</v>
      </c>
      <c r="F45" s="72" t="s">
        <v>1013</v>
      </c>
      <c r="G45" s="77">
        <v>5819</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56371</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73241</v>
      </c>
      <c r="C52" s="79" t="s">
        <v>985</v>
      </c>
      <c r="D52" s="69"/>
      <c r="E52" s="152" t="s">
        <v>985</v>
      </c>
      <c r="F52" s="69"/>
      <c r="G52" s="80">
        <f>G42+G43+G50</f>
        <v>73241</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1687</v>
      </c>
      <c r="C59" s="75" t="s">
        <v>986</v>
      </c>
      <c r="D59" s="76" t="s">
        <v>551</v>
      </c>
      <c r="E59" s="151" t="s">
        <v>984</v>
      </c>
      <c r="F59" s="52" t="s">
        <v>550</v>
      </c>
      <c r="G59" s="77">
        <f>+B49</f>
        <v>56371</v>
      </c>
    </row>
    <row r="60" spans="2:7" x14ac:dyDescent="0.2">
      <c r="B60" s="74">
        <v>1687</v>
      </c>
      <c r="C60" s="75" t="s">
        <v>549</v>
      </c>
      <c r="E60" s="151" t="s">
        <v>1004</v>
      </c>
      <c r="F60" s="75" t="s">
        <v>1005</v>
      </c>
      <c r="G60" s="77">
        <f>G61+G62</f>
        <v>282</v>
      </c>
    </row>
    <row r="61" spans="2:7" x14ac:dyDescent="0.2">
      <c r="B61" s="74">
        <v>0</v>
      </c>
      <c r="C61" s="75" t="s">
        <v>548</v>
      </c>
      <c r="E61" s="151" t="s">
        <v>1022</v>
      </c>
      <c r="F61" s="72" t="s">
        <v>1023</v>
      </c>
      <c r="G61" s="77">
        <v>0</v>
      </c>
    </row>
    <row r="62" spans="2:7" x14ac:dyDescent="0.2">
      <c r="B62" s="74">
        <v>282</v>
      </c>
      <c r="C62" s="75" t="s">
        <v>987</v>
      </c>
      <c r="D62" s="75" t="s">
        <v>547</v>
      </c>
      <c r="E62" s="151" t="s">
        <v>1024</v>
      </c>
      <c r="F62" s="72" t="s">
        <v>1025</v>
      </c>
      <c r="G62" s="77">
        <v>282</v>
      </c>
    </row>
    <row r="63" spans="2:7" x14ac:dyDescent="0.2">
      <c r="B63" s="74"/>
      <c r="D63" s="75" t="s">
        <v>546</v>
      </c>
      <c r="E63" s="151" t="s">
        <v>988</v>
      </c>
      <c r="F63" s="72" t="s">
        <v>545</v>
      </c>
      <c r="G63" s="77">
        <f>G64+G65+G66</f>
        <v>2505</v>
      </c>
    </row>
    <row r="64" spans="2:7" x14ac:dyDescent="0.2">
      <c r="B64" s="74">
        <f>B65+B66+B67</f>
        <v>1509</v>
      </c>
      <c r="C64" s="75" t="s">
        <v>988</v>
      </c>
      <c r="D64" s="72" t="s">
        <v>545</v>
      </c>
      <c r="E64" s="151" t="s">
        <v>1026</v>
      </c>
      <c r="F64" s="72" t="s">
        <v>1027</v>
      </c>
      <c r="G64" s="77">
        <v>0</v>
      </c>
    </row>
    <row r="65" spans="2:7" x14ac:dyDescent="0.2">
      <c r="B65" s="74">
        <v>775</v>
      </c>
      <c r="C65" s="75" t="s">
        <v>544</v>
      </c>
      <c r="E65" s="151" t="s">
        <v>1028</v>
      </c>
      <c r="F65" s="72" t="s">
        <v>1029</v>
      </c>
      <c r="G65" s="77">
        <v>64</v>
      </c>
    </row>
    <row r="66" spans="2:7" x14ac:dyDescent="0.2">
      <c r="B66" s="74">
        <v>0</v>
      </c>
      <c r="C66" s="75" t="s">
        <v>543</v>
      </c>
      <c r="E66" s="151" t="s">
        <v>1030</v>
      </c>
      <c r="F66" s="72" t="s">
        <v>1031</v>
      </c>
      <c r="G66" s="77">
        <v>2441</v>
      </c>
    </row>
    <row r="67" spans="2:7" x14ac:dyDescent="0.2">
      <c r="B67" s="74">
        <v>734</v>
      </c>
      <c r="C67" s="75" t="s">
        <v>542</v>
      </c>
      <c r="E67" s="73"/>
      <c r="G67" s="77"/>
    </row>
    <row r="68" spans="2:7" x14ac:dyDescent="0.2">
      <c r="B68" s="74">
        <f>G70-B59-B62-B64</f>
        <v>55680</v>
      </c>
      <c r="C68" s="75" t="s">
        <v>989</v>
      </c>
      <c r="D68" s="75" t="s">
        <v>537</v>
      </c>
      <c r="E68" s="73"/>
      <c r="G68" s="77"/>
    </row>
    <row r="69" spans="2:7" ht="17.45" customHeight="1" x14ac:dyDescent="0.2">
      <c r="B69" s="74"/>
      <c r="E69" s="73"/>
      <c r="G69" s="77"/>
    </row>
    <row r="70" spans="2:7" ht="17.45" customHeight="1" x14ac:dyDescent="0.2">
      <c r="B70" s="78">
        <f>B59+B62+B64+B68</f>
        <v>59158</v>
      </c>
      <c r="C70" s="79" t="s">
        <v>985</v>
      </c>
      <c r="D70" s="69"/>
      <c r="E70" s="152" t="s">
        <v>985</v>
      </c>
      <c r="F70" s="69"/>
      <c r="G70" s="80">
        <f>G59+G60+G63</f>
        <v>59158</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55680</v>
      </c>
    </row>
    <row r="78" spans="2:7" x14ac:dyDescent="0.2">
      <c r="B78" s="74"/>
      <c r="D78" s="75" t="s">
        <v>536</v>
      </c>
      <c r="E78" s="151"/>
      <c r="F78" s="75"/>
      <c r="G78" s="77"/>
    </row>
    <row r="79" spans="2:7" x14ac:dyDescent="0.2">
      <c r="B79" s="74">
        <f>G82-B77</f>
        <v>55680</v>
      </c>
      <c r="C79" s="75" t="s">
        <v>991</v>
      </c>
      <c r="D79" s="59" t="s">
        <v>535</v>
      </c>
      <c r="E79" s="73"/>
      <c r="G79" s="77"/>
    </row>
    <row r="80" spans="2:7" x14ac:dyDescent="0.2">
      <c r="B80" s="74">
        <f>B79-B13</f>
        <v>-28384</v>
      </c>
      <c r="C80" s="75" t="s">
        <v>992</v>
      </c>
      <c r="D80" s="52" t="s">
        <v>532</v>
      </c>
      <c r="E80" s="73"/>
      <c r="G80" s="77"/>
    </row>
    <row r="81" spans="2:7" x14ac:dyDescent="0.2">
      <c r="B81" s="74"/>
      <c r="E81" s="73"/>
      <c r="G81" s="77"/>
    </row>
    <row r="82" spans="2:7" x14ac:dyDescent="0.2">
      <c r="B82" s="78">
        <f>B77+B79</f>
        <v>55680</v>
      </c>
      <c r="C82" s="79" t="s">
        <v>985</v>
      </c>
      <c r="D82" s="69"/>
      <c r="E82" s="152" t="s">
        <v>985</v>
      </c>
      <c r="F82" s="69"/>
      <c r="G82" s="80">
        <f>G77</f>
        <v>55680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46298</v>
      </c>
      <c r="C92" s="75" t="s">
        <v>993</v>
      </c>
      <c r="D92" s="52" t="s">
        <v>525</v>
      </c>
      <c r="E92" s="151" t="s">
        <v>991</v>
      </c>
      <c r="F92" s="52" t="s">
        <v>532</v>
      </c>
      <c r="G92" s="77">
        <f>+B80</f>
        <v>-28384</v>
      </c>
    </row>
    <row r="93" spans="2:7" x14ac:dyDescent="0.2">
      <c r="B93" s="74"/>
      <c r="D93" s="59" t="s">
        <v>523</v>
      </c>
      <c r="E93" s="151" t="s">
        <v>999</v>
      </c>
      <c r="F93" s="72" t="s">
        <v>531</v>
      </c>
      <c r="G93" s="77">
        <f>G94+G95</f>
        <v>75138</v>
      </c>
    </row>
    <row r="94" spans="2:7" x14ac:dyDescent="0.2">
      <c r="B94" s="74"/>
      <c r="D94" s="75"/>
      <c r="E94" s="151" t="s">
        <v>530</v>
      </c>
      <c r="G94" s="77">
        <v>68723</v>
      </c>
    </row>
    <row r="95" spans="2:7" x14ac:dyDescent="0.2">
      <c r="B95" s="74"/>
      <c r="D95" s="75"/>
      <c r="E95" s="151" t="s">
        <v>529</v>
      </c>
      <c r="G95" s="77">
        <v>6415</v>
      </c>
    </row>
    <row r="96" spans="2:7" x14ac:dyDescent="0.2">
      <c r="B96" s="74"/>
      <c r="C96" s="75"/>
      <c r="E96" s="151" t="s">
        <v>1000</v>
      </c>
      <c r="F96" s="72" t="s">
        <v>528</v>
      </c>
      <c r="G96" s="77">
        <f>G97</f>
        <v>-456</v>
      </c>
    </row>
    <row r="97" spans="2:7" x14ac:dyDescent="0.2">
      <c r="B97" s="83"/>
      <c r="C97" s="84"/>
      <c r="D97" s="75"/>
      <c r="E97" s="151" t="s">
        <v>1032</v>
      </c>
      <c r="F97" s="84" t="s">
        <v>1033</v>
      </c>
      <c r="G97" s="77">
        <v>-456</v>
      </c>
    </row>
    <row r="98" spans="2:7" x14ac:dyDescent="0.2">
      <c r="B98" s="74"/>
      <c r="E98" s="73"/>
      <c r="G98" s="77"/>
    </row>
    <row r="99" spans="2:7" x14ac:dyDescent="0.2">
      <c r="B99" s="78">
        <f>B92</f>
        <v>46298</v>
      </c>
      <c r="C99" s="79" t="s">
        <v>985</v>
      </c>
      <c r="D99" s="69"/>
      <c r="E99" s="152" t="s">
        <v>985</v>
      </c>
      <c r="F99" s="69"/>
      <c r="G99" s="80">
        <f>G92+G93+G96</f>
        <v>46298</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69887</v>
      </c>
      <c r="C106" s="75" t="s">
        <v>994</v>
      </c>
      <c r="D106" s="86" t="s">
        <v>526</v>
      </c>
      <c r="E106" s="73"/>
      <c r="G106" s="73"/>
    </row>
    <row r="107" spans="2:7" x14ac:dyDescent="0.2">
      <c r="B107" s="74">
        <v>60025</v>
      </c>
      <c r="C107" s="75" t="s">
        <v>995</v>
      </c>
      <c r="D107" s="75"/>
      <c r="E107" s="151" t="s">
        <v>993</v>
      </c>
      <c r="F107" s="59" t="s">
        <v>525</v>
      </c>
      <c r="G107" s="77"/>
    </row>
    <row r="108" spans="2:7" x14ac:dyDescent="0.2">
      <c r="B108" s="74">
        <f>-B13</f>
        <v>-84064</v>
      </c>
      <c r="C108" s="75" t="s">
        <v>1001</v>
      </c>
      <c r="D108" s="75" t="s">
        <v>524</v>
      </c>
      <c r="E108" s="151"/>
      <c r="F108" s="58" t="s">
        <v>523</v>
      </c>
      <c r="G108" s="77">
        <f>B92</f>
        <v>46298</v>
      </c>
    </row>
    <row r="109" spans="2:7" x14ac:dyDescent="0.2">
      <c r="B109" s="74">
        <v>9862</v>
      </c>
      <c r="C109" s="82" t="s">
        <v>522</v>
      </c>
      <c r="D109" s="75" t="s">
        <v>1034</v>
      </c>
      <c r="E109" s="73"/>
      <c r="F109" s="87"/>
      <c r="G109" s="88"/>
    </row>
    <row r="110" spans="2:7" x14ac:dyDescent="0.2">
      <c r="B110" s="74">
        <v>0</v>
      </c>
      <c r="C110" s="82" t="s">
        <v>521</v>
      </c>
      <c r="D110" s="75" t="s">
        <v>520</v>
      </c>
      <c r="E110" s="155"/>
      <c r="G110" s="77"/>
    </row>
    <row r="111" spans="2:7" x14ac:dyDescent="0.2">
      <c r="B111" s="74">
        <v>4964</v>
      </c>
      <c r="C111" s="82" t="s">
        <v>996</v>
      </c>
      <c r="D111" s="75" t="s">
        <v>1035</v>
      </c>
      <c r="E111" s="73"/>
      <c r="F111" s="87"/>
      <c r="G111" s="88"/>
    </row>
    <row r="112" spans="2:7" x14ac:dyDescent="0.2">
      <c r="B112" s="74"/>
      <c r="C112" s="75"/>
      <c r="D112" s="75" t="s">
        <v>1036</v>
      </c>
      <c r="E112" s="155"/>
      <c r="G112" s="77"/>
    </row>
    <row r="113" spans="2:7" x14ac:dyDescent="0.2">
      <c r="B113" s="74">
        <f>G115-B106-B108-B111</f>
        <v>55511</v>
      </c>
      <c r="C113" s="153" t="s">
        <v>997</v>
      </c>
      <c r="D113" s="52" t="s">
        <v>519</v>
      </c>
      <c r="E113" s="155"/>
      <c r="F113" s="84"/>
      <c r="G113" s="77"/>
    </row>
    <row r="114" spans="2:7" x14ac:dyDescent="0.2">
      <c r="B114" s="74"/>
      <c r="D114" s="75"/>
      <c r="E114" s="155"/>
      <c r="G114" s="77"/>
    </row>
    <row r="115" spans="2:7" x14ac:dyDescent="0.2">
      <c r="B115" s="78">
        <f>B106+B108+B111+B113</f>
        <v>46298</v>
      </c>
      <c r="C115" s="79" t="s">
        <v>985</v>
      </c>
      <c r="D115" s="90"/>
      <c r="E115" s="152" t="s">
        <v>985</v>
      </c>
      <c r="F115" s="69"/>
      <c r="G115" s="80">
        <f>G108</f>
        <v>46298</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55511</v>
      </c>
    </row>
    <row r="123" spans="2:7" ht="15" x14ac:dyDescent="0.2">
      <c r="B123" s="74">
        <f>B125+B128+B131+B134+B137+B142+B143+B144</f>
        <v>5580</v>
      </c>
      <c r="C123" s="50"/>
      <c r="D123" s="75" t="s">
        <v>513</v>
      </c>
      <c r="E123" s="50"/>
      <c r="F123" s="50"/>
      <c r="G123" s="77">
        <f>G125+G128+G131+G134+G137+G142+G143+G144</f>
        <v>-49931</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-4578</v>
      </c>
      <c r="D128" s="75" t="s">
        <v>509</v>
      </c>
      <c r="G128" s="77">
        <f>G129+G130</f>
        <v>-2939</v>
      </c>
    </row>
    <row r="129" spans="2:7" x14ac:dyDescent="0.2">
      <c r="B129" s="74">
        <v>5631</v>
      </c>
      <c r="D129" s="75" t="s">
        <v>508</v>
      </c>
      <c r="G129" s="77">
        <v>0</v>
      </c>
    </row>
    <row r="130" spans="2:7" x14ac:dyDescent="0.2">
      <c r="B130" s="74">
        <v>-10209</v>
      </c>
      <c r="D130" s="75" t="s">
        <v>507</v>
      </c>
      <c r="G130" s="77">
        <v>-2939</v>
      </c>
    </row>
    <row r="131" spans="2:7" x14ac:dyDescent="0.2">
      <c r="B131" s="74">
        <f>B132+B133</f>
        <v>520</v>
      </c>
      <c r="D131" s="75" t="s">
        <v>506</v>
      </c>
      <c r="G131" s="77">
        <f>G132+G133</f>
        <v>0</v>
      </c>
    </row>
    <row r="132" spans="2:7" x14ac:dyDescent="0.2">
      <c r="B132" s="74">
        <v>1462</v>
      </c>
      <c r="D132" s="75" t="s">
        <v>505</v>
      </c>
      <c r="G132" s="77">
        <v>0</v>
      </c>
    </row>
    <row r="133" spans="2:7" x14ac:dyDescent="0.2">
      <c r="B133" s="74">
        <v>-942</v>
      </c>
      <c r="D133" s="75" t="s">
        <v>504</v>
      </c>
      <c r="G133" s="77">
        <v>0</v>
      </c>
    </row>
    <row r="134" spans="2:7" x14ac:dyDescent="0.2">
      <c r="B134" s="74">
        <f>B135+B136</f>
        <v>12117</v>
      </c>
      <c r="D134" s="75" t="s">
        <v>503</v>
      </c>
      <c r="G134" s="77">
        <f>G135+G136</f>
        <v>-56477</v>
      </c>
    </row>
    <row r="135" spans="2:7" x14ac:dyDescent="0.2">
      <c r="B135" s="74">
        <v>1491</v>
      </c>
      <c r="D135" s="75" t="s">
        <v>502</v>
      </c>
      <c r="G135" s="77">
        <v>-414313</v>
      </c>
    </row>
    <row r="136" spans="2:7" x14ac:dyDescent="0.2">
      <c r="B136" s="74">
        <v>10626</v>
      </c>
      <c r="D136" s="75" t="s">
        <v>501</v>
      </c>
      <c r="G136" s="77">
        <v>357836</v>
      </c>
    </row>
    <row r="137" spans="2:7" x14ac:dyDescent="0.2">
      <c r="B137" s="74">
        <f>B138+B141</f>
        <v>10500</v>
      </c>
      <c r="D137" s="89" t="s">
        <v>500</v>
      </c>
      <c r="G137" s="77">
        <f>G138+G141</f>
        <v>3312</v>
      </c>
    </row>
    <row r="138" spans="2:7" x14ac:dyDescent="0.2">
      <c r="B138" s="74">
        <f>B139+B140</f>
        <v>10500</v>
      </c>
      <c r="D138" s="89" t="s">
        <v>499</v>
      </c>
      <c r="G138" s="77">
        <f>G139+G140</f>
        <v>3312</v>
      </c>
    </row>
    <row r="139" spans="2:7" x14ac:dyDescent="0.2">
      <c r="B139" s="74">
        <v>10500</v>
      </c>
      <c r="D139" s="89" t="s">
        <v>498</v>
      </c>
      <c r="G139" s="77">
        <v>3312</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-4652</v>
      </c>
    </row>
    <row r="144" spans="2:7" x14ac:dyDescent="0.2">
      <c r="B144" s="74">
        <f>B145+B146</f>
        <v>-12979</v>
      </c>
      <c r="D144" s="75" t="s">
        <v>493</v>
      </c>
      <c r="G144" s="77">
        <f>G145+G146</f>
        <v>10825</v>
      </c>
    </row>
    <row r="145" spans="2:7" x14ac:dyDescent="0.2">
      <c r="B145" s="74">
        <v>-15225</v>
      </c>
      <c r="D145" s="75" t="s">
        <v>492</v>
      </c>
      <c r="G145" s="77">
        <v>7419</v>
      </c>
    </row>
    <row r="146" spans="2:7" x14ac:dyDescent="0.2">
      <c r="B146" s="78">
        <v>2246</v>
      </c>
      <c r="C146" s="91"/>
      <c r="D146" s="90" t="s">
        <v>491</v>
      </c>
      <c r="E146" s="91"/>
      <c r="F146" s="91"/>
      <c r="G146" s="80">
        <v>3406</v>
      </c>
    </row>
    <row r="185" s="72" customFormat="1" x14ac:dyDescent="0.2"/>
  </sheetData>
  <mergeCells count="1">
    <mergeCell ref="B85:G85"/>
  </mergeCells>
  <hyperlinks>
    <hyperlink ref="B1" location="Indice!A1" display="INDICE" xr:uid="{00000000-0004-0000-44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578</v>
      </c>
      <c r="C3" s="109"/>
      <c r="D3" s="113"/>
      <c r="E3" s="109"/>
      <c r="F3" s="109"/>
      <c r="G3" s="109"/>
      <c r="H3" s="109"/>
      <c r="I3" s="109"/>
      <c r="J3" s="109"/>
      <c r="K3" s="109"/>
    </row>
    <row r="4" spans="2:12" s="112" customFormat="1" ht="15" customHeight="1" x14ac:dyDescent="0.25">
      <c r="B4" s="67" t="s">
        <v>577</v>
      </c>
      <c r="C4" s="109"/>
      <c r="D4" s="113"/>
      <c r="E4" s="109"/>
      <c r="F4" s="109"/>
      <c r="G4" s="109"/>
      <c r="H4" s="109"/>
      <c r="I4" s="109"/>
      <c r="J4" s="109"/>
      <c r="K4" s="109"/>
    </row>
    <row r="5" spans="2:12" s="114" customFormat="1" ht="15" customHeight="1" x14ac:dyDescent="0.2">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2915149</v>
      </c>
      <c r="C11" s="75" t="s">
        <v>975</v>
      </c>
      <c r="D11" s="75" t="s">
        <v>572</v>
      </c>
      <c r="E11" s="151" t="s">
        <v>998</v>
      </c>
      <c r="F11" s="76" t="s">
        <v>571</v>
      </c>
      <c r="G11" s="77">
        <f>G12+G13</f>
        <v>6955658</v>
      </c>
    </row>
    <row r="12" spans="2:12" x14ac:dyDescent="0.2">
      <c r="B12" s="74">
        <f>G11-B11</f>
        <v>4040509</v>
      </c>
      <c r="C12" s="75" t="s">
        <v>976</v>
      </c>
      <c r="D12" s="52" t="s">
        <v>566</v>
      </c>
      <c r="E12" s="151" t="s">
        <v>1006</v>
      </c>
      <c r="F12" s="72" t="s">
        <v>1007</v>
      </c>
      <c r="G12" s="77">
        <v>6924206</v>
      </c>
    </row>
    <row r="13" spans="2:12" x14ac:dyDescent="0.2">
      <c r="B13" s="74">
        <v>953680</v>
      </c>
      <c r="C13" s="75" t="s">
        <v>977</v>
      </c>
      <c r="D13" s="75" t="s">
        <v>524</v>
      </c>
      <c r="E13" s="151" t="s">
        <v>1008</v>
      </c>
      <c r="F13" s="72" t="s">
        <v>1009</v>
      </c>
      <c r="G13" s="77">
        <v>31452</v>
      </c>
    </row>
    <row r="14" spans="2:12" x14ac:dyDescent="0.2">
      <c r="B14" s="74">
        <f>B12-B13</f>
        <v>3086829</v>
      </c>
      <c r="C14" s="75" t="s">
        <v>978</v>
      </c>
      <c r="D14" s="52" t="s">
        <v>570</v>
      </c>
      <c r="E14" s="151"/>
      <c r="G14" s="77"/>
    </row>
    <row r="15" spans="2:12" ht="7.15" customHeight="1" x14ac:dyDescent="0.2">
      <c r="B15" s="74"/>
      <c r="E15" s="73"/>
      <c r="G15" s="77"/>
    </row>
    <row r="16" spans="2:12" x14ac:dyDescent="0.2">
      <c r="B16" s="78">
        <f>B11+B12</f>
        <v>6955658</v>
      </c>
      <c r="C16" s="79" t="s">
        <v>518</v>
      </c>
      <c r="D16" s="69"/>
      <c r="E16" s="152" t="s">
        <v>985</v>
      </c>
      <c r="F16" s="69"/>
      <c r="G16" s="80">
        <f>G11</f>
        <v>6955658</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2876617</v>
      </c>
      <c r="C26" s="75" t="s">
        <v>979</v>
      </c>
      <c r="D26" s="75" t="s">
        <v>567</v>
      </c>
      <c r="E26" s="151" t="s">
        <v>976</v>
      </c>
      <c r="F26" s="59" t="s">
        <v>566</v>
      </c>
      <c r="G26" s="77">
        <f>+B12</f>
        <v>4040509</v>
      </c>
    </row>
    <row r="27" spans="2:7" x14ac:dyDescent="0.2">
      <c r="B27" s="74">
        <v>2161647</v>
      </c>
      <c r="C27" s="75" t="s">
        <v>565</v>
      </c>
      <c r="E27" s="73"/>
      <c r="G27" s="77"/>
    </row>
    <row r="28" spans="2:7" x14ac:dyDescent="0.2">
      <c r="B28" s="74">
        <f>B29+B30</f>
        <v>714970</v>
      </c>
      <c r="C28" s="75" t="s">
        <v>564</v>
      </c>
      <c r="E28" s="73"/>
      <c r="G28" s="77"/>
    </row>
    <row r="29" spans="2:7" x14ac:dyDescent="0.2">
      <c r="B29" s="74">
        <v>713427</v>
      </c>
      <c r="C29" s="75" t="s">
        <v>1002</v>
      </c>
      <c r="E29" s="73"/>
      <c r="G29" s="77"/>
    </row>
    <row r="30" spans="2:7" x14ac:dyDescent="0.2">
      <c r="B30" s="74">
        <v>1543</v>
      </c>
      <c r="C30" s="75" t="s">
        <v>1003</v>
      </c>
      <c r="E30" s="73"/>
      <c r="G30" s="77"/>
    </row>
    <row r="31" spans="2:7" ht="12.75" customHeight="1" x14ac:dyDescent="0.2">
      <c r="B31" s="74">
        <v>100418</v>
      </c>
      <c r="C31" s="75" t="s">
        <v>980</v>
      </c>
      <c r="D31" s="72" t="s">
        <v>563</v>
      </c>
      <c r="E31" s="73"/>
      <c r="G31" s="77"/>
    </row>
    <row r="32" spans="2:7" ht="12.75" customHeight="1" x14ac:dyDescent="0.2">
      <c r="B32" s="74">
        <v>-559</v>
      </c>
      <c r="C32" s="75" t="s">
        <v>981</v>
      </c>
      <c r="D32" s="72" t="s">
        <v>562</v>
      </c>
      <c r="E32" s="73"/>
      <c r="G32" s="77"/>
    </row>
    <row r="33" spans="2:7" x14ac:dyDescent="0.2">
      <c r="B33" s="74">
        <f>G35-B26-B31-B32</f>
        <v>1064033</v>
      </c>
      <c r="C33" s="75" t="s">
        <v>982</v>
      </c>
      <c r="D33" s="52" t="s">
        <v>560</v>
      </c>
      <c r="E33" s="73"/>
      <c r="G33" s="77"/>
    </row>
    <row r="34" spans="2:7" x14ac:dyDescent="0.2">
      <c r="B34" s="74"/>
      <c r="E34" s="73"/>
      <c r="G34" s="77"/>
    </row>
    <row r="35" spans="2:7" x14ac:dyDescent="0.2">
      <c r="B35" s="78">
        <f>B26+B31+B32+B33</f>
        <v>4040509</v>
      </c>
      <c r="C35" s="79" t="s">
        <v>985</v>
      </c>
      <c r="D35" s="69"/>
      <c r="E35" s="152" t="s">
        <v>985</v>
      </c>
      <c r="F35" s="69"/>
      <c r="G35" s="80">
        <f>G26</f>
        <v>4040509</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374836</v>
      </c>
      <c r="C42" s="75" t="s">
        <v>983</v>
      </c>
      <c r="D42" s="75" t="s">
        <v>559</v>
      </c>
      <c r="E42" s="151" t="s">
        <v>982</v>
      </c>
      <c r="F42" s="52" t="s">
        <v>560</v>
      </c>
      <c r="G42" s="77">
        <f>+B33</f>
        <v>1064033</v>
      </c>
    </row>
    <row r="43" spans="2:7" x14ac:dyDescent="0.2">
      <c r="B43" s="74">
        <v>129194</v>
      </c>
      <c r="C43" s="82" t="s">
        <v>558</v>
      </c>
      <c r="E43" s="154" t="s">
        <v>983</v>
      </c>
      <c r="F43" s="76" t="s">
        <v>559</v>
      </c>
      <c r="G43" s="77">
        <f>G44+G45+G47+G48+G49</f>
        <v>129866</v>
      </c>
    </row>
    <row r="44" spans="2:7" x14ac:dyDescent="0.2">
      <c r="B44" s="74">
        <v>245642</v>
      </c>
      <c r="C44" s="75" t="s">
        <v>557</v>
      </c>
      <c r="E44" s="154" t="s">
        <v>1010</v>
      </c>
      <c r="F44" s="72" t="s">
        <v>1011</v>
      </c>
      <c r="G44" s="77">
        <v>35183</v>
      </c>
    </row>
    <row r="45" spans="2:7" x14ac:dyDescent="0.2">
      <c r="B45" s="74">
        <v>0</v>
      </c>
      <c r="C45" s="75" t="s">
        <v>556</v>
      </c>
      <c r="E45" s="151" t="s">
        <v>1012</v>
      </c>
      <c r="F45" s="72" t="s">
        <v>1013</v>
      </c>
      <c r="G45" s="77">
        <v>94683</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819063</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1193899</v>
      </c>
      <c r="C52" s="79" t="s">
        <v>985</v>
      </c>
      <c r="D52" s="69"/>
      <c r="E52" s="152" t="s">
        <v>985</v>
      </c>
      <c r="F52" s="69"/>
      <c r="G52" s="80">
        <f>G42+G43+G50</f>
        <v>1193899</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24364</v>
      </c>
      <c r="C59" s="75" t="s">
        <v>986</v>
      </c>
      <c r="D59" s="76" t="s">
        <v>551</v>
      </c>
      <c r="E59" s="151" t="s">
        <v>984</v>
      </c>
      <c r="F59" s="52" t="s">
        <v>550</v>
      </c>
      <c r="G59" s="77">
        <f>+B49</f>
        <v>819063</v>
      </c>
    </row>
    <row r="60" spans="2:7" x14ac:dyDescent="0.2">
      <c r="B60" s="74">
        <v>24364</v>
      </c>
      <c r="C60" s="75" t="s">
        <v>549</v>
      </c>
      <c r="E60" s="151" t="s">
        <v>1004</v>
      </c>
      <c r="F60" s="75" t="s">
        <v>1005</v>
      </c>
      <c r="G60" s="77">
        <f>G61+G62</f>
        <v>1543</v>
      </c>
    </row>
    <row r="61" spans="2:7" x14ac:dyDescent="0.2">
      <c r="B61" s="74">
        <v>0</v>
      </c>
      <c r="C61" s="75" t="s">
        <v>548</v>
      </c>
      <c r="E61" s="151" t="s">
        <v>1022</v>
      </c>
      <c r="F61" s="72" t="s">
        <v>1023</v>
      </c>
      <c r="G61" s="77">
        <v>0</v>
      </c>
    </row>
    <row r="62" spans="2:7" x14ac:dyDescent="0.2">
      <c r="B62" s="74">
        <v>1543</v>
      </c>
      <c r="C62" s="75" t="s">
        <v>987</v>
      </c>
      <c r="D62" s="75" t="s">
        <v>547</v>
      </c>
      <c r="E62" s="151" t="s">
        <v>1024</v>
      </c>
      <c r="F62" s="72" t="s">
        <v>1025</v>
      </c>
      <c r="G62" s="77">
        <v>1543</v>
      </c>
    </row>
    <row r="63" spans="2:7" x14ac:dyDescent="0.2">
      <c r="B63" s="74"/>
      <c r="D63" s="75" t="s">
        <v>546</v>
      </c>
      <c r="E63" s="151" t="s">
        <v>988</v>
      </c>
      <c r="F63" s="72" t="s">
        <v>545</v>
      </c>
      <c r="G63" s="77">
        <f>G64+G65+G66</f>
        <v>46246</v>
      </c>
    </row>
    <row r="64" spans="2:7" x14ac:dyDescent="0.2">
      <c r="B64" s="74">
        <f>B65+B66+B67</f>
        <v>58867</v>
      </c>
      <c r="C64" s="75" t="s">
        <v>988</v>
      </c>
      <c r="D64" s="72" t="s">
        <v>545</v>
      </c>
      <c r="E64" s="151" t="s">
        <v>1026</v>
      </c>
      <c r="F64" s="72" t="s">
        <v>1027</v>
      </c>
      <c r="G64" s="77">
        <v>0</v>
      </c>
    </row>
    <row r="65" spans="2:7" x14ac:dyDescent="0.2">
      <c r="B65" s="74">
        <v>14090</v>
      </c>
      <c r="C65" s="75" t="s">
        <v>544</v>
      </c>
      <c r="E65" s="151" t="s">
        <v>1028</v>
      </c>
      <c r="F65" s="72" t="s">
        <v>1029</v>
      </c>
      <c r="G65" s="77">
        <v>798</v>
      </c>
    </row>
    <row r="66" spans="2:7" x14ac:dyDescent="0.2">
      <c r="B66" s="74">
        <v>0</v>
      </c>
      <c r="C66" s="75" t="s">
        <v>543</v>
      </c>
      <c r="E66" s="151" t="s">
        <v>1030</v>
      </c>
      <c r="F66" s="72" t="s">
        <v>1031</v>
      </c>
      <c r="G66" s="77">
        <v>45448</v>
      </c>
    </row>
    <row r="67" spans="2:7" x14ac:dyDescent="0.2">
      <c r="B67" s="74">
        <v>44777</v>
      </c>
      <c r="C67" s="75" t="s">
        <v>542</v>
      </c>
      <c r="E67" s="73"/>
      <c r="G67" s="77"/>
    </row>
    <row r="68" spans="2:7" x14ac:dyDescent="0.2">
      <c r="B68" s="74">
        <f>G70-B59-B62-B64</f>
        <v>782078</v>
      </c>
      <c r="C68" s="75" t="s">
        <v>989</v>
      </c>
      <c r="D68" s="75" t="s">
        <v>537</v>
      </c>
      <c r="E68" s="73"/>
      <c r="G68" s="77"/>
    </row>
    <row r="69" spans="2:7" ht="17.45" customHeight="1" x14ac:dyDescent="0.2">
      <c r="B69" s="74"/>
      <c r="E69" s="73"/>
      <c r="G69" s="77"/>
    </row>
    <row r="70" spans="2:7" ht="17.45" customHeight="1" x14ac:dyDescent="0.2">
      <c r="B70" s="78">
        <f>B59+B62+B64+B68</f>
        <v>866852</v>
      </c>
      <c r="C70" s="79" t="s">
        <v>985</v>
      </c>
      <c r="D70" s="69"/>
      <c r="E70" s="152" t="s">
        <v>985</v>
      </c>
      <c r="F70" s="69"/>
      <c r="G70" s="80">
        <f>G59+G60+G63</f>
        <v>866852</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782078</v>
      </c>
    </row>
    <row r="78" spans="2:7" x14ac:dyDescent="0.2">
      <c r="B78" s="74"/>
      <c r="D78" s="75" t="s">
        <v>536</v>
      </c>
      <c r="E78" s="151"/>
      <c r="F78" s="75"/>
      <c r="G78" s="77"/>
    </row>
    <row r="79" spans="2:7" x14ac:dyDescent="0.2">
      <c r="B79" s="74">
        <f>G82-B77</f>
        <v>782078</v>
      </c>
      <c r="C79" s="75" t="s">
        <v>991</v>
      </c>
      <c r="D79" s="59" t="s">
        <v>535</v>
      </c>
      <c r="E79" s="73"/>
      <c r="G79" s="77"/>
    </row>
    <row r="80" spans="2:7" x14ac:dyDescent="0.2">
      <c r="B80" s="74">
        <f>B79-B13</f>
        <v>-171602</v>
      </c>
      <c r="C80" s="75" t="s">
        <v>992</v>
      </c>
      <c r="D80" s="52" t="s">
        <v>532</v>
      </c>
      <c r="E80" s="73"/>
      <c r="G80" s="77"/>
    </row>
    <row r="81" spans="2:7" x14ac:dyDescent="0.2">
      <c r="B81" s="74"/>
      <c r="E81" s="73"/>
      <c r="G81" s="77"/>
    </row>
    <row r="82" spans="2:7" x14ac:dyDescent="0.2">
      <c r="B82" s="78">
        <f>B77+B79</f>
        <v>782078</v>
      </c>
      <c r="C82" s="79" t="s">
        <v>985</v>
      </c>
      <c r="D82" s="69"/>
      <c r="E82" s="152" t="s">
        <v>985</v>
      </c>
      <c r="F82" s="69"/>
      <c r="G82" s="80">
        <f>G77</f>
        <v>782078</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214593</v>
      </c>
      <c r="C92" s="75" t="s">
        <v>993</v>
      </c>
      <c r="D92" s="52" t="s">
        <v>525</v>
      </c>
      <c r="E92" s="151" t="s">
        <v>991</v>
      </c>
      <c r="F92" s="52" t="s">
        <v>532</v>
      </c>
      <c r="G92" s="77">
        <f>+B80</f>
        <v>-171602</v>
      </c>
    </row>
    <row r="93" spans="2:7" x14ac:dyDescent="0.2">
      <c r="B93" s="74"/>
      <c r="D93" s="59" t="s">
        <v>523</v>
      </c>
      <c r="E93" s="151" t="s">
        <v>999</v>
      </c>
      <c r="F93" s="72" t="s">
        <v>531</v>
      </c>
      <c r="G93" s="77">
        <f>G94+G95</f>
        <v>388426</v>
      </c>
    </row>
    <row r="94" spans="2:7" x14ac:dyDescent="0.2">
      <c r="B94" s="74"/>
      <c r="D94" s="75"/>
      <c r="E94" s="151" t="s">
        <v>530</v>
      </c>
      <c r="G94" s="77">
        <v>264395</v>
      </c>
    </row>
    <row r="95" spans="2:7" x14ac:dyDescent="0.2">
      <c r="B95" s="74"/>
      <c r="D95" s="75"/>
      <c r="E95" s="151" t="s">
        <v>529</v>
      </c>
      <c r="G95" s="77">
        <v>124031</v>
      </c>
    </row>
    <row r="96" spans="2:7" x14ac:dyDescent="0.2">
      <c r="B96" s="74"/>
      <c r="C96" s="75"/>
      <c r="E96" s="151" t="s">
        <v>1000</v>
      </c>
      <c r="F96" s="72" t="s">
        <v>528</v>
      </c>
      <c r="G96" s="77">
        <f>G97</f>
        <v>-2231</v>
      </c>
    </row>
    <row r="97" spans="2:7" x14ac:dyDescent="0.2">
      <c r="B97" s="83"/>
      <c r="C97" s="84"/>
      <c r="D97" s="75"/>
      <c r="E97" s="151" t="s">
        <v>1032</v>
      </c>
      <c r="F97" s="84" t="s">
        <v>1033</v>
      </c>
      <c r="G97" s="77">
        <v>-2231</v>
      </c>
    </row>
    <row r="98" spans="2:7" x14ac:dyDescent="0.2">
      <c r="B98" s="74"/>
      <c r="E98" s="73"/>
      <c r="G98" s="77"/>
    </row>
    <row r="99" spans="2:7" x14ac:dyDescent="0.2">
      <c r="B99" s="78">
        <f>B92</f>
        <v>214593</v>
      </c>
      <c r="C99" s="79" t="s">
        <v>985</v>
      </c>
      <c r="D99" s="69"/>
      <c r="E99" s="152" t="s">
        <v>985</v>
      </c>
      <c r="F99" s="69"/>
      <c r="G99" s="80">
        <f>G92+G93+G96</f>
        <v>214593</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884075</v>
      </c>
      <c r="C106" s="75" t="s">
        <v>994</v>
      </c>
      <c r="D106" s="86" t="s">
        <v>526</v>
      </c>
      <c r="E106" s="73"/>
      <c r="G106" s="73"/>
    </row>
    <row r="107" spans="2:7" x14ac:dyDescent="0.2">
      <c r="B107" s="74">
        <v>851803</v>
      </c>
      <c r="C107" s="75" t="s">
        <v>995</v>
      </c>
      <c r="D107" s="75"/>
      <c r="E107" s="151" t="s">
        <v>993</v>
      </c>
      <c r="F107" s="59" t="s">
        <v>525</v>
      </c>
      <c r="G107" s="77"/>
    </row>
    <row r="108" spans="2:7" x14ac:dyDescent="0.2">
      <c r="B108" s="74">
        <f>-B13</f>
        <v>-953680</v>
      </c>
      <c r="C108" s="75" t="s">
        <v>1001</v>
      </c>
      <c r="D108" s="75" t="s">
        <v>524</v>
      </c>
      <c r="E108" s="151"/>
      <c r="F108" s="58" t="s">
        <v>523</v>
      </c>
      <c r="G108" s="77">
        <f>B92</f>
        <v>214593</v>
      </c>
    </row>
    <row r="109" spans="2:7" x14ac:dyDescent="0.2">
      <c r="B109" s="74">
        <v>32272</v>
      </c>
      <c r="C109" s="82" t="s">
        <v>522</v>
      </c>
      <c r="D109" s="75" t="s">
        <v>1034</v>
      </c>
      <c r="E109" s="73"/>
      <c r="F109" s="87"/>
      <c r="G109" s="88"/>
    </row>
    <row r="110" spans="2:7" x14ac:dyDescent="0.2">
      <c r="B110" s="74">
        <v>0</v>
      </c>
      <c r="C110" s="82" t="s">
        <v>521</v>
      </c>
      <c r="D110" s="75" t="s">
        <v>520</v>
      </c>
      <c r="E110" s="155"/>
      <c r="G110" s="77"/>
    </row>
    <row r="111" spans="2:7" x14ac:dyDescent="0.2">
      <c r="B111" s="74">
        <v>17639</v>
      </c>
      <c r="C111" s="82" t="s">
        <v>996</v>
      </c>
      <c r="D111" s="75" t="s">
        <v>1035</v>
      </c>
      <c r="E111" s="73"/>
      <c r="F111" s="87"/>
      <c r="G111" s="88"/>
    </row>
    <row r="112" spans="2:7" x14ac:dyDescent="0.2">
      <c r="B112" s="74"/>
      <c r="C112" s="75"/>
      <c r="D112" s="75" t="s">
        <v>1036</v>
      </c>
      <c r="E112" s="155"/>
      <c r="G112" s="77"/>
    </row>
    <row r="113" spans="2:7" x14ac:dyDescent="0.2">
      <c r="B113" s="74">
        <f>G115-B106-B108-B111</f>
        <v>266559</v>
      </c>
      <c r="C113" s="153" t="s">
        <v>997</v>
      </c>
      <c r="D113" s="52" t="s">
        <v>519</v>
      </c>
      <c r="E113" s="155"/>
      <c r="F113" s="84"/>
      <c r="G113" s="77"/>
    </row>
    <row r="114" spans="2:7" x14ac:dyDescent="0.2">
      <c r="B114" s="74"/>
      <c r="D114" s="75"/>
      <c r="E114" s="155"/>
      <c r="G114" s="77"/>
    </row>
    <row r="115" spans="2:7" x14ac:dyDescent="0.2">
      <c r="B115" s="78">
        <f>B106+B108+B111+B113</f>
        <v>214593</v>
      </c>
      <c r="C115" s="79" t="s">
        <v>985</v>
      </c>
      <c r="D115" s="90"/>
      <c r="E115" s="152" t="s">
        <v>985</v>
      </c>
      <c r="F115" s="69"/>
      <c r="G115" s="80">
        <f>G108</f>
        <v>214593</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266559</v>
      </c>
    </row>
    <row r="123" spans="2:7" ht="15" x14ac:dyDescent="0.2">
      <c r="B123" s="74">
        <f>B125+B128+B131+B134+B137+B142+B143+B144</f>
        <v>277592</v>
      </c>
      <c r="C123" s="50"/>
      <c r="D123" s="75" t="s">
        <v>513</v>
      </c>
      <c r="E123" s="50"/>
      <c r="F123" s="50"/>
      <c r="G123" s="77">
        <f>G125+G128+G131+G134+G137+G142+G143+G144</f>
        <v>11033</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143715</v>
      </c>
      <c r="D128" s="75" t="s">
        <v>509</v>
      </c>
      <c r="G128" s="77">
        <f>G129+G130</f>
        <v>53353</v>
      </c>
    </row>
    <row r="129" spans="2:7" x14ac:dyDescent="0.2">
      <c r="B129" s="74">
        <v>207118</v>
      </c>
      <c r="D129" s="75" t="s">
        <v>508</v>
      </c>
      <c r="G129" s="77">
        <v>-45</v>
      </c>
    </row>
    <row r="130" spans="2:7" x14ac:dyDescent="0.2">
      <c r="B130" s="74">
        <v>-63403</v>
      </c>
      <c r="D130" s="75" t="s">
        <v>507</v>
      </c>
      <c r="G130" s="77">
        <v>53398</v>
      </c>
    </row>
    <row r="131" spans="2:7" x14ac:dyDescent="0.2">
      <c r="B131" s="74">
        <f>B132+B133</f>
        <v>-40323</v>
      </c>
      <c r="D131" s="75" t="s">
        <v>506</v>
      </c>
      <c r="G131" s="77">
        <f>G132+G133</f>
        <v>58</v>
      </c>
    </row>
    <row r="132" spans="2:7" x14ac:dyDescent="0.2">
      <c r="B132" s="74">
        <v>-39285</v>
      </c>
      <c r="D132" s="75" t="s">
        <v>505</v>
      </c>
      <c r="G132" s="77">
        <v>57</v>
      </c>
    </row>
    <row r="133" spans="2:7" x14ac:dyDescent="0.2">
      <c r="B133" s="74">
        <v>-1038</v>
      </c>
      <c r="D133" s="75" t="s">
        <v>504</v>
      </c>
      <c r="G133" s="77">
        <v>1</v>
      </c>
    </row>
    <row r="134" spans="2:7" x14ac:dyDescent="0.2">
      <c r="B134" s="74">
        <f>B135+B136</f>
        <v>43510</v>
      </c>
      <c r="D134" s="75" t="s">
        <v>503</v>
      </c>
      <c r="G134" s="77">
        <f>G135+G136</f>
        <v>42840</v>
      </c>
    </row>
    <row r="135" spans="2:7" x14ac:dyDescent="0.2">
      <c r="B135" s="74">
        <v>13633</v>
      </c>
      <c r="D135" s="75" t="s">
        <v>502</v>
      </c>
      <c r="G135" s="77">
        <v>64992</v>
      </c>
    </row>
    <row r="136" spans="2:7" x14ac:dyDescent="0.2">
      <c r="B136" s="74">
        <v>29877</v>
      </c>
      <c r="D136" s="75" t="s">
        <v>501</v>
      </c>
      <c r="G136" s="77">
        <v>-22152</v>
      </c>
    </row>
    <row r="137" spans="2:7" x14ac:dyDescent="0.2">
      <c r="B137" s="74">
        <f>B138+B141</f>
        <v>5864</v>
      </c>
      <c r="D137" s="89" t="s">
        <v>500</v>
      </c>
      <c r="G137" s="77">
        <f>G138+G141</f>
        <v>35303</v>
      </c>
    </row>
    <row r="138" spans="2:7" x14ac:dyDescent="0.2">
      <c r="B138" s="74">
        <f>B139+B140</f>
        <v>6940</v>
      </c>
      <c r="D138" s="89" t="s">
        <v>499</v>
      </c>
      <c r="G138" s="77">
        <f>G139+G140</f>
        <v>35303</v>
      </c>
    </row>
    <row r="139" spans="2:7" x14ac:dyDescent="0.2">
      <c r="B139" s="74">
        <v>6940</v>
      </c>
      <c r="D139" s="89" t="s">
        <v>498</v>
      </c>
      <c r="G139" s="77">
        <v>35303</v>
      </c>
    </row>
    <row r="140" spans="2:7" x14ac:dyDescent="0.2">
      <c r="B140" s="74">
        <v>0</v>
      </c>
      <c r="D140" s="89" t="s">
        <v>497</v>
      </c>
      <c r="G140" s="77">
        <v>0</v>
      </c>
    </row>
    <row r="141" spans="2:7" x14ac:dyDescent="0.2">
      <c r="B141" s="74">
        <v>-1076</v>
      </c>
      <c r="D141" s="89" t="s">
        <v>496</v>
      </c>
      <c r="G141" s="77">
        <v>0</v>
      </c>
    </row>
    <row r="142" spans="2:7" x14ac:dyDescent="0.2">
      <c r="B142" s="74">
        <v>0</v>
      </c>
      <c r="D142" s="75" t="s">
        <v>495</v>
      </c>
      <c r="G142" s="77">
        <v>0</v>
      </c>
    </row>
    <row r="143" spans="2:7" x14ac:dyDescent="0.2">
      <c r="B143" s="74">
        <v>289</v>
      </c>
      <c r="D143" s="75" t="s">
        <v>494</v>
      </c>
      <c r="G143" s="77">
        <v>1429</v>
      </c>
    </row>
    <row r="144" spans="2:7" x14ac:dyDescent="0.2">
      <c r="B144" s="74">
        <f>B145+B146</f>
        <v>124537</v>
      </c>
      <c r="D144" s="75" t="s">
        <v>493</v>
      </c>
      <c r="G144" s="77">
        <f>G145+G146</f>
        <v>-121950</v>
      </c>
    </row>
    <row r="145" spans="2:7" x14ac:dyDescent="0.2">
      <c r="B145" s="74">
        <v>98308</v>
      </c>
      <c r="D145" s="75" t="s">
        <v>492</v>
      </c>
      <c r="G145" s="77">
        <v>-33361</v>
      </c>
    </row>
    <row r="146" spans="2:7" x14ac:dyDescent="0.2">
      <c r="B146" s="78">
        <v>26229</v>
      </c>
      <c r="C146" s="91"/>
      <c r="D146" s="90" t="s">
        <v>491</v>
      </c>
      <c r="E146" s="91"/>
      <c r="F146" s="91"/>
      <c r="G146" s="80">
        <v>-88589</v>
      </c>
    </row>
    <row r="185" s="72" customFormat="1" x14ac:dyDescent="0.2"/>
  </sheetData>
  <mergeCells count="1">
    <mergeCell ref="B85:G85"/>
  </mergeCells>
  <hyperlinks>
    <hyperlink ref="B1" location="Indice!A1" display="INDICE" xr:uid="{00000000-0004-0000-0600-000000000000}"/>
  </hyperlinks>
  <pageMargins left="0.51181102362204722" right="0.51181102362204722" top="0.78740157480314965" bottom="0.74803149606299213" header="0.39370078740157483" footer="0.39370078740157483"/>
  <pageSetup paperSize="9" scale="78" fitToHeight="4" orientation="portrait" r:id="rId1"/>
  <headerFooter alignWithMargins="0"/>
  <rowBreaks count="2" manualBreakCount="2">
    <brk id="72" min="1" max="8" man="1"/>
    <brk id="146" max="16383"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647</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45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649</v>
      </c>
      <c r="C3" s="109"/>
      <c r="D3" s="113"/>
      <c r="E3" s="109"/>
      <c r="F3" s="109"/>
      <c r="G3" s="109"/>
      <c r="H3" s="109"/>
      <c r="I3" s="109"/>
      <c r="J3" s="109"/>
      <c r="K3" s="109"/>
    </row>
    <row r="4" spans="2:12" s="112" customFormat="1" ht="15" customHeight="1" x14ac:dyDescent="0.25">
      <c r="B4" s="67" t="s">
        <v>648</v>
      </c>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2112</v>
      </c>
      <c r="C11" s="75" t="s">
        <v>975</v>
      </c>
      <c r="D11" s="75" t="s">
        <v>572</v>
      </c>
      <c r="E11" s="151" t="s">
        <v>998</v>
      </c>
      <c r="F11" s="76" t="s">
        <v>571</v>
      </c>
      <c r="G11" s="77">
        <f>G12+G13</f>
        <v>6390</v>
      </c>
    </row>
    <row r="12" spans="2:12" x14ac:dyDescent="0.2">
      <c r="B12" s="74">
        <f>G11-B11</f>
        <v>4278</v>
      </c>
      <c r="C12" s="75" t="s">
        <v>976</v>
      </c>
      <c r="D12" s="52" t="s">
        <v>566</v>
      </c>
      <c r="E12" s="151" t="s">
        <v>1006</v>
      </c>
      <c r="F12" s="72" t="s">
        <v>1007</v>
      </c>
      <c r="G12" s="77">
        <v>6390</v>
      </c>
    </row>
    <row r="13" spans="2:12" x14ac:dyDescent="0.2">
      <c r="B13" s="74">
        <v>660</v>
      </c>
      <c r="C13" s="75" t="s">
        <v>977</v>
      </c>
      <c r="D13" s="75" t="s">
        <v>524</v>
      </c>
      <c r="E13" s="151" t="s">
        <v>1008</v>
      </c>
      <c r="F13" s="72" t="s">
        <v>1009</v>
      </c>
      <c r="G13" s="77">
        <v>0</v>
      </c>
    </row>
    <row r="14" spans="2:12" x14ac:dyDescent="0.2">
      <c r="B14" s="74">
        <f>B12-B13</f>
        <v>3618</v>
      </c>
      <c r="C14" s="75" t="s">
        <v>978</v>
      </c>
      <c r="D14" s="52" t="s">
        <v>570</v>
      </c>
      <c r="E14" s="151"/>
      <c r="G14" s="77"/>
    </row>
    <row r="15" spans="2:12" ht="7.15" customHeight="1" x14ac:dyDescent="0.2">
      <c r="B15" s="74"/>
      <c r="E15" s="73"/>
      <c r="G15" s="77"/>
    </row>
    <row r="16" spans="2:12" x14ac:dyDescent="0.2">
      <c r="B16" s="78">
        <f>B11+B12</f>
        <v>6390</v>
      </c>
      <c r="C16" s="79" t="s">
        <v>518</v>
      </c>
      <c r="D16" s="69"/>
      <c r="E16" s="152" t="s">
        <v>985</v>
      </c>
      <c r="F16" s="69"/>
      <c r="G16" s="80">
        <f>G11</f>
        <v>6390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2910</v>
      </c>
      <c r="C26" s="75" t="s">
        <v>979</v>
      </c>
      <c r="D26" s="75" t="s">
        <v>567</v>
      </c>
      <c r="E26" s="151" t="s">
        <v>976</v>
      </c>
      <c r="F26" s="59" t="s">
        <v>566</v>
      </c>
      <c r="G26" s="77">
        <f>+B12</f>
        <v>4278</v>
      </c>
    </row>
    <row r="27" spans="2:7" x14ac:dyDescent="0.2">
      <c r="B27" s="74">
        <v>2271</v>
      </c>
      <c r="C27" s="75" t="s">
        <v>565</v>
      </c>
      <c r="E27" s="73"/>
      <c r="G27" s="77"/>
    </row>
    <row r="28" spans="2:7" x14ac:dyDescent="0.2">
      <c r="B28" s="74">
        <f>B29+B30</f>
        <v>639</v>
      </c>
      <c r="C28" s="75" t="s">
        <v>564</v>
      </c>
      <c r="E28" s="73"/>
      <c r="G28" s="77"/>
    </row>
    <row r="29" spans="2:7" x14ac:dyDescent="0.2">
      <c r="B29" s="74">
        <v>638</v>
      </c>
      <c r="C29" s="75" t="s">
        <v>1002</v>
      </c>
      <c r="E29" s="73"/>
      <c r="G29" s="77"/>
    </row>
    <row r="30" spans="2:7" x14ac:dyDescent="0.2">
      <c r="B30" s="74">
        <v>1</v>
      </c>
      <c r="C30" s="75" t="s">
        <v>1003</v>
      </c>
      <c r="E30" s="73"/>
      <c r="G30" s="77"/>
    </row>
    <row r="31" spans="2:7" ht="12.75" customHeight="1" x14ac:dyDescent="0.2">
      <c r="B31" s="74">
        <v>190</v>
      </c>
      <c r="C31" s="75" t="s">
        <v>980</v>
      </c>
      <c r="D31" s="72" t="s">
        <v>563</v>
      </c>
      <c r="E31" s="73"/>
      <c r="G31" s="77"/>
    </row>
    <row r="32" spans="2:7" ht="12.75" customHeight="1" x14ac:dyDescent="0.2">
      <c r="B32" s="74">
        <v>0</v>
      </c>
      <c r="C32" s="75" t="s">
        <v>981</v>
      </c>
      <c r="D32" s="72" t="s">
        <v>562</v>
      </c>
      <c r="E32" s="73"/>
      <c r="G32" s="77"/>
    </row>
    <row r="33" spans="2:7" x14ac:dyDescent="0.2">
      <c r="B33" s="74">
        <f>G35-B26-B31-B32</f>
        <v>1178</v>
      </c>
      <c r="C33" s="75" t="s">
        <v>982</v>
      </c>
      <c r="D33" s="52" t="s">
        <v>560</v>
      </c>
      <c r="E33" s="73"/>
      <c r="G33" s="77"/>
    </row>
    <row r="34" spans="2:7" x14ac:dyDescent="0.2">
      <c r="B34" s="74"/>
      <c r="E34" s="73"/>
      <c r="G34" s="77"/>
    </row>
    <row r="35" spans="2:7" x14ac:dyDescent="0.2">
      <c r="B35" s="78">
        <f>B26+B31+B32+B33</f>
        <v>4278</v>
      </c>
      <c r="C35" s="79" t="s">
        <v>985</v>
      </c>
      <c r="D35" s="69"/>
      <c r="E35" s="152" t="s">
        <v>985</v>
      </c>
      <c r="F35" s="69"/>
      <c r="G35" s="80">
        <f>G26</f>
        <v>4278</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198</v>
      </c>
      <c r="C42" s="75" t="s">
        <v>983</v>
      </c>
      <c r="D42" s="75" t="s">
        <v>559</v>
      </c>
      <c r="E42" s="151" t="s">
        <v>982</v>
      </c>
      <c r="F42" s="52" t="s">
        <v>560</v>
      </c>
      <c r="G42" s="77">
        <f>+B33</f>
        <v>1178</v>
      </c>
    </row>
    <row r="43" spans="2:7" x14ac:dyDescent="0.2">
      <c r="B43" s="74">
        <v>61</v>
      </c>
      <c r="C43" s="82" t="s">
        <v>558</v>
      </c>
      <c r="E43" s="154" t="s">
        <v>983</v>
      </c>
      <c r="F43" s="76" t="s">
        <v>559</v>
      </c>
      <c r="G43" s="77">
        <f>G44+G45+G47+G48+G49</f>
        <v>7</v>
      </c>
    </row>
    <row r="44" spans="2:7" x14ac:dyDescent="0.2">
      <c r="B44" s="74">
        <v>137</v>
      </c>
      <c r="C44" s="75" t="s">
        <v>557</v>
      </c>
      <c r="E44" s="154" t="s">
        <v>1010</v>
      </c>
      <c r="F44" s="72" t="s">
        <v>1011</v>
      </c>
      <c r="G44" s="77">
        <v>7</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987</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1185</v>
      </c>
      <c r="C52" s="79" t="s">
        <v>985</v>
      </c>
      <c r="D52" s="69"/>
      <c r="E52" s="152" t="s">
        <v>985</v>
      </c>
      <c r="F52" s="69"/>
      <c r="G52" s="80">
        <f>G42+G43+G50</f>
        <v>1185</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60</v>
      </c>
      <c r="C59" s="75" t="s">
        <v>986</v>
      </c>
      <c r="D59" s="76" t="s">
        <v>551</v>
      </c>
      <c r="E59" s="151" t="s">
        <v>984</v>
      </c>
      <c r="F59" s="52" t="s">
        <v>550</v>
      </c>
      <c r="G59" s="77">
        <f>+B49</f>
        <v>987</v>
      </c>
    </row>
    <row r="60" spans="2:7" x14ac:dyDescent="0.2">
      <c r="B60" s="74">
        <v>60</v>
      </c>
      <c r="C60" s="75" t="s">
        <v>549</v>
      </c>
      <c r="E60" s="151" t="s">
        <v>1004</v>
      </c>
      <c r="F60" s="75" t="s">
        <v>1005</v>
      </c>
      <c r="G60" s="77">
        <f>G61+G62</f>
        <v>1</v>
      </c>
    </row>
    <row r="61" spans="2:7" x14ac:dyDescent="0.2">
      <c r="B61" s="74">
        <v>0</v>
      </c>
      <c r="C61" s="75" t="s">
        <v>548</v>
      </c>
      <c r="E61" s="151" t="s">
        <v>1022</v>
      </c>
      <c r="F61" s="72" t="s">
        <v>1023</v>
      </c>
      <c r="G61" s="77">
        <v>0</v>
      </c>
    </row>
    <row r="62" spans="2:7" x14ac:dyDescent="0.2">
      <c r="B62" s="74">
        <v>1</v>
      </c>
      <c r="C62" s="75" t="s">
        <v>987</v>
      </c>
      <c r="D62" s="75" t="s">
        <v>547</v>
      </c>
      <c r="E62" s="151" t="s">
        <v>1024</v>
      </c>
      <c r="F62" s="72" t="s">
        <v>1025</v>
      </c>
      <c r="G62" s="77">
        <v>1</v>
      </c>
    </row>
    <row r="63" spans="2:7" x14ac:dyDescent="0.2">
      <c r="B63" s="74"/>
      <c r="D63" s="75" t="s">
        <v>546</v>
      </c>
      <c r="E63" s="151" t="s">
        <v>988</v>
      </c>
      <c r="F63" s="72" t="s">
        <v>545</v>
      </c>
      <c r="G63" s="77">
        <f>G64+G65+G66</f>
        <v>0</v>
      </c>
    </row>
    <row r="64" spans="2:7" x14ac:dyDescent="0.2">
      <c r="B64" s="74">
        <f>B65+B66+B67</f>
        <v>29</v>
      </c>
      <c r="C64" s="75" t="s">
        <v>988</v>
      </c>
      <c r="D64" s="72" t="s">
        <v>545</v>
      </c>
      <c r="E64" s="151" t="s">
        <v>1026</v>
      </c>
      <c r="F64" s="72" t="s">
        <v>1027</v>
      </c>
      <c r="G64" s="77">
        <v>0</v>
      </c>
    </row>
    <row r="65" spans="2:7" x14ac:dyDescent="0.2">
      <c r="B65" s="74">
        <v>29</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898</v>
      </c>
      <c r="C68" s="75" t="s">
        <v>989</v>
      </c>
      <c r="D68" s="75" t="s">
        <v>537</v>
      </c>
      <c r="E68" s="73"/>
      <c r="G68" s="77"/>
    </row>
    <row r="69" spans="2:7" ht="17.45" customHeight="1" x14ac:dyDescent="0.2">
      <c r="B69" s="74"/>
      <c r="E69" s="73"/>
      <c r="G69" s="77"/>
    </row>
    <row r="70" spans="2:7" ht="17.45" customHeight="1" x14ac:dyDescent="0.2">
      <c r="B70" s="78">
        <f>B59+B62+B64+B68</f>
        <v>988</v>
      </c>
      <c r="C70" s="79" t="s">
        <v>985</v>
      </c>
      <c r="D70" s="69"/>
      <c r="E70" s="152" t="s">
        <v>985</v>
      </c>
      <c r="F70" s="69"/>
      <c r="G70" s="80">
        <f>G59+G60+G63</f>
        <v>988</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898</v>
      </c>
    </row>
    <row r="78" spans="2:7" x14ac:dyDescent="0.2">
      <c r="B78" s="74"/>
      <c r="D78" s="75" t="s">
        <v>536</v>
      </c>
      <c r="E78" s="151"/>
      <c r="F78" s="75"/>
      <c r="G78" s="77"/>
    </row>
    <row r="79" spans="2:7" x14ac:dyDescent="0.2">
      <c r="B79" s="74">
        <f>G82-B77</f>
        <v>898</v>
      </c>
      <c r="C79" s="75" t="s">
        <v>991</v>
      </c>
      <c r="D79" s="59" t="s">
        <v>535</v>
      </c>
      <c r="E79" s="73"/>
      <c r="G79" s="77"/>
    </row>
    <row r="80" spans="2:7" x14ac:dyDescent="0.2">
      <c r="B80" s="74">
        <f>B79-B13</f>
        <v>238</v>
      </c>
      <c r="C80" s="75" t="s">
        <v>992</v>
      </c>
      <c r="D80" s="52" t="s">
        <v>532</v>
      </c>
      <c r="E80" s="73"/>
      <c r="G80" s="77"/>
    </row>
    <row r="81" spans="2:7" x14ac:dyDescent="0.2">
      <c r="B81" s="74"/>
      <c r="E81" s="73"/>
      <c r="G81" s="77"/>
    </row>
    <row r="82" spans="2:7" x14ac:dyDescent="0.2">
      <c r="B82" s="78">
        <f>B77+B79</f>
        <v>898</v>
      </c>
      <c r="C82" s="79" t="s">
        <v>985</v>
      </c>
      <c r="D82" s="69"/>
      <c r="E82" s="152" t="s">
        <v>985</v>
      </c>
      <c r="F82" s="69"/>
      <c r="G82" s="80">
        <f>G77</f>
        <v>898</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355</v>
      </c>
      <c r="C92" s="75" t="s">
        <v>993</v>
      </c>
      <c r="D92" s="52" t="s">
        <v>525</v>
      </c>
      <c r="E92" s="151" t="s">
        <v>991</v>
      </c>
      <c r="F92" s="52" t="s">
        <v>532</v>
      </c>
      <c r="G92" s="77">
        <f>+B80</f>
        <v>238</v>
      </c>
    </row>
    <row r="93" spans="2:7" x14ac:dyDescent="0.2">
      <c r="B93" s="74"/>
      <c r="D93" s="59" t="s">
        <v>523</v>
      </c>
      <c r="E93" s="151" t="s">
        <v>999</v>
      </c>
      <c r="F93" s="72" t="s">
        <v>531</v>
      </c>
      <c r="G93" s="77">
        <f>G94+G95</f>
        <v>117</v>
      </c>
    </row>
    <row r="94" spans="2:7" x14ac:dyDescent="0.2">
      <c r="B94" s="74"/>
      <c r="D94" s="75"/>
      <c r="E94" s="151" t="s">
        <v>530</v>
      </c>
      <c r="G94" s="77">
        <v>117</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355</v>
      </c>
      <c r="C99" s="79" t="s">
        <v>985</v>
      </c>
      <c r="D99" s="69"/>
      <c r="E99" s="152" t="s">
        <v>985</v>
      </c>
      <c r="F99" s="69"/>
      <c r="G99" s="80">
        <f>G92+G93+G96</f>
        <v>355</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731</v>
      </c>
      <c r="C106" s="75" t="s">
        <v>994</v>
      </c>
      <c r="D106" s="86" t="s">
        <v>526</v>
      </c>
      <c r="E106" s="73"/>
      <c r="G106" s="73"/>
    </row>
    <row r="107" spans="2:7" x14ac:dyDescent="0.2">
      <c r="B107" s="74">
        <v>683</v>
      </c>
      <c r="C107" s="75" t="s">
        <v>995</v>
      </c>
      <c r="D107" s="75"/>
      <c r="E107" s="151" t="s">
        <v>993</v>
      </c>
      <c r="F107" s="59" t="s">
        <v>525</v>
      </c>
      <c r="G107" s="77"/>
    </row>
    <row r="108" spans="2:7" x14ac:dyDescent="0.2">
      <c r="B108" s="74">
        <f>-B13</f>
        <v>-660</v>
      </c>
      <c r="C108" s="75" t="s">
        <v>1001</v>
      </c>
      <c r="D108" s="75" t="s">
        <v>524</v>
      </c>
      <c r="E108" s="151"/>
      <c r="F108" s="58" t="s">
        <v>523</v>
      </c>
      <c r="G108" s="77">
        <f>B92</f>
        <v>355</v>
      </c>
    </row>
    <row r="109" spans="2:7" x14ac:dyDescent="0.2">
      <c r="B109" s="74">
        <v>48</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284</v>
      </c>
      <c r="C113" s="153" t="s">
        <v>997</v>
      </c>
      <c r="D113" s="52" t="s">
        <v>519</v>
      </c>
      <c r="E113" s="155"/>
      <c r="F113" s="84"/>
      <c r="G113" s="77"/>
    </row>
    <row r="114" spans="2:7" x14ac:dyDescent="0.2">
      <c r="B114" s="74"/>
      <c r="D114" s="75"/>
      <c r="E114" s="155"/>
      <c r="G114" s="77"/>
    </row>
    <row r="115" spans="2:7" x14ac:dyDescent="0.2">
      <c r="B115" s="78">
        <f>B106+B108+B111+B113</f>
        <v>355</v>
      </c>
      <c r="C115" s="79" t="s">
        <v>985</v>
      </c>
      <c r="D115" s="90"/>
      <c r="E115" s="152" t="s">
        <v>985</v>
      </c>
      <c r="F115" s="69"/>
      <c r="G115" s="80">
        <f>G108</f>
        <v>355</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284</v>
      </c>
    </row>
    <row r="123" spans="2:7" ht="15" x14ac:dyDescent="0.2">
      <c r="B123" s="74">
        <f>B125+B128+B131+B134+B137+B142+B143+B144</f>
        <v>1</v>
      </c>
      <c r="C123" s="50"/>
      <c r="D123" s="75" t="s">
        <v>513</v>
      </c>
      <c r="E123" s="50"/>
      <c r="F123" s="50"/>
      <c r="G123" s="77">
        <f>G125+G128+G131+G134+G137+G142+G143+G144</f>
        <v>-283</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236</v>
      </c>
      <c r="D128" s="75" t="s">
        <v>509</v>
      </c>
      <c r="G128" s="77">
        <f>G129+G130</f>
        <v>-6</v>
      </c>
    </row>
    <row r="129" spans="2:7" x14ac:dyDescent="0.2">
      <c r="B129" s="74">
        <v>236</v>
      </c>
      <c r="D129" s="75" t="s">
        <v>508</v>
      </c>
      <c r="G129" s="77">
        <v>0</v>
      </c>
    </row>
    <row r="130" spans="2:7" x14ac:dyDescent="0.2">
      <c r="B130" s="74">
        <v>0</v>
      </c>
      <c r="D130" s="75" t="s">
        <v>507</v>
      </c>
      <c r="G130" s="77">
        <v>-6</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-4</v>
      </c>
      <c r="D134" s="75" t="s">
        <v>503</v>
      </c>
      <c r="G134" s="77">
        <f>G135+G136</f>
        <v>-264</v>
      </c>
    </row>
    <row r="135" spans="2:7" x14ac:dyDescent="0.2">
      <c r="B135" s="74">
        <v>-2</v>
      </c>
      <c r="D135" s="75" t="s">
        <v>502</v>
      </c>
      <c r="G135" s="77">
        <v>-221</v>
      </c>
    </row>
    <row r="136" spans="2:7" x14ac:dyDescent="0.2">
      <c r="B136" s="74">
        <v>-2</v>
      </c>
      <c r="D136" s="75" t="s">
        <v>501</v>
      </c>
      <c r="G136" s="77">
        <v>-43</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-231</v>
      </c>
      <c r="D144" s="75" t="s">
        <v>493</v>
      </c>
      <c r="G144" s="77">
        <f>G145+G146</f>
        <v>-13</v>
      </c>
    </row>
    <row r="145" spans="2:7" x14ac:dyDescent="0.2">
      <c r="B145" s="74">
        <v>-261</v>
      </c>
      <c r="D145" s="75" t="s">
        <v>492</v>
      </c>
      <c r="G145" s="77">
        <v>-19</v>
      </c>
    </row>
    <row r="146" spans="2:7" x14ac:dyDescent="0.2">
      <c r="B146" s="78">
        <v>30</v>
      </c>
      <c r="C146" s="91"/>
      <c r="D146" s="90" t="s">
        <v>491</v>
      </c>
      <c r="E146" s="91"/>
      <c r="F146" s="91"/>
      <c r="G146" s="80">
        <v>6</v>
      </c>
    </row>
    <row r="185" s="72" customFormat="1" x14ac:dyDescent="0.2"/>
  </sheetData>
  <mergeCells count="1">
    <mergeCell ref="B85:G85"/>
  </mergeCells>
  <hyperlinks>
    <hyperlink ref="B1" location="Indice!A1" display="INDICE" xr:uid="{00000000-0004-0000-46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651</v>
      </c>
      <c r="C3" s="109"/>
      <c r="D3" s="113"/>
      <c r="E3" s="109"/>
      <c r="F3" s="109"/>
      <c r="G3" s="109"/>
      <c r="H3" s="109"/>
      <c r="I3" s="109"/>
      <c r="J3" s="109"/>
      <c r="K3" s="109"/>
    </row>
    <row r="4" spans="2:12" s="112" customFormat="1" ht="15" customHeight="1" x14ac:dyDescent="0.25">
      <c r="B4" s="67" t="s">
        <v>650</v>
      </c>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2323</v>
      </c>
      <c r="C11" s="75" t="s">
        <v>975</v>
      </c>
      <c r="D11" s="75" t="s">
        <v>572</v>
      </c>
      <c r="E11" s="151" t="s">
        <v>998</v>
      </c>
      <c r="F11" s="76" t="s">
        <v>571</v>
      </c>
      <c r="G11" s="77">
        <f>G12+G13</f>
        <v>3699</v>
      </c>
    </row>
    <row r="12" spans="2:12" x14ac:dyDescent="0.2">
      <c r="B12" s="74">
        <f>G11-B11</f>
        <v>1376</v>
      </c>
      <c r="C12" s="75" t="s">
        <v>976</v>
      </c>
      <c r="D12" s="52" t="s">
        <v>566</v>
      </c>
      <c r="E12" s="151" t="s">
        <v>1006</v>
      </c>
      <c r="F12" s="72" t="s">
        <v>1007</v>
      </c>
      <c r="G12" s="77">
        <v>3699</v>
      </c>
    </row>
    <row r="13" spans="2:12" x14ac:dyDescent="0.2">
      <c r="B13" s="74">
        <v>147</v>
      </c>
      <c r="C13" s="75" t="s">
        <v>977</v>
      </c>
      <c r="D13" s="75" t="s">
        <v>524</v>
      </c>
      <c r="E13" s="151" t="s">
        <v>1008</v>
      </c>
      <c r="F13" s="72" t="s">
        <v>1009</v>
      </c>
      <c r="G13" s="77">
        <v>0</v>
      </c>
    </row>
    <row r="14" spans="2:12" x14ac:dyDescent="0.2">
      <c r="B14" s="74">
        <f>B12-B13</f>
        <v>1229</v>
      </c>
      <c r="C14" s="75" t="s">
        <v>978</v>
      </c>
      <c r="D14" s="52" t="s">
        <v>570</v>
      </c>
      <c r="E14" s="151"/>
      <c r="G14" s="77"/>
    </row>
    <row r="15" spans="2:12" ht="7.15" customHeight="1" x14ac:dyDescent="0.2">
      <c r="B15" s="74"/>
      <c r="E15" s="73"/>
      <c r="G15" s="77"/>
    </row>
    <row r="16" spans="2:12" x14ac:dyDescent="0.2">
      <c r="B16" s="78">
        <f>B11+B12</f>
        <v>3699</v>
      </c>
      <c r="C16" s="79" t="s">
        <v>518</v>
      </c>
      <c r="D16" s="69"/>
      <c r="E16" s="152" t="s">
        <v>985</v>
      </c>
      <c r="F16" s="69"/>
      <c r="G16" s="80">
        <f>G11</f>
        <v>3699</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1334</v>
      </c>
      <c r="C26" s="75" t="s">
        <v>979</v>
      </c>
      <c r="D26" s="75" t="s">
        <v>567</v>
      </c>
      <c r="E26" s="151" t="s">
        <v>976</v>
      </c>
      <c r="F26" s="59" t="s">
        <v>566</v>
      </c>
      <c r="G26" s="77">
        <f>+B12</f>
        <v>1376</v>
      </c>
    </row>
    <row r="27" spans="2:7" x14ac:dyDescent="0.2">
      <c r="B27" s="74">
        <v>1105</v>
      </c>
      <c r="C27" s="75" t="s">
        <v>565</v>
      </c>
      <c r="E27" s="73"/>
      <c r="G27" s="77"/>
    </row>
    <row r="28" spans="2:7" x14ac:dyDescent="0.2">
      <c r="B28" s="74">
        <f>B29+B30</f>
        <v>229</v>
      </c>
      <c r="C28" s="75" t="s">
        <v>564</v>
      </c>
      <c r="E28" s="73"/>
      <c r="G28" s="77"/>
    </row>
    <row r="29" spans="2:7" x14ac:dyDescent="0.2">
      <c r="B29" s="74">
        <v>227</v>
      </c>
      <c r="C29" s="75" t="s">
        <v>1002</v>
      </c>
      <c r="E29" s="73"/>
      <c r="G29" s="77"/>
    </row>
    <row r="30" spans="2:7" x14ac:dyDescent="0.2">
      <c r="B30" s="74">
        <v>2</v>
      </c>
      <c r="C30" s="75" t="s">
        <v>1003</v>
      </c>
      <c r="E30" s="73"/>
      <c r="G30" s="77"/>
    </row>
    <row r="31" spans="2:7" ht="12.75" customHeight="1" x14ac:dyDescent="0.2">
      <c r="B31" s="74">
        <v>3</v>
      </c>
      <c r="C31" s="75" t="s">
        <v>980</v>
      </c>
      <c r="D31" s="72" t="s">
        <v>563</v>
      </c>
      <c r="E31" s="73"/>
      <c r="G31" s="77"/>
    </row>
    <row r="32" spans="2:7" ht="12.75" customHeight="1" x14ac:dyDescent="0.2">
      <c r="B32" s="74">
        <v>0</v>
      </c>
      <c r="C32" s="75" t="s">
        <v>981</v>
      </c>
      <c r="D32" s="72" t="s">
        <v>562</v>
      </c>
      <c r="E32" s="73"/>
      <c r="G32" s="77"/>
    </row>
    <row r="33" spans="2:7" x14ac:dyDescent="0.2">
      <c r="B33" s="74">
        <f>G35-B26-B31-B32</f>
        <v>39</v>
      </c>
      <c r="C33" s="75" t="s">
        <v>982</v>
      </c>
      <c r="D33" s="52" t="s">
        <v>560</v>
      </c>
      <c r="E33" s="73"/>
      <c r="G33" s="77"/>
    </row>
    <row r="34" spans="2:7" x14ac:dyDescent="0.2">
      <c r="B34" s="74"/>
      <c r="E34" s="73"/>
      <c r="G34" s="77"/>
    </row>
    <row r="35" spans="2:7" x14ac:dyDescent="0.2">
      <c r="B35" s="78">
        <f>B26+B31+B32+B33</f>
        <v>1376</v>
      </c>
      <c r="C35" s="79" t="s">
        <v>985</v>
      </c>
      <c r="D35" s="69"/>
      <c r="E35" s="152" t="s">
        <v>985</v>
      </c>
      <c r="F35" s="69"/>
      <c r="G35" s="80">
        <f>G26</f>
        <v>1376</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39</v>
      </c>
    </row>
    <row r="43" spans="2:7" x14ac:dyDescent="0.2">
      <c r="B43" s="74">
        <v>0</v>
      </c>
      <c r="C43" s="82" t="s">
        <v>558</v>
      </c>
      <c r="E43" s="154" t="s">
        <v>983</v>
      </c>
      <c r="F43" s="76" t="s">
        <v>559</v>
      </c>
      <c r="G43" s="77">
        <f>G44+G45+G47+G48+G49</f>
        <v>1</v>
      </c>
    </row>
    <row r="44" spans="2:7" x14ac:dyDescent="0.2">
      <c r="B44" s="74">
        <v>0</v>
      </c>
      <c r="C44" s="75" t="s">
        <v>557</v>
      </c>
      <c r="E44" s="154" t="s">
        <v>1010</v>
      </c>
      <c r="F44" s="72" t="s">
        <v>1011</v>
      </c>
      <c r="G44" s="77">
        <v>1</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40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40</v>
      </c>
      <c r="C52" s="79" t="s">
        <v>985</v>
      </c>
      <c r="D52" s="69"/>
      <c r="E52" s="152" t="s">
        <v>985</v>
      </c>
      <c r="F52" s="69"/>
      <c r="G52" s="80">
        <f>G42+G43+G50</f>
        <v>40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-14</v>
      </c>
      <c r="C59" s="75" t="s">
        <v>986</v>
      </c>
      <c r="D59" s="76" t="s">
        <v>551</v>
      </c>
      <c r="E59" s="151" t="s">
        <v>984</v>
      </c>
      <c r="F59" s="52" t="s">
        <v>550</v>
      </c>
      <c r="G59" s="77">
        <f>+B49</f>
        <v>40</v>
      </c>
    </row>
    <row r="60" spans="2:7" x14ac:dyDescent="0.2">
      <c r="B60" s="74">
        <v>-14</v>
      </c>
      <c r="C60" s="75" t="s">
        <v>549</v>
      </c>
      <c r="E60" s="151" t="s">
        <v>1004</v>
      </c>
      <c r="F60" s="75" t="s">
        <v>1005</v>
      </c>
      <c r="G60" s="77">
        <f>G61+G62</f>
        <v>2</v>
      </c>
    </row>
    <row r="61" spans="2:7" x14ac:dyDescent="0.2">
      <c r="B61" s="74">
        <v>0</v>
      </c>
      <c r="C61" s="75" t="s">
        <v>548</v>
      </c>
      <c r="E61" s="151" t="s">
        <v>1022</v>
      </c>
      <c r="F61" s="72" t="s">
        <v>1023</v>
      </c>
      <c r="G61" s="77">
        <v>0</v>
      </c>
    </row>
    <row r="62" spans="2:7" x14ac:dyDescent="0.2">
      <c r="B62" s="74">
        <v>2</v>
      </c>
      <c r="C62" s="75" t="s">
        <v>987</v>
      </c>
      <c r="D62" s="75" t="s">
        <v>547</v>
      </c>
      <c r="E62" s="151" t="s">
        <v>1024</v>
      </c>
      <c r="F62" s="72" t="s">
        <v>1025</v>
      </c>
      <c r="G62" s="77">
        <v>2</v>
      </c>
    </row>
    <row r="63" spans="2:7" x14ac:dyDescent="0.2">
      <c r="B63" s="74"/>
      <c r="D63" s="75" t="s">
        <v>546</v>
      </c>
      <c r="E63" s="151" t="s">
        <v>988</v>
      </c>
      <c r="F63" s="72" t="s">
        <v>545</v>
      </c>
      <c r="G63" s="77">
        <f>G64+G65+G66</f>
        <v>7</v>
      </c>
    </row>
    <row r="64" spans="2:7" x14ac:dyDescent="0.2">
      <c r="B64" s="74">
        <f>B65+B66+B67</f>
        <v>21</v>
      </c>
      <c r="C64" s="75" t="s">
        <v>988</v>
      </c>
      <c r="D64" s="72" t="s">
        <v>545</v>
      </c>
      <c r="E64" s="151" t="s">
        <v>1026</v>
      </c>
      <c r="F64" s="72" t="s">
        <v>1027</v>
      </c>
      <c r="G64" s="77">
        <v>0</v>
      </c>
    </row>
    <row r="65" spans="2:7" x14ac:dyDescent="0.2">
      <c r="B65" s="74">
        <v>2</v>
      </c>
      <c r="C65" s="75" t="s">
        <v>544</v>
      </c>
      <c r="E65" s="151" t="s">
        <v>1028</v>
      </c>
      <c r="F65" s="72" t="s">
        <v>1029</v>
      </c>
      <c r="G65" s="77">
        <v>0</v>
      </c>
    </row>
    <row r="66" spans="2:7" x14ac:dyDescent="0.2">
      <c r="B66" s="74">
        <v>0</v>
      </c>
      <c r="C66" s="75" t="s">
        <v>543</v>
      </c>
      <c r="E66" s="151" t="s">
        <v>1030</v>
      </c>
      <c r="F66" s="72" t="s">
        <v>1031</v>
      </c>
      <c r="G66" s="77">
        <v>7</v>
      </c>
    </row>
    <row r="67" spans="2:7" x14ac:dyDescent="0.2">
      <c r="B67" s="74">
        <v>19</v>
      </c>
      <c r="C67" s="75" t="s">
        <v>542</v>
      </c>
      <c r="E67" s="73"/>
      <c r="G67" s="77"/>
    </row>
    <row r="68" spans="2:7" x14ac:dyDescent="0.2">
      <c r="B68" s="74">
        <f>G70-B59-B62-B64</f>
        <v>40</v>
      </c>
      <c r="C68" s="75" t="s">
        <v>989</v>
      </c>
      <c r="D68" s="75" t="s">
        <v>537</v>
      </c>
      <c r="E68" s="73"/>
      <c r="G68" s="77"/>
    </row>
    <row r="69" spans="2:7" ht="17.45" customHeight="1" x14ac:dyDescent="0.2">
      <c r="B69" s="74"/>
      <c r="E69" s="73"/>
      <c r="G69" s="77"/>
    </row>
    <row r="70" spans="2:7" ht="17.45" customHeight="1" x14ac:dyDescent="0.2">
      <c r="B70" s="78">
        <f>B59+B62+B64+B68</f>
        <v>49</v>
      </c>
      <c r="C70" s="79" t="s">
        <v>985</v>
      </c>
      <c r="D70" s="69"/>
      <c r="E70" s="152" t="s">
        <v>985</v>
      </c>
      <c r="F70" s="69"/>
      <c r="G70" s="80">
        <f>G59+G60+G63</f>
        <v>49</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40</v>
      </c>
    </row>
    <row r="78" spans="2:7" x14ac:dyDescent="0.2">
      <c r="B78" s="74"/>
      <c r="D78" s="75" t="s">
        <v>536</v>
      </c>
      <c r="E78" s="151"/>
      <c r="F78" s="75"/>
      <c r="G78" s="77"/>
    </row>
    <row r="79" spans="2:7" x14ac:dyDescent="0.2">
      <c r="B79" s="74">
        <f>G82-B77</f>
        <v>40</v>
      </c>
      <c r="C79" s="75" t="s">
        <v>991</v>
      </c>
      <c r="D79" s="59" t="s">
        <v>535</v>
      </c>
      <c r="E79" s="73"/>
      <c r="G79" s="77"/>
    </row>
    <row r="80" spans="2:7" x14ac:dyDescent="0.2">
      <c r="B80" s="74">
        <f>B79-B13</f>
        <v>-107</v>
      </c>
      <c r="C80" s="75" t="s">
        <v>992</v>
      </c>
      <c r="D80" s="52" t="s">
        <v>532</v>
      </c>
      <c r="E80" s="73"/>
      <c r="G80" s="77"/>
    </row>
    <row r="81" spans="2:7" x14ac:dyDescent="0.2">
      <c r="B81" s="74"/>
      <c r="E81" s="73"/>
      <c r="G81" s="77"/>
    </row>
    <row r="82" spans="2:7" x14ac:dyDescent="0.2">
      <c r="B82" s="78">
        <f>B77+B79</f>
        <v>40</v>
      </c>
      <c r="C82" s="79" t="s">
        <v>985</v>
      </c>
      <c r="D82" s="69"/>
      <c r="E82" s="152" t="s">
        <v>985</v>
      </c>
      <c r="F82" s="69"/>
      <c r="G82" s="80">
        <f>G77</f>
        <v>40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-107</v>
      </c>
      <c r="C92" s="75" t="s">
        <v>993</v>
      </c>
      <c r="D92" s="52" t="s">
        <v>525</v>
      </c>
      <c r="E92" s="151" t="s">
        <v>991</v>
      </c>
      <c r="F92" s="52" t="s">
        <v>532</v>
      </c>
      <c r="G92" s="77">
        <f>+B80</f>
        <v>-107</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-107</v>
      </c>
      <c r="C99" s="79" t="s">
        <v>985</v>
      </c>
      <c r="D99" s="69"/>
      <c r="E99" s="152" t="s">
        <v>985</v>
      </c>
      <c r="F99" s="69"/>
      <c r="G99" s="80">
        <f>G92+G93+G96</f>
        <v>-107</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57</v>
      </c>
      <c r="C106" s="75" t="s">
        <v>994</v>
      </c>
      <c r="D106" s="86" t="s">
        <v>526</v>
      </c>
      <c r="E106" s="73"/>
      <c r="G106" s="73"/>
    </row>
    <row r="107" spans="2:7" x14ac:dyDescent="0.2">
      <c r="B107" s="74">
        <v>113</v>
      </c>
      <c r="C107" s="75" t="s">
        <v>995</v>
      </c>
      <c r="D107" s="75"/>
      <c r="E107" s="151" t="s">
        <v>993</v>
      </c>
      <c r="F107" s="59" t="s">
        <v>525</v>
      </c>
      <c r="G107" s="77"/>
    </row>
    <row r="108" spans="2:7" x14ac:dyDescent="0.2">
      <c r="B108" s="74">
        <f>-B13</f>
        <v>-147</v>
      </c>
      <c r="C108" s="75" t="s">
        <v>1001</v>
      </c>
      <c r="D108" s="75" t="s">
        <v>524</v>
      </c>
      <c r="E108" s="151"/>
      <c r="F108" s="58" t="s">
        <v>523</v>
      </c>
      <c r="G108" s="77">
        <f>B92</f>
        <v>-107</v>
      </c>
    </row>
    <row r="109" spans="2:7" x14ac:dyDescent="0.2">
      <c r="B109" s="74">
        <v>-56</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-17</v>
      </c>
      <c r="C113" s="153" t="s">
        <v>997</v>
      </c>
      <c r="D113" s="52" t="s">
        <v>519</v>
      </c>
      <c r="E113" s="155"/>
      <c r="F113" s="84"/>
      <c r="G113" s="77"/>
    </row>
    <row r="114" spans="2:7" x14ac:dyDescent="0.2">
      <c r="B114" s="74"/>
      <c r="D114" s="75"/>
      <c r="E114" s="155"/>
      <c r="G114" s="77"/>
    </row>
    <row r="115" spans="2:7" x14ac:dyDescent="0.2">
      <c r="B115" s="78">
        <f>B106+B108+B111+B113</f>
        <v>-107</v>
      </c>
      <c r="C115" s="79" t="s">
        <v>985</v>
      </c>
      <c r="D115" s="90"/>
      <c r="E115" s="152" t="s">
        <v>985</v>
      </c>
      <c r="F115" s="69"/>
      <c r="G115" s="80">
        <f>G108</f>
        <v>-107</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-17</v>
      </c>
    </row>
    <row r="123" spans="2:7" ht="15" x14ac:dyDescent="0.2">
      <c r="B123" s="74">
        <f>B125+B128+B131+B134+B137+B142+B143+B144</f>
        <v>-2299</v>
      </c>
      <c r="C123" s="50"/>
      <c r="D123" s="75" t="s">
        <v>513</v>
      </c>
      <c r="E123" s="50"/>
      <c r="F123" s="50"/>
      <c r="G123" s="77">
        <f>G125+G128+G131+G134+G137+G142+G143+G144</f>
        <v>-2282</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-1841</v>
      </c>
      <c r="D128" s="75" t="s">
        <v>509</v>
      </c>
      <c r="G128" s="77">
        <f>G129+G130</f>
        <v>-35</v>
      </c>
    </row>
    <row r="129" spans="2:7" x14ac:dyDescent="0.2">
      <c r="B129" s="74">
        <v>-1843</v>
      </c>
      <c r="D129" s="75" t="s">
        <v>508</v>
      </c>
      <c r="G129" s="77">
        <v>0</v>
      </c>
    </row>
    <row r="130" spans="2:7" x14ac:dyDescent="0.2">
      <c r="B130" s="74">
        <v>2</v>
      </c>
      <c r="D130" s="75" t="s">
        <v>507</v>
      </c>
      <c r="G130" s="77">
        <v>-35</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-458</v>
      </c>
      <c r="D144" s="75" t="s">
        <v>493</v>
      </c>
      <c r="G144" s="77">
        <f>G145+G146</f>
        <v>-2247</v>
      </c>
    </row>
    <row r="145" spans="2:7" x14ac:dyDescent="0.2">
      <c r="B145" s="74">
        <v>-474</v>
      </c>
      <c r="D145" s="75" t="s">
        <v>492</v>
      </c>
      <c r="G145" s="77">
        <v>-2054</v>
      </c>
    </row>
    <row r="146" spans="2:7" x14ac:dyDescent="0.2">
      <c r="B146" s="78">
        <v>16</v>
      </c>
      <c r="C146" s="91"/>
      <c r="D146" s="90" t="s">
        <v>491</v>
      </c>
      <c r="E146" s="91"/>
      <c r="F146" s="91"/>
      <c r="G146" s="80">
        <v>-193</v>
      </c>
    </row>
    <row r="185" s="72" customFormat="1" x14ac:dyDescent="0.2"/>
  </sheetData>
  <mergeCells count="1">
    <mergeCell ref="B85:G85"/>
  </mergeCells>
  <hyperlinks>
    <hyperlink ref="B1" location="Indice!A1" display="INDICE" xr:uid="{00000000-0004-0000-47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652</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3172662</v>
      </c>
      <c r="C11" s="75" t="s">
        <v>975</v>
      </c>
      <c r="D11" s="75" t="s">
        <v>572</v>
      </c>
      <c r="E11" s="151" t="s">
        <v>998</v>
      </c>
      <c r="F11" s="76" t="s">
        <v>571</v>
      </c>
      <c r="G11" s="77">
        <f>G12+G13</f>
        <v>5161291</v>
      </c>
    </row>
    <row r="12" spans="2:12" x14ac:dyDescent="0.2">
      <c r="B12" s="74">
        <f>G11-B11</f>
        <v>1988629</v>
      </c>
      <c r="C12" s="75" t="s">
        <v>976</v>
      </c>
      <c r="D12" s="52" t="s">
        <v>566</v>
      </c>
      <c r="E12" s="151" t="s">
        <v>1006</v>
      </c>
      <c r="F12" s="72" t="s">
        <v>1007</v>
      </c>
      <c r="G12" s="77">
        <v>5160765</v>
      </c>
    </row>
    <row r="13" spans="2:12" x14ac:dyDescent="0.2">
      <c r="B13" s="74">
        <v>612173</v>
      </c>
      <c r="C13" s="75" t="s">
        <v>977</v>
      </c>
      <c r="D13" s="75" t="s">
        <v>524</v>
      </c>
      <c r="E13" s="151" t="s">
        <v>1008</v>
      </c>
      <c r="F13" s="72" t="s">
        <v>1009</v>
      </c>
      <c r="G13" s="77">
        <v>526</v>
      </c>
    </row>
    <row r="14" spans="2:12" x14ac:dyDescent="0.2">
      <c r="B14" s="74">
        <f>B12-B13</f>
        <v>1376456</v>
      </c>
      <c r="C14" s="75" t="s">
        <v>978</v>
      </c>
      <c r="D14" s="52" t="s">
        <v>570</v>
      </c>
      <c r="E14" s="151"/>
      <c r="G14" s="77"/>
    </row>
    <row r="15" spans="2:12" ht="7.15" customHeight="1" x14ac:dyDescent="0.2">
      <c r="B15" s="74"/>
      <c r="E15" s="73"/>
      <c r="G15" s="77"/>
    </row>
    <row r="16" spans="2:12" x14ac:dyDescent="0.2">
      <c r="B16" s="78">
        <f>B11+B12</f>
        <v>5161291</v>
      </c>
      <c r="C16" s="79" t="s">
        <v>518</v>
      </c>
      <c r="D16" s="69"/>
      <c r="E16" s="152" t="s">
        <v>985</v>
      </c>
      <c r="F16" s="69"/>
      <c r="G16" s="80">
        <f>G11</f>
        <v>5161291</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2318294</v>
      </c>
      <c r="C26" s="75" t="s">
        <v>979</v>
      </c>
      <c r="D26" s="75" t="s">
        <v>567</v>
      </c>
      <c r="E26" s="151" t="s">
        <v>976</v>
      </c>
      <c r="F26" s="59" t="s">
        <v>566</v>
      </c>
      <c r="G26" s="77">
        <f>+B12</f>
        <v>1988629</v>
      </c>
    </row>
    <row r="27" spans="2:7" x14ac:dyDescent="0.2">
      <c r="B27" s="74">
        <v>1723497</v>
      </c>
      <c r="C27" s="75" t="s">
        <v>565</v>
      </c>
      <c r="E27" s="73"/>
      <c r="G27" s="77"/>
    </row>
    <row r="28" spans="2:7" x14ac:dyDescent="0.2">
      <c r="B28" s="74">
        <f>B29+B30</f>
        <v>594797</v>
      </c>
      <c r="C28" s="75" t="s">
        <v>564</v>
      </c>
      <c r="E28" s="73"/>
      <c r="G28" s="77"/>
    </row>
    <row r="29" spans="2:7" x14ac:dyDescent="0.2">
      <c r="B29" s="74">
        <v>593165</v>
      </c>
      <c r="C29" s="75" t="s">
        <v>1002</v>
      </c>
      <c r="E29" s="73"/>
      <c r="G29" s="77"/>
    </row>
    <row r="30" spans="2:7" x14ac:dyDescent="0.2">
      <c r="B30" s="74">
        <v>1632</v>
      </c>
      <c r="C30" s="75" t="s">
        <v>1003</v>
      </c>
      <c r="E30" s="73"/>
      <c r="G30" s="77"/>
    </row>
    <row r="31" spans="2:7" ht="12.75" customHeight="1" x14ac:dyDescent="0.2">
      <c r="B31" s="74">
        <v>11966</v>
      </c>
      <c r="C31" s="75" t="s">
        <v>980</v>
      </c>
      <c r="D31" s="72" t="s">
        <v>563</v>
      </c>
      <c r="E31" s="73"/>
      <c r="G31" s="77"/>
    </row>
    <row r="32" spans="2:7" ht="12.75" customHeight="1" x14ac:dyDescent="0.2">
      <c r="B32" s="74">
        <v>-356</v>
      </c>
      <c r="C32" s="75" t="s">
        <v>981</v>
      </c>
      <c r="D32" s="72" t="s">
        <v>562</v>
      </c>
      <c r="E32" s="73"/>
      <c r="G32" s="77"/>
    </row>
    <row r="33" spans="2:7" x14ac:dyDescent="0.2">
      <c r="B33" s="74">
        <f>G35-B26-B31-B32</f>
        <v>-341275</v>
      </c>
      <c r="C33" s="75" t="s">
        <v>982</v>
      </c>
      <c r="D33" s="52" t="s">
        <v>560</v>
      </c>
      <c r="E33" s="73"/>
      <c r="G33" s="77"/>
    </row>
    <row r="34" spans="2:7" x14ac:dyDescent="0.2">
      <c r="B34" s="74"/>
      <c r="E34" s="73"/>
      <c r="G34" s="77"/>
    </row>
    <row r="35" spans="2:7" x14ac:dyDescent="0.2">
      <c r="B35" s="78">
        <f>B26+B31+B32+B33</f>
        <v>1988629</v>
      </c>
      <c r="C35" s="79" t="s">
        <v>985</v>
      </c>
      <c r="D35" s="69"/>
      <c r="E35" s="152" t="s">
        <v>985</v>
      </c>
      <c r="F35" s="69"/>
      <c r="G35" s="80">
        <f>G26</f>
        <v>1988629</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105717</v>
      </c>
      <c r="C42" s="75" t="s">
        <v>983</v>
      </c>
      <c r="D42" s="75" t="s">
        <v>559</v>
      </c>
      <c r="E42" s="151" t="s">
        <v>982</v>
      </c>
      <c r="F42" s="52" t="s">
        <v>560</v>
      </c>
      <c r="G42" s="77">
        <f>+B33</f>
        <v>-341275</v>
      </c>
    </row>
    <row r="43" spans="2:7" x14ac:dyDescent="0.2">
      <c r="B43" s="74">
        <v>96560</v>
      </c>
      <c r="C43" s="82" t="s">
        <v>558</v>
      </c>
      <c r="E43" s="154" t="s">
        <v>983</v>
      </c>
      <c r="F43" s="76" t="s">
        <v>559</v>
      </c>
      <c r="G43" s="77">
        <f>G44+G45+G47+G48+G49</f>
        <v>12602</v>
      </c>
    </row>
    <row r="44" spans="2:7" x14ac:dyDescent="0.2">
      <c r="B44" s="74">
        <v>9157</v>
      </c>
      <c r="C44" s="75" t="s">
        <v>557</v>
      </c>
      <c r="E44" s="154" t="s">
        <v>1010</v>
      </c>
      <c r="F44" s="72" t="s">
        <v>1011</v>
      </c>
      <c r="G44" s="77">
        <v>8388</v>
      </c>
    </row>
    <row r="45" spans="2:7" x14ac:dyDescent="0.2">
      <c r="B45" s="74">
        <v>0</v>
      </c>
      <c r="C45" s="75" t="s">
        <v>556</v>
      </c>
      <c r="E45" s="151" t="s">
        <v>1012</v>
      </c>
      <c r="F45" s="72" t="s">
        <v>1013</v>
      </c>
      <c r="G45" s="77">
        <v>4214</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-434390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-328673</v>
      </c>
      <c r="C52" s="79" t="s">
        <v>985</v>
      </c>
      <c r="D52" s="69"/>
      <c r="E52" s="152" t="s">
        <v>985</v>
      </c>
      <c r="F52" s="69"/>
      <c r="G52" s="80">
        <f>G42+G43+G50</f>
        <v>-328673</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-3961</v>
      </c>
      <c r="C59" s="75" t="s">
        <v>986</v>
      </c>
      <c r="D59" s="76" t="s">
        <v>551</v>
      </c>
      <c r="E59" s="151" t="s">
        <v>984</v>
      </c>
      <c r="F59" s="52" t="s">
        <v>550</v>
      </c>
      <c r="G59" s="77">
        <f>+B49</f>
        <v>-434390</v>
      </c>
    </row>
    <row r="60" spans="2:7" x14ac:dyDescent="0.2">
      <c r="B60" s="74">
        <v>-3961</v>
      </c>
      <c r="C60" s="75" t="s">
        <v>549</v>
      </c>
      <c r="E60" s="151" t="s">
        <v>1004</v>
      </c>
      <c r="F60" s="75" t="s">
        <v>1005</v>
      </c>
      <c r="G60" s="77">
        <f>G61+G62</f>
        <v>1632</v>
      </c>
    </row>
    <row r="61" spans="2:7" x14ac:dyDescent="0.2">
      <c r="B61" s="74">
        <v>0</v>
      </c>
      <c r="C61" s="75" t="s">
        <v>548</v>
      </c>
      <c r="E61" s="151" t="s">
        <v>1022</v>
      </c>
      <c r="F61" s="72" t="s">
        <v>1023</v>
      </c>
      <c r="G61" s="77">
        <v>0</v>
      </c>
    </row>
    <row r="62" spans="2:7" x14ac:dyDescent="0.2">
      <c r="B62" s="74">
        <v>1632</v>
      </c>
      <c r="C62" s="75" t="s">
        <v>987</v>
      </c>
      <c r="D62" s="75" t="s">
        <v>547</v>
      </c>
      <c r="E62" s="151" t="s">
        <v>1024</v>
      </c>
      <c r="F62" s="72" t="s">
        <v>1025</v>
      </c>
      <c r="G62" s="77">
        <v>1632</v>
      </c>
    </row>
    <row r="63" spans="2:7" x14ac:dyDescent="0.2">
      <c r="B63" s="74"/>
      <c r="D63" s="75" t="s">
        <v>546</v>
      </c>
      <c r="E63" s="151" t="s">
        <v>988</v>
      </c>
      <c r="F63" s="72" t="s">
        <v>545</v>
      </c>
      <c r="G63" s="77">
        <f>G64+G65+G66</f>
        <v>1992</v>
      </c>
    </row>
    <row r="64" spans="2:7" x14ac:dyDescent="0.2">
      <c r="B64" s="74">
        <f>B65+B66+B67</f>
        <v>17377</v>
      </c>
      <c r="C64" s="75" t="s">
        <v>988</v>
      </c>
      <c r="D64" s="72" t="s">
        <v>545</v>
      </c>
      <c r="E64" s="151" t="s">
        <v>1026</v>
      </c>
      <c r="F64" s="72" t="s">
        <v>1027</v>
      </c>
      <c r="G64" s="77">
        <v>0</v>
      </c>
    </row>
    <row r="65" spans="2:7" x14ac:dyDescent="0.2">
      <c r="B65" s="74">
        <v>15278</v>
      </c>
      <c r="C65" s="75" t="s">
        <v>544</v>
      </c>
      <c r="E65" s="151" t="s">
        <v>1028</v>
      </c>
      <c r="F65" s="72" t="s">
        <v>1029</v>
      </c>
      <c r="G65" s="77">
        <v>70</v>
      </c>
    </row>
    <row r="66" spans="2:7" x14ac:dyDescent="0.2">
      <c r="B66" s="74">
        <v>0</v>
      </c>
      <c r="C66" s="75" t="s">
        <v>543</v>
      </c>
      <c r="E66" s="151" t="s">
        <v>1030</v>
      </c>
      <c r="F66" s="72" t="s">
        <v>1031</v>
      </c>
      <c r="G66" s="77">
        <v>1922</v>
      </c>
    </row>
    <row r="67" spans="2:7" x14ac:dyDescent="0.2">
      <c r="B67" s="74">
        <v>2099</v>
      </c>
      <c r="C67" s="75" t="s">
        <v>542</v>
      </c>
      <c r="E67" s="73"/>
      <c r="G67" s="77"/>
    </row>
    <row r="68" spans="2:7" x14ac:dyDescent="0.2">
      <c r="B68" s="74">
        <f>G70-B59-B62-B64</f>
        <v>-445814</v>
      </c>
      <c r="C68" s="75" t="s">
        <v>989</v>
      </c>
      <c r="D68" s="75" t="s">
        <v>537</v>
      </c>
      <c r="E68" s="73"/>
      <c r="G68" s="77"/>
    </row>
    <row r="69" spans="2:7" ht="17.45" customHeight="1" x14ac:dyDescent="0.2">
      <c r="B69" s="74"/>
      <c r="E69" s="73"/>
      <c r="G69" s="77"/>
    </row>
    <row r="70" spans="2:7" ht="17.45" customHeight="1" x14ac:dyDescent="0.2">
      <c r="B70" s="78">
        <f>B59+B62+B64+B68</f>
        <v>-430766</v>
      </c>
      <c r="C70" s="79" t="s">
        <v>985</v>
      </c>
      <c r="D70" s="69"/>
      <c r="E70" s="152" t="s">
        <v>985</v>
      </c>
      <c r="F70" s="69"/>
      <c r="G70" s="80">
        <f>G59+G60+G63</f>
        <v>-430766</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-445814</v>
      </c>
    </row>
    <row r="78" spans="2:7" x14ac:dyDescent="0.2">
      <c r="B78" s="74"/>
      <c r="D78" s="75" t="s">
        <v>536</v>
      </c>
      <c r="E78" s="151"/>
      <c r="F78" s="75"/>
      <c r="G78" s="77"/>
    </row>
    <row r="79" spans="2:7" x14ac:dyDescent="0.2">
      <c r="B79" s="74">
        <f>G82-B77</f>
        <v>-445814</v>
      </c>
      <c r="C79" s="75" t="s">
        <v>991</v>
      </c>
      <c r="D79" s="59" t="s">
        <v>535</v>
      </c>
      <c r="E79" s="73"/>
      <c r="G79" s="77"/>
    </row>
    <row r="80" spans="2:7" x14ac:dyDescent="0.2">
      <c r="B80" s="74">
        <f>B79-B13</f>
        <v>-1057987</v>
      </c>
      <c r="C80" s="75" t="s">
        <v>992</v>
      </c>
      <c r="D80" s="52" t="s">
        <v>532</v>
      </c>
      <c r="E80" s="73"/>
      <c r="G80" s="77"/>
    </row>
    <row r="81" spans="2:7" x14ac:dyDescent="0.2">
      <c r="B81" s="74"/>
      <c r="E81" s="73"/>
      <c r="G81" s="77"/>
    </row>
    <row r="82" spans="2:7" x14ac:dyDescent="0.2">
      <c r="B82" s="78">
        <f>B77+B79</f>
        <v>-445814</v>
      </c>
      <c r="C82" s="79" t="s">
        <v>985</v>
      </c>
      <c r="D82" s="69"/>
      <c r="E82" s="152" t="s">
        <v>985</v>
      </c>
      <c r="F82" s="69"/>
      <c r="G82" s="80">
        <f>G77</f>
        <v>-445814</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-901631</v>
      </c>
      <c r="C92" s="75" t="s">
        <v>993</v>
      </c>
      <c r="D92" s="52" t="s">
        <v>525</v>
      </c>
      <c r="E92" s="151" t="s">
        <v>991</v>
      </c>
      <c r="F92" s="52" t="s">
        <v>532</v>
      </c>
      <c r="G92" s="77">
        <f>+B80</f>
        <v>-1057987</v>
      </c>
    </row>
    <row r="93" spans="2:7" x14ac:dyDescent="0.2">
      <c r="B93" s="74"/>
      <c r="D93" s="59" t="s">
        <v>523</v>
      </c>
      <c r="E93" s="151" t="s">
        <v>999</v>
      </c>
      <c r="F93" s="72" t="s">
        <v>531</v>
      </c>
      <c r="G93" s="77">
        <f>G94+G95</f>
        <v>161994</v>
      </c>
    </row>
    <row r="94" spans="2:7" x14ac:dyDescent="0.2">
      <c r="B94" s="74"/>
      <c r="D94" s="75"/>
      <c r="E94" s="151" t="s">
        <v>530</v>
      </c>
      <c r="G94" s="77">
        <v>132395</v>
      </c>
    </row>
    <row r="95" spans="2:7" x14ac:dyDescent="0.2">
      <c r="B95" s="74"/>
      <c r="D95" s="75"/>
      <c r="E95" s="151" t="s">
        <v>529</v>
      </c>
      <c r="G95" s="77">
        <v>29599</v>
      </c>
    </row>
    <row r="96" spans="2:7" x14ac:dyDescent="0.2">
      <c r="B96" s="74"/>
      <c r="C96" s="75"/>
      <c r="E96" s="151" t="s">
        <v>1000</v>
      </c>
      <c r="F96" s="72" t="s">
        <v>528</v>
      </c>
      <c r="G96" s="77">
        <f>G97</f>
        <v>-5638</v>
      </c>
    </row>
    <row r="97" spans="2:7" x14ac:dyDescent="0.2">
      <c r="B97" s="83"/>
      <c r="C97" s="84"/>
      <c r="D97" s="75"/>
      <c r="E97" s="151" t="s">
        <v>1032</v>
      </c>
      <c r="F97" s="84" t="s">
        <v>1033</v>
      </c>
      <c r="G97" s="77">
        <v>-5638</v>
      </c>
    </row>
    <row r="98" spans="2:7" x14ac:dyDescent="0.2">
      <c r="B98" s="74"/>
      <c r="E98" s="73"/>
      <c r="G98" s="77"/>
    </row>
    <row r="99" spans="2:7" x14ac:dyDescent="0.2">
      <c r="B99" s="78">
        <f>B92</f>
        <v>-901631</v>
      </c>
      <c r="C99" s="79" t="s">
        <v>985</v>
      </c>
      <c r="D99" s="69"/>
      <c r="E99" s="152" t="s">
        <v>985</v>
      </c>
      <c r="F99" s="69"/>
      <c r="G99" s="80">
        <f>G92+G93+G96</f>
        <v>-901631</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801732</v>
      </c>
      <c r="C106" s="75" t="s">
        <v>994</v>
      </c>
      <c r="D106" s="86" t="s">
        <v>526</v>
      </c>
      <c r="E106" s="73"/>
      <c r="G106" s="73"/>
    </row>
    <row r="107" spans="2:7" x14ac:dyDescent="0.2">
      <c r="B107" s="74">
        <v>792075</v>
      </c>
      <c r="C107" s="75" t="s">
        <v>995</v>
      </c>
      <c r="D107" s="75"/>
      <c r="E107" s="151" t="s">
        <v>993</v>
      </c>
      <c r="F107" s="59" t="s">
        <v>525</v>
      </c>
      <c r="G107" s="77"/>
    </row>
    <row r="108" spans="2:7" x14ac:dyDescent="0.2">
      <c r="B108" s="74">
        <f>-B13</f>
        <v>-612173</v>
      </c>
      <c r="C108" s="75" t="s">
        <v>1001</v>
      </c>
      <c r="D108" s="75" t="s">
        <v>524</v>
      </c>
      <c r="E108" s="151"/>
      <c r="F108" s="58" t="s">
        <v>523</v>
      </c>
      <c r="G108" s="77">
        <f>B92</f>
        <v>-901631</v>
      </c>
    </row>
    <row r="109" spans="2:7" x14ac:dyDescent="0.2">
      <c r="B109" s="74">
        <v>9657</v>
      </c>
      <c r="C109" s="82" t="s">
        <v>522</v>
      </c>
      <c r="D109" s="75" t="s">
        <v>1034</v>
      </c>
      <c r="E109" s="73"/>
      <c r="F109" s="87"/>
      <c r="G109" s="88"/>
    </row>
    <row r="110" spans="2:7" x14ac:dyDescent="0.2">
      <c r="B110" s="74">
        <v>0</v>
      </c>
      <c r="C110" s="82" t="s">
        <v>521</v>
      </c>
      <c r="D110" s="75" t="s">
        <v>520</v>
      </c>
      <c r="E110" s="155"/>
      <c r="G110" s="77"/>
    </row>
    <row r="111" spans="2:7" x14ac:dyDescent="0.2">
      <c r="B111" s="74">
        <v>-5226</v>
      </c>
      <c r="C111" s="82" t="s">
        <v>996</v>
      </c>
      <c r="D111" s="75" t="s">
        <v>1035</v>
      </c>
      <c r="E111" s="73"/>
      <c r="F111" s="87"/>
      <c r="G111" s="88"/>
    </row>
    <row r="112" spans="2:7" x14ac:dyDescent="0.2">
      <c r="B112" s="74"/>
      <c r="C112" s="75"/>
      <c r="D112" s="75" t="s">
        <v>1036</v>
      </c>
      <c r="E112" s="155"/>
      <c r="G112" s="77"/>
    </row>
    <row r="113" spans="2:7" x14ac:dyDescent="0.2">
      <c r="B113" s="74">
        <f>G115-B106-B108-B111</f>
        <v>-1085964</v>
      </c>
      <c r="C113" s="153" t="s">
        <v>997</v>
      </c>
      <c r="D113" s="52" t="s">
        <v>519</v>
      </c>
      <c r="E113" s="155"/>
      <c r="F113" s="84"/>
      <c r="G113" s="77"/>
    </row>
    <row r="114" spans="2:7" x14ac:dyDescent="0.2">
      <c r="B114" s="74"/>
      <c r="D114" s="75"/>
      <c r="E114" s="155"/>
      <c r="G114" s="77"/>
    </row>
    <row r="115" spans="2:7" x14ac:dyDescent="0.2">
      <c r="B115" s="78">
        <f>B106+B108+B111+B113</f>
        <v>-901631</v>
      </c>
      <c r="C115" s="79" t="s">
        <v>985</v>
      </c>
      <c r="D115" s="90"/>
      <c r="E115" s="152" t="s">
        <v>985</v>
      </c>
      <c r="F115" s="69"/>
      <c r="G115" s="80">
        <f>G108</f>
        <v>-901631</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-1085964</v>
      </c>
    </row>
    <row r="123" spans="2:7" ht="15" x14ac:dyDescent="0.2">
      <c r="B123" s="74">
        <f>B125+B128+B131+B134+B137+B142+B143+B144</f>
        <v>-73256</v>
      </c>
      <c r="C123" s="50"/>
      <c r="D123" s="75" t="s">
        <v>513</v>
      </c>
      <c r="E123" s="50"/>
      <c r="F123" s="50"/>
      <c r="G123" s="77">
        <f>G125+G128+G131+G134+G137+G142+G143+G144</f>
        <v>1012708</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449244</v>
      </c>
      <c r="D128" s="75" t="s">
        <v>509</v>
      </c>
      <c r="G128" s="77">
        <f>G129+G130</f>
        <v>947</v>
      </c>
    </row>
    <row r="129" spans="2:7" x14ac:dyDescent="0.2">
      <c r="B129" s="74">
        <v>470418</v>
      </c>
      <c r="D129" s="75" t="s">
        <v>508</v>
      </c>
      <c r="G129" s="77">
        <v>0</v>
      </c>
    </row>
    <row r="130" spans="2:7" x14ac:dyDescent="0.2">
      <c r="B130" s="74">
        <v>-21174</v>
      </c>
      <c r="D130" s="75" t="s">
        <v>507</v>
      </c>
      <c r="G130" s="77">
        <v>947</v>
      </c>
    </row>
    <row r="131" spans="2:7" x14ac:dyDescent="0.2">
      <c r="B131" s="74">
        <f>B132+B133</f>
        <v>-5809</v>
      </c>
      <c r="D131" s="75" t="s">
        <v>506</v>
      </c>
      <c r="G131" s="77">
        <f>G132+G133</f>
        <v>0</v>
      </c>
    </row>
    <row r="132" spans="2:7" x14ac:dyDescent="0.2">
      <c r="B132" s="74">
        <v>-4019</v>
      </c>
      <c r="D132" s="75" t="s">
        <v>505</v>
      </c>
      <c r="G132" s="77">
        <v>0</v>
      </c>
    </row>
    <row r="133" spans="2:7" x14ac:dyDescent="0.2">
      <c r="B133" s="74">
        <v>-1790</v>
      </c>
      <c r="D133" s="75" t="s">
        <v>504</v>
      </c>
      <c r="G133" s="77">
        <v>0</v>
      </c>
    </row>
    <row r="134" spans="2:7" x14ac:dyDescent="0.2">
      <c r="B134" s="74">
        <f>B135+B136</f>
        <v>47073</v>
      </c>
      <c r="D134" s="75" t="s">
        <v>503</v>
      </c>
      <c r="G134" s="77">
        <f>G135+G136</f>
        <v>1143754</v>
      </c>
    </row>
    <row r="135" spans="2:7" x14ac:dyDescent="0.2">
      <c r="B135" s="74">
        <v>1156</v>
      </c>
      <c r="D135" s="75" t="s">
        <v>502</v>
      </c>
      <c r="G135" s="77">
        <v>568397</v>
      </c>
    </row>
    <row r="136" spans="2:7" x14ac:dyDescent="0.2">
      <c r="B136" s="74">
        <v>45917</v>
      </c>
      <c r="D136" s="75" t="s">
        <v>501</v>
      </c>
      <c r="G136" s="77">
        <v>575357</v>
      </c>
    </row>
    <row r="137" spans="2:7" x14ac:dyDescent="0.2">
      <c r="B137" s="74">
        <f>B138+B141</f>
        <v>371</v>
      </c>
      <c r="D137" s="89" t="s">
        <v>500</v>
      </c>
      <c r="G137" s="77">
        <f>G138+G141</f>
        <v>-1</v>
      </c>
    </row>
    <row r="138" spans="2:7" x14ac:dyDescent="0.2">
      <c r="B138" s="74">
        <f>B139+B140</f>
        <v>443</v>
      </c>
      <c r="D138" s="89" t="s">
        <v>499</v>
      </c>
      <c r="G138" s="77">
        <f>G139+G140</f>
        <v>-1</v>
      </c>
    </row>
    <row r="139" spans="2:7" x14ac:dyDescent="0.2">
      <c r="B139" s="74">
        <v>443</v>
      </c>
      <c r="D139" s="89" t="s">
        <v>498</v>
      </c>
      <c r="G139" s="77">
        <v>-1</v>
      </c>
    </row>
    <row r="140" spans="2:7" x14ac:dyDescent="0.2">
      <c r="B140" s="74">
        <v>0</v>
      </c>
      <c r="D140" s="89" t="s">
        <v>497</v>
      </c>
      <c r="G140" s="77">
        <v>0</v>
      </c>
    </row>
    <row r="141" spans="2:7" x14ac:dyDescent="0.2">
      <c r="B141" s="74">
        <v>-72</v>
      </c>
      <c r="D141" s="89" t="s">
        <v>496</v>
      </c>
      <c r="G141" s="77">
        <v>0</v>
      </c>
    </row>
    <row r="142" spans="2:7" x14ac:dyDescent="0.2">
      <c r="B142" s="74">
        <v>0</v>
      </c>
      <c r="D142" s="75" t="s">
        <v>495</v>
      </c>
      <c r="G142" s="77">
        <v>0</v>
      </c>
    </row>
    <row r="143" spans="2:7" x14ac:dyDescent="0.2">
      <c r="B143" s="74">
        <v>27</v>
      </c>
      <c r="D143" s="75" t="s">
        <v>494</v>
      </c>
      <c r="G143" s="77">
        <v>320</v>
      </c>
    </row>
    <row r="144" spans="2:7" x14ac:dyDescent="0.2">
      <c r="B144" s="74">
        <f>B145+B146</f>
        <v>-564162</v>
      </c>
      <c r="D144" s="75" t="s">
        <v>493</v>
      </c>
      <c r="G144" s="77">
        <f>G145+G146</f>
        <v>-132312</v>
      </c>
    </row>
    <row r="145" spans="2:7" x14ac:dyDescent="0.2">
      <c r="B145" s="74">
        <v>233456</v>
      </c>
      <c r="D145" s="75" t="s">
        <v>492</v>
      </c>
      <c r="G145" s="77">
        <v>-77835</v>
      </c>
    </row>
    <row r="146" spans="2:7" x14ac:dyDescent="0.2">
      <c r="B146" s="78">
        <v>-797618</v>
      </c>
      <c r="C146" s="91"/>
      <c r="D146" s="90" t="s">
        <v>491</v>
      </c>
      <c r="E146" s="91"/>
      <c r="F146" s="91"/>
      <c r="G146" s="80">
        <v>-54477</v>
      </c>
    </row>
    <row r="185" s="72" customFormat="1" x14ac:dyDescent="0.2"/>
  </sheetData>
  <mergeCells count="1">
    <mergeCell ref="B85:G85"/>
  </mergeCells>
  <hyperlinks>
    <hyperlink ref="B1" location="Indice!A1" display="INDICE" xr:uid="{00000000-0004-0000-48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653</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49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654</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4A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655</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1975003</v>
      </c>
      <c r="C11" s="75" t="s">
        <v>975</v>
      </c>
      <c r="D11" s="75" t="s">
        <v>572</v>
      </c>
      <c r="E11" s="151" t="s">
        <v>998</v>
      </c>
      <c r="F11" s="76" t="s">
        <v>571</v>
      </c>
      <c r="G11" s="77">
        <f>G12+G13</f>
        <v>4624588</v>
      </c>
    </row>
    <row r="12" spans="2:12" x14ac:dyDescent="0.2">
      <c r="B12" s="74">
        <f>G11-B11</f>
        <v>2649585</v>
      </c>
      <c r="C12" s="75" t="s">
        <v>976</v>
      </c>
      <c r="D12" s="52" t="s">
        <v>566</v>
      </c>
      <c r="E12" s="151" t="s">
        <v>1006</v>
      </c>
      <c r="F12" s="72" t="s">
        <v>1007</v>
      </c>
      <c r="G12" s="77">
        <v>4606785</v>
      </c>
    </row>
    <row r="13" spans="2:12" x14ac:dyDescent="0.2">
      <c r="B13" s="74">
        <v>1756410</v>
      </c>
      <c r="C13" s="75" t="s">
        <v>977</v>
      </c>
      <c r="D13" s="75" t="s">
        <v>524</v>
      </c>
      <c r="E13" s="151" t="s">
        <v>1008</v>
      </c>
      <c r="F13" s="72" t="s">
        <v>1009</v>
      </c>
      <c r="G13" s="77">
        <v>17803</v>
      </c>
    </row>
    <row r="14" spans="2:12" x14ac:dyDescent="0.2">
      <c r="B14" s="74">
        <f>B12-B13</f>
        <v>893175</v>
      </c>
      <c r="C14" s="75" t="s">
        <v>978</v>
      </c>
      <c r="D14" s="52" t="s">
        <v>570</v>
      </c>
      <c r="E14" s="151"/>
      <c r="G14" s="77"/>
    </row>
    <row r="15" spans="2:12" ht="7.15" customHeight="1" x14ac:dyDescent="0.2">
      <c r="B15" s="74"/>
      <c r="E15" s="73"/>
      <c r="G15" s="77"/>
    </row>
    <row r="16" spans="2:12" x14ac:dyDescent="0.2">
      <c r="B16" s="78">
        <f>B11+B12</f>
        <v>4624588</v>
      </c>
      <c r="C16" s="79" t="s">
        <v>518</v>
      </c>
      <c r="D16" s="69"/>
      <c r="E16" s="152" t="s">
        <v>985</v>
      </c>
      <c r="F16" s="69"/>
      <c r="G16" s="80">
        <f>G11</f>
        <v>4624588</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1365858</v>
      </c>
      <c r="C26" s="75" t="s">
        <v>979</v>
      </c>
      <c r="D26" s="75" t="s">
        <v>567</v>
      </c>
      <c r="E26" s="151" t="s">
        <v>976</v>
      </c>
      <c r="F26" s="59" t="s">
        <v>566</v>
      </c>
      <c r="G26" s="77">
        <f>+B12</f>
        <v>2649585</v>
      </c>
    </row>
    <row r="27" spans="2:7" x14ac:dyDescent="0.2">
      <c r="B27" s="74">
        <v>1085927</v>
      </c>
      <c r="C27" s="75" t="s">
        <v>565</v>
      </c>
      <c r="E27" s="73"/>
      <c r="G27" s="77"/>
    </row>
    <row r="28" spans="2:7" x14ac:dyDescent="0.2">
      <c r="B28" s="74">
        <f>B29+B30</f>
        <v>279931</v>
      </c>
      <c r="C28" s="75" t="s">
        <v>564</v>
      </c>
      <c r="E28" s="73"/>
      <c r="G28" s="77"/>
    </row>
    <row r="29" spans="2:7" x14ac:dyDescent="0.2">
      <c r="B29" s="74">
        <v>274013</v>
      </c>
      <c r="C29" s="75" t="s">
        <v>1002</v>
      </c>
      <c r="E29" s="73"/>
      <c r="G29" s="77"/>
    </row>
    <row r="30" spans="2:7" x14ac:dyDescent="0.2">
      <c r="B30" s="74">
        <v>5918</v>
      </c>
      <c r="C30" s="75" t="s">
        <v>1003</v>
      </c>
      <c r="E30" s="73"/>
      <c r="G30" s="77"/>
    </row>
    <row r="31" spans="2:7" ht="12.75" customHeight="1" x14ac:dyDescent="0.2">
      <c r="B31" s="74">
        <v>199913</v>
      </c>
      <c r="C31" s="75" t="s">
        <v>980</v>
      </c>
      <c r="D31" s="72" t="s">
        <v>563</v>
      </c>
      <c r="E31" s="73"/>
      <c r="G31" s="77"/>
    </row>
    <row r="32" spans="2:7" ht="12.75" customHeight="1" x14ac:dyDescent="0.2">
      <c r="B32" s="74">
        <v>-10182</v>
      </c>
      <c r="C32" s="75" t="s">
        <v>981</v>
      </c>
      <c r="D32" s="72" t="s">
        <v>562</v>
      </c>
      <c r="E32" s="73"/>
      <c r="G32" s="77"/>
    </row>
    <row r="33" spans="2:7" x14ac:dyDescent="0.2">
      <c r="B33" s="74">
        <f>G35-B26-B31-B32</f>
        <v>1093996</v>
      </c>
      <c r="C33" s="75" t="s">
        <v>982</v>
      </c>
      <c r="D33" s="52" t="s">
        <v>560</v>
      </c>
      <c r="E33" s="73"/>
      <c r="G33" s="77"/>
    </row>
    <row r="34" spans="2:7" x14ac:dyDescent="0.2">
      <c r="B34" s="74"/>
      <c r="E34" s="73"/>
      <c r="G34" s="77"/>
    </row>
    <row r="35" spans="2:7" x14ac:dyDescent="0.2">
      <c r="B35" s="78">
        <f>B26+B31+B32+B33</f>
        <v>2649585</v>
      </c>
      <c r="C35" s="79" t="s">
        <v>985</v>
      </c>
      <c r="D35" s="69"/>
      <c r="E35" s="152" t="s">
        <v>985</v>
      </c>
      <c r="F35" s="69"/>
      <c r="G35" s="80">
        <f>G26</f>
        <v>2649585</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462193</v>
      </c>
      <c r="C42" s="75" t="s">
        <v>983</v>
      </c>
      <c r="D42" s="75" t="s">
        <v>559</v>
      </c>
      <c r="E42" s="151" t="s">
        <v>982</v>
      </c>
      <c r="F42" s="52" t="s">
        <v>560</v>
      </c>
      <c r="G42" s="77">
        <f>+B33</f>
        <v>1093996</v>
      </c>
    </row>
    <row r="43" spans="2:7" x14ac:dyDescent="0.2">
      <c r="B43" s="74">
        <v>449988</v>
      </c>
      <c r="C43" s="82" t="s">
        <v>558</v>
      </c>
      <c r="E43" s="154" t="s">
        <v>983</v>
      </c>
      <c r="F43" s="76" t="s">
        <v>559</v>
      </c>
      <c r="G43" s="77">
        <f>G44+G45+G47+G48+G49</f>
        <v>48055</v>
      </c>
    </row>
    <row r="44" spans="2:7" x14ac:dyDescent="0.2">
      <c r="B44" s="74">
        <v>12205</v>
      </c>
      <c r="C44" s="75" t="s">
        <v>557</v>
      </c>
      <c r="E44" s="154" t="s">
        <v>1010</v>
      </c>
      <c r="F44" s="72" t="s">
        <v>1011</v>
      </c>
      <c r="G44" s="77">
        <v>27919</v>
      </c>
    </row>
    <row r="45" spans="2:7" x14ac:dyDescent="0.2">
      <c r="B45" s="74">
        <v>0</v>
      </c>
      <c r="C45" s="75" t="s">
        <v>556</v>
      </c>
      <c r="E45" s="151" t="s">
        <v>1012</v>
      </c>
      <c r="F45" s="72" t="s">
        <v>1013</v>
      </c>
      <c r="G45" s="77">
        <v>20136</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679858</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1142051</v>
      </c>
      <c r="C52" s="79" t="s">
        <v>985</v>
      </c>
      <c r="D52" s="69"/>
      <c r="E52" s="152" t="s">
        <v>985</v>
      </c>
      <c r="F52" s="69"/>
      <c r="G52" s="80">
        <f>G42+G43+G50</f>
        <v>1142051</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31313</v>
      </c>
      <c r="C59" s="75" t="s">
        <v>986</v>
      </c>
      <c r="D59" s="76" t="s">
        <v>551</v>
      </c>
      <c r="E59" s="151" t="s">
        <v>984</v>
      </c>
      <c r="F59" s="52" t="s">
        <v>550</v>
      </c>
      <c r="G59" s="77">
        <f>+B49</f>
        <v>679858</v>
      </c>
    </row>
    <row r="60" spans="2:7" x14ac:dyDescent="0.2">
      <c r="B60" s="74">
        <v>31313</v>
      </c>
      <c r="C60" s="75" t="s">
        <v>549</v>
      </c>
      <c r="E60" s="151" t="s">
        <v>1004</v>
      </c>
      <c r="F60" s="75" t="s">
        <v>1005</v>
      </c>
      <c r="G60" s="77">
        <f>G61+G62</f>
        <v>5918</v>
      </c>
    </row>
    <row r="61" spans="2:7" x14ac:dyDescent="0.2">
      <c r="B61" s="74">
        <v>0</v>
      </c>
      <c r="C61" s="75" t="s">
        <v>548</v>
      </c>
      <c r="E61" s="151" t="s">
        <v>1022</v>
      </c>
      <c r="F61" s="72" t="s">
        <v>1023</v>
      </c>
      <c r="G61" s="77">
        <v>0</v>
      </c>
    </row>
    <row r="62" spans="2:7" x14ac:dyDescent="0.2">
      <c r="B62" s="74">
        <v>5918</v>
      </c>
      <c r="C62" s="75" t="s">
        <v>987</v>
      </c>
      <c r="D62" s="75" t="s">
        <v>547</v>
      </c>
      <c r="E62" s="151" t="s">
        <v>1024</v>
      </c>
      <c r="F62" s="72" t="s">
        <v>1025</v>
      </c>
      <c r="G62" s="77">
        <v>5918</v>
      </c>
    </row>
    <row r="63" spans="2:7" x14ac:dyDescent="0.2">
      <c r="B63" s="74"/>
      <c r="D63" s="75" t="s">
        <v>546</v>
      </c>
      <c r="E63" s="151" t="s">
        <v>988</v>
      </c>
      <c r="F63" s="72" t="s">
        <v>545</v>
      </c>
      <c r="G63" s="77">
        <f>G64+G65+G66</f>
        <v>1797</v>
      </c>
    </row>
    <row r="64" spans="2:7" x14ac:dyDescent="0.2">
      <c r="B64" s="74">
        <f>B65+B66+B67</f>
        <v>71958</v>
      </c>
      <c r="C64" s="75" t="s">
        <v>988</v>
      </c>
      <c r="D64" s="72" t="s">
        <v>545</v>
      </c>
      <c r="E64" s="151" t="s">
        <v>1026</v>
      </c>
      <c r="F64" s="72" t="s">
        <v>1027</v>
      </c>
      <c r="G64" s="77">
        <v>0</v>
      </c>
    </row>
    <row r="65" spans="2:7" x14ac:dyDescent="0.2">
      <c r="B65" s="74">
        <v>14908</v>
      </c>
      <c r="C65" s="75" t="s">
        <v>544</v>
      </c>
      <c r="E65" s="151" t="s">
        <v>1028</v>
      </c>
      <c r="F65" s="72" t="s">
        <v>1029</v>
      </c>
      <c r="G65" s="77">
        <v>833</v>
      </c>
    </row>
    <row r="66" spans="2:7" x14ac:dyDescent="0.2">
      <c r="B66" s="74">
        <v>0</v>
      </c>
      <c r="C66" s="75" t="s">
        <v>543</v>
      </c>
      <c r="E66" s="151" t="s">
        <v>1030</v>
      </c>
      <c r="F66" s="72" t="s">
        <v>1031</v>
      </c>
      <c r="G66" s="77">
        <v>964</v>
      </c>
    </row>
    <row r="67" spans="2:7" x14ac:dyDescent="0.2">
      <c r="B67" s="74">
        <v>57050</v>
      </c>
      <c r="C67" s="75" t="s">
        <v>542</v>
      </c>
      <c r="E67" s="73"/>
      <c r="G67" s="77"/>
    </row>
    <row r="68" spans="2:7" x14ac:dyDescent="0.2">
      <c r="B68" s="74">
        <f>G70-B59-B62-B64</f>
        <v>578384</v>
      </c>
      <c r="C68" s="75" t="s">
        <v>989</v>
      </c>
      <c r="D68" s="75" t="s">
        <v>537</v>
      </c>
      <c r="E68" s="73"/>
      <c r="G68" s="77"/>
    </row>
    <row r="69" spans="2:7" ht="17.45" customHeight="1" x14ac:dyDescent="0.2">
      <c r="B69" s="74"/>
      <c r="E69" s="73"/>
      <c r="G69" s="77"/>
    </row>
    <row r="70" spans="2:7" ht="17.45" customHeight="1" x14ac:dyDescent="0.2">
      <c r="B70" s="78">
        <f>B59+B62+B64+B68</f>
        <v>687573</v>
      </c>
      <c r="C70" s="79" t="s">
        <v>985</v>
      </c>
      <c r="D70" s="69"/>
      <c r="E70" s="152" t="s">
        <v>985</v>
      </c>
      <c r="F70" s="69"/>
      <c r="G70" s="80">
        <f>G59+G60+G63</f>
        <v>687573</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578384</v>
      </c>
    </row>
    <row r="78" spans="2:7" x14ac:dyDescent="0.2">
      <c r="B78" s="74"/>
      <c r="D78" s="75" t="s">
        <v>536</v>
      </c>
      <c r="E78" s="151"/>
      <c r="F78" s="75"/>
      <c r="G78" s="77"/>
    </row>
    <row r="79" spans="2:7" x14ac:dyDescent="0.2">
      <c r="B79" s="74">
        <f>G82-B77</f>
        <v>578384</v>
      </c>
      <c r="C79" s="75" t="s">
        <v>991</v>
      </c>
      <c r="D79" s="59" t="s">
        <v>535</v>
      </c>
      <c r="E79" s="73"/>
      <c r="G79" s="77"/>
    </row>
    <row r="80" spans="2:7" x14ac:dyDescent="0.2">
      <c r="B80" s="74">
        <f>B79-B13</f>
        <v>-1178026</v>
      </c>
      <c r="C80" s="75" t="s">
        <v>992</v>
      </c>
      <c r="D80" s="52" t="s">
        <v>532</v>
      </c>
      <c r="E80" s="73"/>
      <c r="G80" s="77"/>
    </row>
    <row r="81" spans="2:7" x14ac:dyDescent="0.2">
      <c r="B81" s="74"/>
      <c r="E81" s="73"/>
      <c r="G81" s="77"/>
    </row>
    <row r="82" spans="2:7" x14ac:dyDescent="0.2">
      <c r="B82" s="78">
        <f>B77+B79</f>
        <v>578384</v>
      </c>
      <c r="C82" s="79" t="s">
        <v>985</v>
      </c>
      <c r="D82" s="69"/>
      <c r="E82" s="152" t="s">
        <v>985</v>
      </c>
      <c r="F82" s="69"/>
      <c r="G82" s="80">
        <f>G77</f>
        <v>578384</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-285726</v>
      </c>
      <c r="C92" s="75" t="s">
        <v>993</v>
      </c>
      <c r="D92" s="52" t="s">
        <v>525</v>
      </c>
      <c r="E92" s="151" t="s">
        <v>991</v>
      </c>
      <c r="F92" s="52" t="s">
        <v>532</v>
      </c>
      <c r="G92" s="77">
        <f>+B80</f>
        <v>-1178026</v>
      </c>
    </row>
    <row r="93" spans="2:7" x14ac:dyDescent="0.2">
      <c r="B93" s="74"/>
      <c r="D93" s="59" t="s">
        <v>523</v>
      </c>
      <c r="E93" s="151" t="s">
        <v>999</v>
      </c>
      <c r="F93" s="72" t="s">
        <v>531</v>
      </c>
      <c r="G93" s="77">
        <f>G94+G95</f>
        <v>951907</v>
      </c>
    </row>
    <row r="94" spans="2:7" x14ac:dyDescent="0.2">
      <c r="B94" s="74"/>
      <c r="D94" s="75"/>
      <c r="E94" s="151" t="s">
        <v>530</v>
      </c>
      <c r="G94" s="77">
        <v>948451</v>
      </c>
    </row>
    <row r="95" spans="2:7" x14ac:dyDescent="0.2">
      <c r="B95" s="74"/>
      <c r="D95" s="75"/>
      <c r="E95" s="151" t="s">
        <v>529</v>
      </c>
      <c r="G95" s="77">
        <v>3456</v>
      </c>
    </row>
    <row r="96" spans="2:7" x14ac:dyDescent="0.2">
      <c r="B96" s="74"/>
      <c r="C96" s="75"/>
      <c r="E96" s="151" t="s">
        <v>1000</v>
      </c>
      <c r="F96" s="72" t="s">
        <v>528</v>
      </c>
      <c r="G96" s="77">
        <f>G97</f>
        <v>-59607</v>
      </c>
    </row>
    <row r="97" spans="2:7" x14ac:dyDescent="0.2">
      <c r="B97" s="83"/>
      <c r="C97" s="84"/>
      <c r="D97" s="75"/>
      <c r="E97" s="151" t="s">
        <v>1032</v>
      </c>
      <c r="F97" s="84" t="s">
        <v>1033</v>
      </c>
      <c r="G97" s="77">
        <v>-59607</v>
      </c>
    </row>
    <row r="98" spans="2:7" x14ac:dyDescent="0.2">
      <c r="B98" s="74"/>
      <c r="E98" s="73"/>
      <c r="G98" s="77"/>
    </row>
    <row r="99" spans="2:7" x14ac:dyDescent="0.2">
      <c r="B99" s="78">
        <f>B92</f>
        <v>-285726</v>
      </c>
      <c r="C99" s="79" t="s">
        <v>985</v>
      </c>
      <c r="D99" s="69"/>
      <c r="E99" s="152" t="s">
        <v>985</v>
      </c>
      <c r="F99" s="69"/>
      <c r="G99" s="80">
        <f>G92+G93+G96</f>
        <v>-285726</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1745329</v>
      </c>
      <c r="C106" s="75" t="s">
        <v>994</v>
      </c>
      <c r="D106" s="86" t="s">
        <v>526</v>
      </c>
      <c r="E106" s="73"/>
      <c r="G106" s="73"/>
    </row>
    <row r="107" spans="2:7" x14ac:dyDescent="0.2">
      <c r="B107" s="74">
        <v>1746430</v>
      </c>
      <c r="C107" s="75" t="s">
        <v>995</v>
      </c>
      <c r="D107" s="75"/>
      <c r="E107" s="151" t="s">
        <v>993</v>
      </c>
      <c r="F107" s="59" t="s">
        <v>525</v>
      </c>
      <c r="G107" s="77"/>
    </row>
    <row r="108" spans="2:7" x14ac:dyDescent="0.2">
      <c r="B108" s="74">
        <f>-B13</f>
        <v>-1756410</v>
      </c>
      <c r="C108" s="75" t="s">
        <v>1001</v>
      </c>
      <c r="D108" s="75" t="s">
        <v>524</v>
      </c>
      <c r="E108" s="151"/>
      <c r="F108" s="58" t="s">
        <v>523</v>
      </c>
      <c r="G108" s="77">
        <f>B92</f>
        <v>-285726</v>
      </c>
    </row>
    <row r="109" spans="2:7" x14ac:dyDescent="0.2">
      <c r="B109" s="74">
        <v>-1101</v>
      </c>
      <c r="C109" s="82" t="s">
        <v>522</v>
      </c>
      <c r="D109" s="75" t="s">
        <v>1034</v>
      </c>
      <c r="E109" s="73"/>
      <c r="F109" s="87"/>
      <c r="G109" s="88"/>
    </row>
    <row r="110" spans="2:7" x14ac:dyDescent="0.2">
      <c r="B110" s="74">
        <v>0</v>
      </c>
      <c r="C110" s="82" t="s">
        <v>521</v>
      </c>
      <c r="D110" s="75" t="s">
        <v>520</v>
      </c>
      <c r="E110" s="155"/>
      <c r="G110" s="77"/>
    </row>
    <row r="111" spans="2:7" x14ac:dyDescent="0.2">
      <c r="B111" s="74">
        <v>54623</v>
      </c>
      <c r="C111" s="82" t="s">
        <v>996</v>
      </c>
      <c r="D111" s="75" t="s">
        <v>1035</v>
      </c>
      <c r="E111" s="73"/>
      <c r="F111" s="87"/>
      <c r="G111" s="88"/>
    </row>
    <row r="112" spans="2:7" x14ac:dyDescent="0.2">
      <c r="B112" s="74"/>
      <c r="C112" s="75"/>
      <c r="D112" s="75" t="s">
        <v>1036</v>
      </c>
      <c r="E112" s="155"/>
      <c r="G112" s="77"/>
    </row>
    <row r="113" spans="2:7" x14ac:dyDescent="0.2">
      <c r="B113" s="74">
        <f>G115-B106-B108-B111</f>
        <v>-329268</v>
      </c>
      <c r="C113" s="153" t="s">
        <v>997</v>
      </c>
      <c r="D113" s="52" t="s">
        <v>519</v>
      </c>
      <c r="E113" s="155"/>
      <c r="F113" s="84"/>
      <c r="G113" s="77"/>
    </row>
    <row r="114" spans="2:7" x14ac:dyDescent="0.2">
      <c r="B114" s="74"/>
      <c r="D114" s="75"/>
      <c r="E114" s="155"/>
      <c r="G114" s="77"/>
    </row>
    <row r="115" spans="2:7" x14ac:dyDescent="0.2">
      <c r="B115" s="78">
        <f>B106+B108+B111+B113</f>
        <v>-285726</v>
      </c>
      <c r="C115" s="79" t="s">
        <v>985</v>
      </c>
      <c r="D115" s="90"/>
      <c r="E115" s="152" t="s">
        <v>985</v>
      </c>
      <c r="F115" s="69"/>
      <c r="G115" s="80">
        <f>G108</f>
        <v>-285726</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-329268</v>
      </c>
    </row>
    <row r="123" spans="2:7" ht="15" x14ac:dyDescent="0.2">
      <c r="B123" s="74">
        <f>B125+B128+B131+B134+B137+B142+B143+B144</f>
        <v>971786</v>
      </c>
      <c r="C123" s="50"/>
      <c r="D123" s="75" t="s">
        <v>513</v>
      </c>
      <c r="E123" s="50"/>
      <c r="F123" s="50"/>
      <c r="G123" s="77">
        <f>G125+G128+G131+G134+G137+G142+G143+G144</f>
        <v>1301054</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464684</v>
      </c>
      <c r="D128" s="75" t="s">
        <v>509</v>
      </c>
      <c r="G128" s="77">
        <f>G129+G130</f>
        <v>-6037</v>
      </c>
    </row>
    <row r="129" spans="2:7" x14ac:dyDescent="0.2">
      <c r="B129" s="74">
        <v>-432357</v>
      </c>
      <c r="D129" s="75" t="s">
        <v>508</v>
      </c>
      <c r="G129" s="77">
        <v>0</v>
      </c>
    </row>
    <row r="130" spans="2:7" x14ac:dyDescent="0.2">
      <c r="B130" s="74">
        <v>897041</v>
      </c>
      <c r="D130" s="75" t="s">
        <v>507</v>
      </c>
      <c r="G130" s="77">
        <v>-6037</v>
      </c>
    </row>
    <row r="131" spans="2:7" x14ac:dyDescent="0.2">
      <c r="B131" s="74">
        <f>B132+B133</f>
        <v>2987</v>
      </c>
      <c r="D131" s="75" t="s">
        <v>506</v>
      </c>
      <c r="G131" s="77">
        <f>G132+G133</f>
        <v>496054</v>
      </c>
    </row>
    <row r="132" spans="2:7" x14ac:dyDescent="0.2">
      <c r="B132" s="74">
        <v>2982</v>
      </c>
      <c r="D132" s="75" t="s">
        <v>505</v>
      </c>
      <c r="G132" s="77">
        <v>-102022</v>
      </c>
    </row>
    <row r="133" spans="2:7" x14ac:dyDescent="0.2">
      <c r="B133" s="74">
        <v>5</v>
      </c>
      <c r="D133" s="75" t="s">
        <v>504</v>
      </c>
      <c r="G133" s="77">
        <v>598076</v>
      </c>
    </row>
    <row r="134" spans="2:7" x14ac:dyDescent="0.2">
      <c r="B134" s="74">
        <f>B135+B136</f>
        <v>100196</v>
      </c>
      <c r="D134" s="75" t="s">
        <v>503</v>
      </c>
      <c r="G134" s="77">
        <f>G135+G136</f>
        <v>844943</v>
      </c>
    </row>
    <row r="135" spans="2:7" x14ac:dyDescent="0.2">
      <c r="B135" s="74">
        <v>124899</v>
      </c>
      <c r="D135" s="75" t="s">
        <v>502</v>
      </c>
      <c r="G135" s="77">
        <v>-415318</v>
      </c>
    </row>
    <row r="136" spans="2:7" x14ac:dyDescent="0.2">
      <c r="B136" s="74">
        <v>-24703</v>
      </c>
      <c r="D136" s="75" t="s">
        <v>501</v>
      </c>
      <c r="G136" s="77">
        <v>1260261</v>
      </c>
    </row>
    <row r="137" spans="2:7" x14ac:dyDescent="0.2">
      <c r="B137" s="74">
        <f>B138+B141</f>
        <v>-1435</v>
      </c>
      <c r="D137" s="89" t="s">
        <v>500</v>
      </c>
      <c r="G137" s="77">
        <f>G138+G141</f>
        <v>0</v>
      </c>
    </row>
    <row r="138" spans="2:7" x14ac:dyDescent="0.2">
      <c r="B138" s="74">
        <f>B139+B140</f>
        <v>-1435</v>
      </c>
      <c r="D138" s="89" t="s">
        <v>499</v>
      </c>
      <c r="G138" s="77">
        <f>G139+G140</f>
        <v>0</v>
      </c>
    </row>
    <row r="139" spans="2:7" x14ac:dyDescent="0.2">
      <c r="B139" s="74">
        <v>-1435</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3</v>
      </c>
      <c r="D143" s="75" t="s">
        <v>494</v>
      </c>
      <c r="G143" s="77">
        <v>-13578</v>
      </c>
    </row>
    <row r="144" spans="2:7" x14ac:dyDescent="0.2">
      <c r="B144" s="74">
        <f>B145+B146</f>
        <v>405351</v>
      </c>
      <c r="D144" s="75" t="s">
        <v>493</v>
      </c>
      <c r="G144" s="77">
        <f>G145+G146</f>
        <v>-20328</v>
      </c>
    </row>
    <row r="145" spans="2:7" x14ac:dyDescent="0.2">
      <c r="B145" s="74">
        <v>393864</v>
      </c>
      <c r="D145" s="75" t="s">
        <v>492</v>
      </c>
      <c r="G145" s="77">
        <v>157082</v>
      </c>
    </row>
    <row r="146" spans="2:7" x14ac:dyDescent="0.2">
      <c r="B146" s="78">
        <v>11487</v>
      </c>
      <c r="C146" s="91"/>
      <c r="D146" s="90" t="s">
        <v>491</v>
      </c>
      <c r="E146" s="91"/>
      <c r="F146" s="91"/>
      <c r="G146" s="80">
        <v>-177410</v>
      </c>
    </row>
    <row r="185" s="72" customFormat="1" x14ac:dyDescent="0.2"/>
  </sheetData>
  <mergeCells count="1">
    <mergeCell ref="B85:G85"/>
  </mergeCells>
  <hyperlinks>
    <hyperlink ref="B1" location="Indice!A1" display="INDICE" xr:uid="{00000000-0004-0000-4B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656</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786574</v>
      </c>
      <c r="C11" s="75" t="s">
        <v>975</v>
      </c>
      <c r="D11" s="75" t="s">
        <v>572</v>
      </c>
      <c r="E11" s="151" t="s">
        <v>998</v>
      </c>
      <c r="F11" s="76" t="s">
        <v>571</v>
      </c>
      <c r="G11" s="77">
        <f>G12+G13</f>
        <v>2028075</v>
      </c>
    </row>
    <row r="12" spans="2:12" x14ac:dyDescent="0.2">
      <c r="B12" s="74">
        <f>G11-B11</f>
        <v>1241501</v>
      </c>
      <c r="C12" s="75" t="s">
        <v>976</v>
      </c>
      <c r="D12" s="52" t="s">
        <v>566</v>
      </c>
      <c r="E12" s="151" t="s">
        <v>1006</v>
      </c>
      <c r="F12" s="72" t="s">
        <v>1007</v>
      </c>
      <c r="G12" s="77">
        <v>2028075</v>
      </c>
    </row>
    <row r="13" spans="2:12" x14ac:dyDescent="0.2">
      <c r="B13" s="74">
        <v>60417</v>
      </c>
      <c r="C13" s="75" t="s">
        <v>977</v>
      </c>
      <c r="D13" s="75" t="s">
        <v>524</v>
      </c>
      <c r="E13" s="151" t="s">
        <v>1008</v>
      </c>
      <c r="F13" s="72" t="s">
        <v>1009</v>
      </c>
      <c r="G13" s="77">
        <v>0</v>
      </c>
    </row>
    <row r="14" spans="2:12" x14ac:dyDescent="0.2">
      <c r="B14" s="74">
        <f>B12-B13</f>
        <v>1181084</v>
      </c>
      <c r="C14" s="75" t="s">
        <v>978</v>
      </c>
      <c r="D14" s="52" t="s">
        <v>570</v>
      </c>
      <c r="E14" s="151"/>
      <c r="G14" s="77"/>
    </row>
    <row r="15" spans="2:12" ht="7.15" customHeight="1" x14ac:dyDescent="0.2">
      <c r="B15" s="74"/>
      <c r="E15" s="73"/>
      <c r="G15" s="77"/>
    </row>
    <row r="16" spans="2:12" x14ac:dyDescent="0.2">
      <c r="B16" s="78">
        <f>B11+B12</f>
        <v>2028075</v>
      </c>
      <c r="C16" s="79" t="s">
        <v>518</v>
      </c>
      <c r="D16" s="69"/>
      <c r="E16" s="152" t="s">
        <v>985</v>
      </c>
      <c r="F16" s="69"/>
      <c r="G16" s="80">
        <f>G11</f>
        <v>2028075</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1541717</v>
      </c>
      <c r="C26" s="75" t="s">
        <v>979</v>
      </c>
      <c r="D26" s="75" t="s">
        <v>567</v>
      </c>
      <c r="E26" s="151" t="s">
        <v>976</v>
      </c>
      <c r="F26" s="59" t="s">
        <v>566</v>
      </c>
      <c r="G26" s="77">
        <f>+B12</f>
        <v>1241501</v>
      </c>
    </row>
    <row r="27" spans="2:7" x14ac:dyDescent="0.2">
      <c r="B27" s="74">
        <v>1212834</v>
      </c>
      <c r="C27" s="75" t="s">
        <v>565</v>
      </c>
      <c r="E27" s="73"/>
      <c r="G27" s="77"/>
    </row>
    <row r="28" spans="2:7" x14ac:dyDescent="0.2">
      <c r="B28" s="74">
        <f>B29+B30</f>
        <v>328883</v>
      </c>
      <c r="C28" s="75" t="s">
        <v>564</v>
      </c>
      <c r="E28" s="73"/>
      <c r="G28" s="77"/>
    </row>
    <row r="29" spans="2:7" x14ac:dyDescent="0.2">
      <c r="B29" s="74">
        <v>327505</v>
      </c>
      <c r="C29" s="75" t="s">
        <v>1002</v>
      </c>
      <c r="E29" s="73"/>
      <c r="G29" s="77"/>
    </row>
    <row r="30" spans="2:7" x14ac:dyDescent="0.2">
      <c r="B30" s="74">
        <v>1378</v>
      </c>
      <c r="C30" s="75" t="s">
        <v>1003</v>
      </c>
      <c r="E30" s="73"/>
      <c r="G30" s="77"/>
    </row>
    <row r="31" spans="2:7" ht="12.75" customHeight="1" x14ac:dyDescent="0.2">
      <c r="B31" s="74">
        <v>5365</v>
      </c>
      <c r="C31" s="75" t="s">
        <v>980</v>
      </c>
      <c r="D31" s="72" t="s">
        <v>563</v>
      </c>
      <c r="E31" s="73"/>
      <c r="G31" s="77"/>
    </row>
    <row r="32" spans="2:7" ht="12.75" customHeight="1" x14ac:dyDescent="0.2">
      <c r="B32" s="74">
        <v>-53000</v>
      </c>
      <c r="C32" s="75" t="s">
        <v>981</v>
      </c>
      <c r="D32" s="72" t="s">
        <v>562</v>
      </c>
      <c r="E32" s="73"/>
      <c r="G32" s="77"/>
    </row>
    <row r="33" spans="2:7" x14ac:dyDescent="0.2">
      <c r="B33" s="74">
        <f>G35-B26-B31-B32</f>
        <v>-252581</v>
      </c>
      <c r="C33" s="75" t="s">
        <v>982</v>
      </c>
      <c r="D33" s="52" t="s">
        <v>560</v>
      </c>
      <c r="E33" s="73"/>
      <c r="G33" s="77"/>
    </row>
    <row r="34" spans="2:7" x14ac:dyDescent="0.2">
      <c r="B34" s="74"/>
      <c r="E34" s="73"/>
      <c r="G34" s="77"/>
    </row>
    <row r="35" spans="2:7" x14ac:dyDescent="0.2">
      <c r="B35" s="78">
        <f>B26+B31+B32+B33</f>
        <v>1241501</v>
      </c>
      <c r="C35" s="79" t="s">
        <v>985</v>
      </c>
      <c r="D35" s="69"/>
      <c r="E35" s="152" t="s">
        <v>985</v>
      </c>
      <c r="F35" s="69"/>
      <c r="G35" s="80">
        <f>G26</f>
        <v>1241501</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247</v>
      </c>
      <c r="C42" s="75" t="s">
        <v>983</v>
      </c>
      <c r="D42" s="75" t="s">
        <v>559</v>
      </c>
      <c r="E42" s="151" t="s">
        <v>982</v>
      </c>
      <c r="F42" s="52" t="s">
        <v>560</v>
      </c>
      <c r="G42" s="77">
        <f>+B33</f>
        <v>-252581</v>
      </c>
    </row>
    <row r="43" spans="2:7" x14ac:dyDescent="0.2">
      <c r="B43" s="74">
        <v>247</v>
      </c>
      <c r="C43" s="82" t="s">
        <v>558</v>
      </c>
      <c r="E43" s="154" t="s">
        <v>983</v>
      </c>
      <c r="F43" s="76" t="s">
        <v>559</v>
      </c>
      <c r="G43" s="77">
        <f>G44+G45+G47+G48+G49</f>
        <v>204</v>
      </c>
    </row>
    <row r="44" spans="2:7" x14ac:dyDescent="0.2">
      <c r="B44" s="74">
        <v>0</v>
      </c>
      <c r="C44" s="75" t="s">
        <v>557</v>
      </c>
      <c r="E44" s="154" t="s">
        <v>1010</v>
      </c>
      <c r="F44" s="72" t="s">
        <v>1011</v>
      </c>
      <c r="G44" s="77">
        <v>204</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-252624</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-252377</v>
      </c>
      <c r="C52" s="79" t="s">
        <v>985</v>
      </c>
      <c r="D52" s="69"/>
      <c r="E52" s="152" t="s">
        <v>985</v>
      </c>
      <c r="F52" s="69"/>
      <c r="G52" s="80">
        <f>G42+G43+G50</f>
        <v>-252377</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-252624</v>
      </c>
    </row>
    <row r="60" spans="2:7" x14ac:dyDescent="0.2">
      <c r="B60" s="74">
        <v>0</v>
      </c>
      <c r="C60" s="75" t="s">
        <v>549</v>
      </c>
      <c r="E60" s="151" t="s">
        <v>1004</v>
      </c>
      <c r="F60" s="75" t="s">
        <v>1005</v>
      </c>
      <c r="G60" s="77">
        <f>G61+G62</f>
        <v>1378</v>
      </c>
    </row>
    <row r="61" spans="2:7" x14ac:dyDescent="0.2">
      <c r="B61" s="74">
        <v>0</v>
      </c>
      <c r="C61" s="75" t="s">
        <v>548</v>
      </c>
      <c r="E61" s="151" t="s">
        <v>1022</v>
      </c>
      <c r="F61" s="72" t="s">
        <v>1023</v>
      </c>
      <c r="G61" s="77">
        <v>0</v>
      </c>
    </row>
    <row r="62" spans="2:7" x14ac:dyDescent="0.2">
      <c r="B62" s="74">
        <v>1378</v>
      </c>
      <c r="C62" s="75" t="s">
        <v>987</v>
      </c>
      <c r="D62" s="75" t="s">
        <v>547</v>
      </c>
      <c r="E62" s="151" t="s">
        <v>1024</v>
      </c>
      <c r="F62" s="72" t="s">
        <v>1025</v>
      </c>
      <c r="G62" s="77">
        <v>1378</v>
      </c>
    </row>
    <row r="63" spans="2:7" x14ac:dyDescent="0.2">
      <c r="B63" s="74"/>
      <c r="D63" s="75" t="s">
        <v>546</v>
      </c>
      <c r="E63" s="151" t="s">
        <v>988</v>
      </c>
      <c r="F63" s="72" t="s">
        <v>545</v>
      </c>
      <c r="G63" s="77">
        <f>G64+G65+G66</f>
        <v>97</v>
      </c>
    </row>
    <row r="64" spans="2:7" x14ac:dyDescent="0.2">
      <c r="B64" s="74">
        <f>B65+B66+B67</f>
        <v>2342</v>
      </c>
      <c r="C64" s="75" t="s">
        <v>988</v>
      </c>
      <c r="D64" s="72" t="s">
        <v>545</v>
      </c>
      <c r="E64" s="151" t="s">
        <v>1026</v>
      </c>
      <c r="F64" s="72" t="s">
        <v>1027</v>
      </c>
      <c r="G64" s="77">
        <v>0</v>
      </c>
    </row>
    <row r="65" spans="2:7" x14ac:dyDescent="0.2">
      <c r="B65" s="74">
        <v>2069</v>
      </c>
      <c r="C65" s="75" t="s">
        <v>544</v>
      </c>
      <c r="E65" s="151" t="s">
        <v>1028</v>
      </c>
      <c r="F65" s="72" t="s">
        <v>1029</v>
      </c>
      <c r="G65" s="77">
        <v>97</v>
      </c>
    </row>
    <row r="66" spans="2:7" x14ac:dyDescent="0.2">
      <c r="B66" s="74">
        <v>0</v>
      </c>
      <c r="C66" s="75" t="s">
        <v>543</v>
      </c>
      <c r="E66" s="151" t="s">
        <v>1030</v>
      </c>
      <c r="F66" s="72" t="s">
        <v>1031</v>
      </c>
      <c r="G66" s="77">
        <v>0</v>
      </c>
    </row>
    <row r="67" spans="2:7" x14ac:dyDescent="0.2">
      <c r="B67" s="74">
        <v>273</v>
      </c>
      <c r="C67" s="75" t="s">
        <v>542</v>
      </c>
      <c r="E67" s="73"/>
      <c r="G67" s="77"/>
    </row>
    <row r="68" spans="2:7" x14ac:dyDescent="0.2">
      <c r="B68" s="74">
        <f>G70-B59-B62-B64</f>
        <v>-254869</v>
      </c>
      <c r="C68" s="75" t="s">
        <v>989</v>
      </c>
      <c r="D68" s="75" t="s">
        <v>537</v>
      </c>
      <c r="E68" s="73"/>
      <c r="G68" s="77"/>
    </row>
    <row r="69" spans="2:7" ht="17.45" customHeight="1" x14ac:dyDescent="0.2">
      <c r="B69" s="74"/>
      <c r="E69" s="73"/>
      <c r="G69" s="77"/>
    </row>
    <row r="70" spans="2:7" ht="17.45" customHeight="1" x14ac:dyDescent="0.2">
      <c r="B70" s="78">
        <f>B59+B62+B64+B68</f>
        <v>-251149</v>
      </c>
      <c r="C70" s="79" t="s">
        <v>985</v>
      </c>
      <c r="D70" s="69"/>
      <c r="E70" s="152" t="s">
        <v>985</v>
      </c>
      <c r="F70" s="69"/>
      <c r="G70" s="80">
        <f>G59+G60+G63</f>
        <v>-251149</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-254869</v>
      </c>
    </row>
    <row r="78" spans="2:7" x14ac:dyDescent="0.2">
      <c r="B78" s="74"/>
      <c r="D78" s="75" t="s">
        <v>536</v>
      </c>
      <c r="E78" s="151"/>
      <c r="F78" s="75"/>
      <c r="G78" s="77"/>
    </row>
    <row r="79" spans="2:7" x14ac:dyDescent="0.2">
      <c r="B79" s="74">
        <f>G82-B77</f>
        <v>-254869</v>
      </c>
      <c r="C79" s="75" t="s">
        <v>991</v>
      </c>
      <c r="D79" s="59" t="s">
        <v>535</v>
      </c>
      <c r="E79" s="73"/>
      <c r="G79" s="77"/>
    </row>
    <row r="80" spans="2:7" x14ac:dyDescent="0.2">
      <c r="B80" s="74">
        <f>B79-B13</f>
        <v>-315286</v>
      </c>
      <c r="C80" s="75" t="s">
        <v>992</v>
      </c>
      <c r="D80" s="52" t="s">
        <v>532</v>
      </c>
      <c r="E80" s="73"/>
      <c r="G80" s="77"/>
    </row>
    <row r="81" spans="2:7" x14ac:dyDescent="0.2">
      <c r="B81" s="74"/>
      <c r="E81" s="73"/>
      <c r="G81" s="77"/>
    </row>
    <row r="82" spans="2:7" x14ac:dyDescent="0.2">
      <c r="B82" s="78">
        <f>B77+B79</f>
        <v>-254869</v>
      </c>
      <c r="C82" s="79" t="s">
        <v>985</v>
      </c>
      <c r="D82" s="69"/>
      <c r="E82" s="152" t="s">
        <v>985</v>
      </c>
      <c r="F82" s="69"/>
      <c r="G82" s="80">
        <f>G77</f>
        <v>-254869</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-317025</v>
      </c>
      <c r="C92" s="75" t="s">
        <v>993</v>
      </c>
      <c r="D92" s="52" t="s">
        <v>525</v>
      </c>
      <c r="E92" s="151" t="s">
        <v>991</v>
      </c>
      <c r="F92" s="52" t="s">
        <v>532</v>
      </c>
      <c r="G92" s="77">
        <f>+B80</f>
        <v>-315286</v>
      </c>
    </row>
    <row r="93" spans="2:7" x14ac:dyDescent="0.2">
      <c r="B93" s="74"/>
      <c r="D93" s="59" t="s">
        <v>523</v>
      </c>
      <c r="E93" s="151" t="s">
        <v>999</v>
      </c>
      <c r="F93" s="72" t="s">
        <v>531</v>
      </c>
      <c r="G93" s="77">
        <f>G94+G95</f>
        <v>1405</v>
      </c>
    </row>
    <row r="94" spans="2:7" x14ac:dyDescent="0.2">
      <c r="B94" s="74"/>
      <c r="D94" s="75"/>
      <c r="E94" s="151" t="s">
        <v>530</v>
      </c>
      <c r="G94" s="77">
        <v>1405</v>
      </c>
    </row>
    <row r="95" spans="2:7" x14ac:dyDescent="0.2">
      <c r="B95" s="74"/>
      <c r="D95" s="75"/>
      <c r="E95" s="151" t="s">
        <v>529</v>
      </c>
      <c r="G95" s="77">
        <v>0</v>
      </c>
    </row>
    <row r="96" spans="2:7" x14ac:dyDescent="0.2">
      <c r="B96" s="74"/>
      <c r="C96" s="75"/>
      <c r="E96" s="151" t="s">
        <v>1000</v>
      </c>
      <c r="F96" s="72" t="s">
        <v>528</v>
      </c>
      <c r="G96" s="77">
        <f>G97</f>
        <v>-3144</v>
      </c>
    </row>
    <row r="97" spans="2:7" x14ac:dyDescent="0.2">
      <c r="B97" s="83"/>
      <c r="C97" s="84"/>
      <c r="D97" s="75"/>
      <c r="E97" s="151" t="s">
        <v>1032</v>
      </c>
      <c r="F97" s="84" t="s">
        <v>1033</v>
      </c>
      <c r="G97" s="77">
        <v>-3144</v>
      </c>
    </row>
    <row r="98" spans="2:7" x14ac:dyDescent="0.2">
      <c r="B98" s="74"/>
      <c r="E98" s="73"/>
      <c r="G98" s="77"/>
    </row>
    <row r="99" spans="2:7" x14ac:dyDescent="0.2">
      <c r="B99" s="78">
        <f>B92</f>
        <v>-317025</v>
      </c>
      <c r="C99" s="79" t="s">
        <v>985</v>
      </c>
      <c r="D99" s="69"/>
      <c r="E99" s="152" t="s">
        <v>985</v>
      </c>
      <c r="F99" s="69"/>
      <c r="G99" s="80">
        <f>G92+G93+G96</f>
        <v>-317025</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86135</v>
      </c>
      <c r="C106" s="75" t="s">
        <v>994</v>
      </c>
      <c r="D106" s="86" t="s">
        <v>526</v>
      </c>
      <c r="E106" s="73"/>
      <c r="G106" s="73"/>
    </row>
    <row r="107" spans="2:7" x14ac:dyDescent="0.2">
      <c r="B107" s="74">
        <v>79986</v>
      </c>
      <c r="C107" s="75" t="s">
        <v>995</v>
      </c>
      <c r="D107" s="75"/>
      <c r="E107" s="151" t="s">
        <v>993</v>
      </c>
      <c r="F107" s="59" t="s">
        <v>525</v>
      </c>
      <c r="G107" s="77"/>
    </row>
    <row r="108" spans="2:7" x14ac:dyDescent="0.2">
      <c r="B108" s="74">
        <f>-B13</f>
        <v>-60417</v>
      </c>
      <c r="C108" s="75" t="s">
        <v>1001</v>
      </c>
      <c r="D108" s="75" t="s">
        <v>524</v>
      </c>
      <c r="E108" s="151"/>
      <c r="F108" s="58" t="s">
        <v>523</v>
      </c>
      <c r="G108" s="77">
        <f>B92</f>
        <v>-317025</v>
      </c>
    </row>
    <row r="109" spans="2:7" x14ac:dyDescent="0.2">
      <c r="B109" s="74">
        <v>6149</v>
      </c>
      <c r="C109" s="82" t="s">
        <v>522</v>
      </c>
      <c r="D109" s="75" t="s">
        <v>1034</v>
      </c>
      <c r="E109" s="73"/>
      <c r="F109" s="87"/>
      <c r="G109" s="88"/>
    </row>
    <row r="110" spans="2:7" x14ac:dyDescent="0.2">
      <c r="B110" s="74">
        <v>0</v>
      </c>
      <c r="C110" s="82" t="s">
        <v>521</v>
      </c>
      <c r="D110" s="75" t="s">
        <v>520</v>
      </c>
      <c r="E110" s="155"/>
      <c r="G110" s="77"/>
    </row>
    <row r="111" spans="2:7" x14ac:dyDescent="0.2">
      <c r="B111" s="74">
        <v>4690</v>
      </c>
      <c r="C111" s="82" t="s">
        <v>996</v>
      </c>
      <c r="D111" s="75" t="s">
        <v>1035</v>
      </c>
      <c r="E111" s="73"/>
      <c r="F111" s="87"/>
      <c r="G111" s="88"/>
    </row>
    <row r="112" spans="2:7" x14ac:dyDescent="0.2">
      <c r="B112" s="74"/>
      <c r="C112" s="75"/>
      <c r="D112" s="75" t="s">
        <v>1036</v>
      </c>
      <c r="E112" s="155"/>
      <c r="G112" s="77"/>
    </row>
    <row r="113" spans="2:7" x14ac:dyDescent="0.2">
      <c r="B113" s="74">
        <f>G115-B106-B108-B111</f>
        <v>-347433</v>
      </c>
      <c r="C113" s="153" t="s">
        <v>997</v>
      </c>
      <c r="D113" s="52" t="s">
        <v>519</v>
      </c>
      <c r="E113" s="155"/>
      <c r="F113" s="84"/>
      <c r="G113" s="77"/>
    </row>
    <row r="114" spans="2:7" x14ac:dyDescent="0.2">
      <c r="B114" s="74"/>
      <c r="D114" s="75"/>
      <c r="E114" s="155"/>
      <c r="G114" s="77"/>
    </row>
    <row r="115" spans="2:7" x14ac:dyDescent="0.2">
      <c r="B115" s="78">
        <f>B106+B108+B111+B113</f>
        <v>-317025</v>
      </c>
      <c r="C115" s="79" t="s">
        <v>985</v>
      </c>
      <c r="D115" s="90"/>
      <c r="E115" s="152" t="s">
        <v>985</v>
      </c>
      <c r="F115" s="69"/>
      <c r="G115" s="80">
        <f>G108</f>
        <v>-317025</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-347433</v>
      </c>
    </row>
    <row r="123" spans="2:7" ht="15" x14ac:dyDescent="0.2">
      <c r="B123" s="74">
        <f>B125+B128+B131+B134+B137+B142+B143+B144</f>
        <v>404</v>
      </c>
      <c r="C123" s="50"/>
      <c r="D123" s="75" t="s">
        <v>513</v>
      </c>
      <c r="E123" s="50"/>
      <c r="F123" s="50"/>
      <c r="G123" s="77">
        <f>G125+G128+G131+G134+G137+G142+G143+G144</f>
        <v>347837</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-56006</v>
      </c>
      <c r="D128" s="75" t="s">
        <v>509</v>
      </c>
      <c r="G128" s="77">
        <f>G129+G130</f>
        <v>-1934</v>
      </c>
    </row>
    <row r="129" spans="2:7" x14ac:dyDescent="0.2">
      <c r="B129" s="74">
        <v>-56259</v>
      </c>
      <c r="D129" s="75" t="s">
        <v>508</v>
      </c>
      <c r="G129" s="77">
        <v>0</v>
      </c>
    </row>
    <row r="130" spans="2:7" x14ac:dyDescent="0.2">
      <c r="B130" s="74">
        <v>253</v>
      </c>
      <c r="D130" s="75" t="s">
        <v>507</v>
      </c>
      <c r="G130" s="77">
        <v>-1934</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4094</v>
      </c>
      <c r="D134" s="75" t="s">
        <v>503</v>
      </c>
      <c r="G134" s="77">
        <f>G135+G136</f>
        <v>322184</v>
      </c>
    </row>
    <row r="135" spans="2:7" x14ac:dyDescent="0.2">
      <c r="B135" s="74">
        <v>-2610</v>
      </c>
      <c r="D135" s="75" t="s">
        <v>502</v>
      </c>
      <c r="G135" s="77">
        <v>325184</v>
      </c>
    </row>
    <row r="136" spans="2:7" x14ac:dyDescent="0.2">
      <c r="B136" s="74">
        <v>6704</v>
      </c>
      <c r="D136" s="75" t="s">
        <v>501</v>
      </c>
      <c r="G136" s="77">
        <v>-3000</v>
      </c>
    </row>
    <row r="137" spans="2:7" x14ac:dyDescent="0.2">
      <c r="B137" s="74">
        <f>B138+B141</f>
        <v>2247</v>
      </c>
      <c r="D137" s="89" t="s">
        <v>500</v>
      </c>
      <c r="G137" s="77">
        <f>G138+G141</f>
        <v>0</v>
      </c>
    </row>
    <row r="138" spans="2:7" x14ac:dyDescent="0.2">
      <c r="B138" s="74">
        <f>B139+B140</f>
        <v>2247</v>
      </c>
      <c r="D138" s="89" t="s">
        <v>499</v>
      </c>
      <c r="G138" s="77">
        <f>G139+G140</f>
        <v>0</v>
      </c>
    </row>
    <row r="139" spans="2:7" x14ac:dyDescent="0.2">
      <c r="B139" s="74">
        <v>2247</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50069</v>
      </c>
      <c r="D144" s="75" t="s">
        <v>493</v>
      </c>
      <c r="G144" s="77">
        <f>G145+G146</f>
        <v>27587</v>
      </c>
    </row>
    <row r="145" spans="2:7" x14ac:dyDescent="0.2">
      <c r="B145" s="74">
        <v>-4835</v>
      </c>
      <c r="D145" s="75" t="s">
        <v>492</v>
      </c>
      <c r="G145" s="77">
        <v>20230</v>
      </c>
    </row>
    <row r="146" spans="2:7" x14ac:dyDescent="0.2">
      <c r="B146" s="78">
        <v>54904</v>
      </c>
      <c r="C146" s="91"/>
      <c r="D146" s="90" t="s">
        <v>491</v>
      </c>
      <c r="E146" s="91"/>
      <c r="F146" s="91"/>
      <c r="G146" s="80">
        <v>7357</v>
      </c>
    </row>
    <row r="185" s="72" customFormat="1" x14ac:dyDescent="0.2"/>
  </sheetData>
  <mergeCells count="1">
    <mergeCell ref="B85:G85"/>
  </mergeCells>
  <hyperlinks>
    <hyperlink ref="B1" location="Indice!A1" display="INDICE" xr:uid="{00000000-0004-0000-4C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657</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70598</v>
      </c>
      <c r="C11" s="75" t="s">
        <v>975</v>
      </c>
      <c r="D11" s="75" t="s">
        <v>572</v>
      </c>
      <c r="E11" s="151" t="s">
        <v>998</v>
      </c>
      <c r="F11" s="76" t="s">
        <v>571</v>
      </c>
      <c r="G11" s="77">
        <f>G12+G13</f>
        <v>142892</v>
      </c>
    </row>
    <row r="12" spans="2:12" x14ac:dyDescent="0.2">
      <c r="B12" s="74">
        <f>G11-B11</f>
        <v>72294</v>
      </c>
      <c r="C12" s="75" t="s">
        <v>976</v>
      </c>
      <c r="D12" s="52" t="s">
        <v>566</v>
      </c>
      <c r="E12" s="151" t="s">
        <v>1006</v>
      </c>
      <c r="F12" s="72" t="s">
        <v>1007</v>
      </c>
      <c r="G12" s="77">
        <v>142892</v>
      </c>
    </row>
    <row r="13" spans="2:12" x14ac:dyDescent="0.2">
      <c r="B13" s="74">
        <v>19326</v>
      </c>
      <c r="C13" s="75" t="s">
        <v>977</v>
      </c>
      <c r="D13" s="75" t="s">
        <v>524</v>
      </c>
      <c r="E13" s="151" t="s">
        <v>1008</v>
      </c>
      <c r="F13" s="72" t="s">
        <v>1009</v>
      </c>
      <c r="G13" s="77">
        <v>0</v>
      </c>
    </row>
    <row r="14" spans="2:12" x14ac:dyDescent="0.2">
      <c r="B14" s="74">
        <f>B12-B13</f>
        <v>52968</v>
      </c>
      <c r="C14" s="75" t="s">
        <v>978</v>
      </c>
      <c r="D14" s="52" t="s">
        <v>570</v>
      </c>
      <c r="E14" s="151"/>
      <c r="G14" s="77"/>
    </row>
    <row r="15" spans="2:12" ht="7.15" customHeight="1" x14ac:dyDescent="0.2">
      <c r="B15" s="74"/>
      <c r="E15" s="73"/>
      <c r="G15" s="77"/>
    </row>
    <row r="16" spans="2:12" x14ac:dyDescent="0.2">
      <c r="B16" s="78">
        <f>B11+B12</f>
        <v>142892</v>
      </c>
      <c r="C16" s="79" t="s">
        <v>518</v>
      </c>
      <c r="D16" s="69"/>
      <c r="E16" s="152" t="s">
        <v>985</v>
      </c>
      <c r="F16" s="69"/>
      <c r="G16" s="80">
        <f>G11</f>
        <v>142892</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113782</v>
      </c>
      <c r="C26" s="75" t="s">
        <v>979</v>
      </c>
      <c r="D26" s="75" t="s">
        <v>567</v>
      </c>
      <c r="E26" s="151" t="s">
        <v>976</v>
      </c>
      <c r="F26" s="59" t="s">
        <v>566</v>
      </c>
      <c r="G26" s="77">
        <f>+B12</f>
        <v>72294</v>
      </c>
    </row>
    <row r="27" spans="2:7" x14ac:dyDescent="0.2">
      <c r="B27" s="74">
        <v>84774</v>
      </c>
      <c r="C27" s="75" t="s">
        <v>565</v>
      </c>
      <c r="E27" s="73"/>
      <c r="G27" s="77"/>
    </row>
    <row r="28" spans="2:7" x14ac:dyDescent="0.2">
      <c r="B28" s="74">
        <f>B29+B30</f>
        <v>29008</v>
      </c>
      <c r="C28" s="75" t="s">
        <v>564</v>
      </c>
      <c r="E28" s="73"/>
      <c r="G28" s="77"/>
    </row>
    <row r="29" spans="2:7" x14ac:dyDescent="0.2">
      <c r="B29" s="74">
        <v>27788</v>
      </c>
      <c r="C29" s="75" t="s">
        <v>1002</v>
      </c>
      <c r="E29" s="73"/>
      <c r="G29" s="77"/>
    </row>
    <row r="30" spans="2:7" x14ac:dyDescent="0.2">
      <c r="B30" s="74">
        <v>1220</v>
      </c>
      <c r="C30" s="75" t="s">
        <v>1003</v>
      </c>
      <c r="E30" s="73"/>
      <c r="G30" s="77"/>
    </row>
    <row r="31" spans="2:7" ht="12.75" customHeight="1" x14ac:dyDescent="0.2">
      <c r="B31" s="74">
        <v>3731</v>
      </c>
      <c r="C31" s="75" t="s">
        <v>980</v>
      </c>
      <c r="D31" s="72" t="s">
        <v>563</v>
      </c>
      <c r="E31" s="73"/>
      <c r="G31" s="77"/>
    </row>
    <row r="32" spans="2:7" ht="12.75" customHeight="1" x14ac:dyDescent="0.2">
      <c r="B32" s="74">
        <v>0</v>
      </c>
      <c r="C32" s="75" t="s">
        <v>981</v>
      </c>
      <c r="D32" s="72" t="s">
        <v>562</v>
      </c>
      <c r="E32" s="73"/>
      <c r="G32" s="77"/>
    </row>
    <row r="33" spans="2:7" x14ac:dyDescent="0.2">
      <c r="B33" s="74">
        <f>G35-B26-B31-B32</f>
        <v>-45219</v>
      </c>
      <c r="C33" s="75" t="s">
        <v>982</v>
      </c>
      <c r="D33" s="52" t="s">
        <v>560</v>
      </c>
      <c r="E33" s="73"/>
      <c r="G33" s="77"/>
    </row>
    <row r="34" spans="2:7" x14ac:dyDescent="0.2">
      <c r="B34" s="74"/>
      <c r="E34" s="73"/>
      <c r="G34" s="77"/>
    </row>
    <row r="35" spans="2:7" x14ac:dyDescent="0.2">
      <c r="B35" s="78">
        <f>B26+B31+B32+B33</f>
        <v>72294</v>
      </c>
      <c r="C35" s="79" t="s">
        <v>985</v>
      </c>
      <c r="D35" s="69"/>
      <c r="E35" s="152" t="s">
        <v>985</v>
      </c>
      <c r="F35" s="69"/>
      <c r="G35" s="80">
        <f>G26</f>
        <v>72294</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99</v>
      </c>
      <c r="C42" s="75" t="s">
        <v>983</v>
      </c>
      <c r="D42" s="75" t="s">
        <v>559</v>
      </c>
      <c r="E42" s="151" t="s">
        <v>982</v>
      </c>
      <c r="F42" s="52" t="s">
        <v>560</v>
      </c>
      <c r="G42" s="77">
        <f>+B33</f>
        <v>-45219</v>
      </c>
    </row>
    <row r="43" spans="2:7" x14ac:dyDescent="0.2">
      <c r="B43" s="74">
        <v>99</v>
      </c>
      <c r="C43" s="82" t="s">
        <v>558</v>
      </c>
      <c r="E43" s="154" t="s">
        <v>983</v>
      </c>
      <c r="F43" s="76" t="s">
        <v>559</v>
      </c>
      <c r="G43" s="77">
        <f>G44+G45+G47+G48+G49</f>
        <v>91</v>
      </c>
    </row>
    <row r="44" spans="2:7" x14ac:dyDescent="0.2">
      <c r="B44" s="74">
        <v>0</v>
      </c>
      <c r="C44" s="75" t="s">
        <v>557</v>
      </c>
      <c r="E44" s="154" t="s">
        <v>1010</v>
      </c>
      <c r="F44" s="72" t="s">
        <v>1011</v>
      </c>
      <c r="G44" s="77">
        <v>91</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-45227</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-45128</v>
      </c>
      <c r="C52" s="79" t="s">
        <v>985</v>
      </c>
      <c r="D52" s="69"/>
      <c r="E52" s="152" t="s">
        <v>985</v>
      </c>
      <c r="F52" s="69"/>
      <c r="G52" s="80">
        <f>G42+G43+G50</f>
        <v>-45128</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-1941</v>
      </c>
      <c r="C59" s="75" t="s">
        <v>986</v>
      </c>
      <c r="D59" s="76" t="s">
        <v>551</v>
      </c>
      <c r="E59" s="151" t="s">
        <v>984</v>
      </c>
      <c r="F59" s="52" t="s">
        <v>550</v>
      </c>
      <c r="G59" s="77">
        <f>+B49</f>
        <v>-45227</v>
      </c>
    </row>
    <row r="60" spans="2:7" x14ac:dyDescent="0.2">
      <c r="B60" s="74">
        <v>-1941</v>
      </c>
      <c r="C60" s="75" t="s">
        <v>549</v>
      </c>
      <c r="E60" s="151" t="s">
        <v>1004</v>
      </c>
      <c r="F60" s="75" t="s">
        <v>1005</v>
      </c>
      <c r="G60" s="77">
        <f>G61+G62</f>
        <v>1220</v>
      </c>
    </row>
    <row r="61" spans="2:7" x14ac:dyDescent="0.2">
      <c r="B61" s="74">
        <v>0</v>
      </c>
      <c r="C61" s="75" t="s">
        <v>548</v>
      </c>
      <c r="E61" s="151" t="s">
        <v>1022</v>
      </c>
      <c r="F61" s="72" t="s">
        <v>1023</v>
      </c>
      <c r="G61" s="77">
        <v>0</v>
      </c>
    </row>
    <row r="62" spans="2:7" x14ac:dyDescent="0.2">
      <c r="B62" s="74">
        <v>1220</v>
      </c>
      <c r="C62" s="75" t="s">
        <v>987</v>
      </c>
      <c r="D62" s="75" t="s">
        <v>547</v>
      </c>
      <c r="E62" s="151" t="s">
        <v>1024</v>
      </c>
      <c r="F62" s="72" t="s">
        <v>1025</v>
      </c>
      <c r="G62" s="77">
        <v>1220</v>
      </c>
    </row>
    <row r="63" spans="2:7" x14ac:dyDescent="0.2">
      <c r="B63" s="74"/>
      <c r="D63" s="75" t="s">
        <v>546</v>
      </c>
      <c r="E63" s="151" t="s">
        <v>988</v>
      </c>
      <c r="F63" s="72" t="s">
        <v>545</v>
      </c>
      <c r="G63" s="77">
        <f>G64+G65+G66</f>
        <v>0</v>
      </c>
    </row>
    <row r="64" spans="2:7" x14ac:dyDescent="0.2">
      <c r="B64" s="74">
        <f>B65+B66+B67</f>
        <v>405</v>
      </c>
      <c r="C64" s="75" t="s">
        <v>988</v>
      </c>
      <c r="D64" s="72" t="s">
        <v>545</v>
      </c>
      <c r="E64" s="151" t="s">
        <v>1026</v>
      </c>
      <c r="F64" s="72" t="s">
        <v>1027</v>
      </c>
      <c r="G64" s="77">
        <v>0</v>
      </c>
    </row>
    <row r="65" spans="2:7" x14ac:dyDescent="0.2">
      <c r="B65" s="74">
        <v>351</v>
      </c>
      <c r="C65" s="75" t="s">
        <v>544</v>
      </c>
      <c r="E65" s="151" t="s">
        <v>1028</v>
      </c>
      <c r="F65" s="72" t="s">
        <v>1029</v>
      </c>
      <c r="G65" s="77">
        <v>0</v>
      </c>
    </row>
    <row r="66" spans="2:7" x14ac:dyDescent="0.2">
      <c r="B66" s="74">
        <v>0</v>
      </c>
      <c r="C66" s="75" t="s">
        <v>543</v>
      </c>
      <c r="E66" s="151" t="s">
        <v>1030</v>
      </c>
      <c r="F66" s="72" t="s">
        <v>1031</v>
      </c>
      <c r="G66" s="77">
        <v>0</v>
      </c>
    </row>
    <row r="67" spans="2:7" x14ac:dyDescent="0.2">
      <c r="B67" s="74">
        <v>54</v>
      </c>
      <c r="C67" s="75" t="s">
        <v>542</v>
      </c>
      <c r="E67" s="73"/>
      <c r="G67" s="77"/>
    </row>
    <row r="68" spans="2:7" x14ac:dyDescent="0.2">
      <c r="B68" s="74">
        <f>G70-B59-B62-B64</f>
        <v>-43691</v>
      </c>
      <c r="C68" s="75" t="s">
        <v>989</v>
      </c>
      <c r="D68" s="75" t="s">
        <v>537</v>
      </c>
      <c r="E68" s="73"/>
      <c r="G68" s="77"/>
    </row>
    <row r="69" spans="2:7" ht="17.45" customHeight="1" x14ac:dyDescent="0.2">
      <c r="B69" s="74"/>
      <c r="E69" s="73"/>
      <c r="G69" s="77"/>
    </row>
    <row r="70" spans="2:7" ht="17.45" customHeight="1" x14ac:dyDescent="0.2">
      <c r="B70" s="78">
        <f>B59+B62+B64+B68</f>
        <v>-44007</v>
      </c>
      <c r="C70" s="79" t="s">
        <v>985</v>
      </c>
      <c r="D70" s="69"/>
      <c r="E70" s="152" t="s">
        <v>985</v>
      </c>
      <c r="F70" s="69"/>
      <c r="G70" s="80">
        <f>G59+G60+G63</f>
        <v>-44007</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-43691</v>
      </c>
    </row>
    <row r="78" spans="2:7" x14ac:dyDescent="0.2">
      <c r="B78" s="74"/>
      <c r="D78" s="75" t="s">
        <v>536</v>
      </c>
      <c r="E78" s="151"/>
      <c r="F78" s="75"/>
      <c r="G78" s="77"/>
    </row>
    <row r="79" spans="2:7" x14ac:dyDescent="0.2">
      <c r="B79" s="74">
        <f>G82-B77</f>
        <v>-43691</v>
      </c>
      <c r="C79" s="75" t="s">
        <v>991</v>
      </c>
      <c r="D79" s="59" t="s">
        <v>535</v>
      </c>
      <c r="E79" s="73"/>
      <c r="G79" s="77"/>
    </row>
    <row r="80" spans="2:7" x14ac:dyDescent="0.2">
      <c r="B80" s="74">
        <f>B79-B13</f>
        <v>-63017</v>
      </c>
      <c r="C80" s="75" t="s">
        <v>992</v>
      </c>
      <c r="D80" s="52" t="s">
        <v>532</v>
      </c>
      <c r="E80" s="73"/>
      <c r="G80" s="77"/>
    </row>
    <row r="81" spans="2:7" x14ac:dyDescent="0.2">
      <c r="B81" s="74"/>
      <c r="E81" s="73"/>
      <c r="G81" s="77"/>
    </row>
    <row r="82" spans="2:7" x14ac:dyDescent="0.2">
      <c r="B82" s="78">
        <f>B77+B79</f>
        <v>-43691</v>
      </c>
      <c r="C82" s="79" t="s">
        <v>985</v>
      </c>
      <c r="D82" s="69"/>
      <c r="E82" s="152" t="s">
        <v>985</v>
      </c>
      <c r="F82" s="69"/>
      <c r="G82" s="80">
        <f>G77</f>
        <v>-43691</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-30187</v>
      </c>
      <c r="C92" s="75" t="s">
        <v>993</v>
      </c>
      <c r="D92" s="52" t="s">
        <v>525</v>
      </c>
      <c r="E92" s="151" t="s">
        <v>991</v>
      </c>
      <c r="F92" s="52" t="s">
        <v>532</v>
      </c>
      <c r="G92" s="77">
        <f>+B80</f>
        <v>-63017</v>
      </c>
    </row>
    <row r="93" spans="2:7" x14ac:dyDescent="0.2">
      <c r="B93" s="74"/>
      <c r="D93" s="59" t="s">
        <v>523</v>
      </c>
      <c r="E93" s="151" t="s">
        <v>999</v>
      </c>
      <c r="F93" s="72" t="s">
        <v>531</v>
      </c>
      <c r="G93" s="77">
        <f>G94+G95</f>
        <v>32830</v>
      </c>
    </row>
    <row r="94" spans="2:7" x14ac:dyDescent="0.2">
      <c r="B94" s="74"/>
      <c r="D94" s="75"/>
      <c r="E94" s="151" t="s">
        <v>530</v>
      </c>
      <c r="G94" s="77">
        <v>30701</v>
      </c>
    </row>
    <row r="95" spans="2:7" x14ac:dyDescent="0.2">
      <c r="B95" s="74"/>
      <c r="D95" s="75"/>
      <c r="E95" s="151" t="s">
        <v>529</v>
      </c>
      <c r="G95" s="77">
        <v>2129</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-30187</v>
      </c>
      <c r="C99" s="79" t="s">
        <v>985</v>
      </c>
      <c r="D99" s="69"/>
      <c r="E99" s="152" t="s">
        <v>985</v>
      </c>
      <c r="F99" s="69"/>
      <c r="G99" s="80">
        <f>G92+G93+G96</f>
        <v>-30187</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28330</v>
      </c>
      <c r="C106" s="75" t="s">
        <v>994</v>
      </c>
      <c r="D106" s="86" t="s">
        <v>526</v>
      </c>
      <c r="E106" s="73"/>
      <c r="G106" s="73"/>
    </row>
    <row r="107" spans="2:7" x14ac:dyDescent="0.2">
      <c r="B107" s="74">
        <v>29340</v>
      </c>
      <c r="C107" s="75" t="s">
        <v>995</v>
      </c>
      <c r="D107" s="75"/>
      <c r="E107" s="151" t="s">
        <v>993</v>
      </c>
      <c r="F107" s="59" t="s">
        <v>525</v>
      </c>
      <c r="G107" s="77"/>
    </row>
    <row r="108" spans="2:7" x14ac:dyDescent="0.2">
      <c r="B108" s="74">
        <f>-B13</f>
        <v>-19326</v>
      </c>
      <c r="C108" s="75" t="s">
        <v>1001</v>
      </c>
      <c r="D108" s="75" t="s">
        <v>524</v>
      </c>
      <c r="E108" s="151"/>
      <c r="F108" s="58" t="s">
        <v>523</v>
      </c>
      <c r="G108" s="77">
        <f>B92</f>
        <v>-30187</v>
      </c>
    </row>
    <row r="109" spans="2:7" x14ac:dyDescent="0.2">
      <c r="B109" s="74">
        <v>-1010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-39191</v>
      </c>
      <c r="C113" s="153" t="s">
        <v>997</v>
      </c>
      <c r="D113" s="52" t="s">
        <v>519</v>
      </c>
      <c r="E113" s="155"/>
      <c r="F113" s="84"/>
      <c r="G113" s="77"/>
    </row>
    <row r="114" spans="2:7" x14ac:dyDescent="0.2">
      <c r="B114" s="74"/>
      <c r="D114" s="75"/>
      <c r="E114" s="155"/>
      <c r="G114" s="77"/>
    </row>
    <row r="115" spans="2:7" x14ac:dyDescent="0.2">
      <c r="B115" s="78">
        <f>B106+B108+B111+B113</f>
        <v>-30187</v>
      </c>
      <c r="C115" s="79" t="s">
        <v>985</v>
      </c>
      <c r="D115" s="90"/>
      <c r="E115" s="152" t="s">
        <v>985</v>
      </c>
      <c r="F115" s="69"/>
      <c r="G115" s="80">
        <f>G108</f>
        <v>-30187</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-39191</v>
      </c>
    </row>
    <row r="123" spans="2:7" ht="15" x14ac:dyDescent="0.2">
      <c r="B123" s="74">
        <f>B125+B128+B131+B134+B137+B142+B143+B144</f>
        <v>-57566</v>
      </c>
      <c r="C123" s="50"/>
      <c r="D123" s="75" t="s">
        <v>513</v>
      </c>
      <c r="E123" s="50"/>
      <c r="F123" s="50"/>
      <c r="G123" s="77">
        <f>G125+G128+G131+G134+G137+G142+G143+G144</f>
        <v>-18375</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-51430</v>
      </c>
      <c r="D128" s="75" t="s">
        <v>509</v>
      </c>
      <c r="G128" s="77">
        <f>G129+G130</f>
        <v>-227</v>
      </c>
    </row>
    <row r="129" spans="2:7" x14ac:dyDescent="0.2">
      <c r="B129" s="74">
        <v>-50563</v>
      </c>
      <c r="D129" s="75" t="s">
        <v>508</v>
      </c>
      <c r="G129" s="77">
        <v>0</v>
      </c>
    </row>
    <row r="130" spans="2:7" x14ac:dyDescent="0.2">
      <c r="B130" s="74">
        <v>-867</v>
      </c>
      <c r="D130" s="75" t="s">
        <v>507</v>
      </c>
      <c r="G130" s="77">
        <v>-227</v>
      </c>
    </row>
    <row r="131" spans="2:7" x14ac:dyDescent="0.2">
      <c r="B131" s="74">
        <f>B132+B133</f>
        <v>-205</v>
      </c>
      <c r="D131" s="75" t="s">
        <v>506</v>
      </c>
      <c r="G131" s="77">
        <f>G132+G133</f>
        <v>0</v>
      </c>
    </row>
    <row r="132" spans="2:7" x14ac:dyDescent="0.2">
      <c r="B132" s="74">
        <v>-205</v>
      </c>
      <c r="D132" s="75" t="s">
        <v>505</v>
      </c>
      <c r="G132" s="77">
        <v>0</v>
      </c>
    </row>
    <row r="133" spans="2:7" x14ac:dyDescent="0.2">
      <c r="B133" s="74">
        <v>0</v>
      </c>
      <c r="D133" s="75" t="s">
        <v>504</v>
      </c>
      <c r="G133" s="77">
        <v>0</v>
      </c>
    </row>
    <row r="134" spans="2:7" x14ac:dyDescent="0.2">
      <c r="B134" s="74">
        <f>B135+B136</f>
        <v>-7</v>
      </c>
      <c r="D134" s="75" t="s">
        <v>503</v>
      </c>
      <c r="G134" s="77">
        <f>G135+G136</f>
        <v>781</v>
      </c>
    </row>
    <row r="135" spans="2:7" x14ac:dyDescent="0.2">
      <c r="B135" s="74">
        <v>-3</v>
      </c>
      <c r="D135" s="75" t="s">
        <v>502</v>
      </c>
      <c r="G135" s="77">
        <v>877</v>
      </c>
    </row>
    <row r="136" spans="2:7" x14ac:dyDescent="0.2">
      <c r="B136" s="74">
        <v>-4</v>
      </c>
      <c r="D136" s="75" t="s">
        <v>501</v>
      </c>
      <c r="G136" s="77">
        <v>-96</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-5924</v>
      </c>
      <c r="D144" s="75" t="s">
        <v>493</v>
      </c>
      <c r="G144" s="77">
        <f>G145+G146</f>
        <v>-18929</v>
      </c>
    </row>
    <row r="145" spans="2:7" x14ac:dyDescent="0.2">
      <c r="B145" s="74">
        <v>-6069</v>
      </c>
      <c r="D145" s="75" t="s">
        <v>492</v>
      </c>
      <c r="G145" s="77">
        <v>-6920</v>
      </c>
    </row>
    <row r="146" spans="2:7" x14ac:dyDescent="0.2">
      <c r="B146" s="78">
        <v>145</v>
      </c>
      <c r="C146" s="91"/>
      <c r="D146" s="90" t="s">
        <v>491</v>
      </c>
      <c r="E146" s="91"/>
      <c r="F146" s="91"/>
      <c r="G146" s="80">
        <v>-12009</v>
      </c>
    </row>
    <row r="185" s="72" customFormat="1" x14ac:dyDescent="0.2"/>
  </sheetData>
  <mergeCells count="1">
    <mergeCell ref="B85:G85"/>
  </mergeCells>
  <hyperlinks>
    <hyperlink ref="B1" location="Indice!A1" display="INDICE" xr:uid="{00000000-0004-0000-4D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658</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3497</v>
      </c>
      <c r="C11" s="75" t="s">
        <v>975</v>
      </c>
      <c r="D11" s="75" t="s">
        <v>572</v>
      </c>
      <c r="E11" s="151" t="s">
        <v>998</v>
      </c>
      <c r="F11" s="76" t="s">
        <v>571</v>
      </c>
      <c r="G11" s="77">
        <f>G12+G13</f>
        <v>28199</v>
      </c>
    </row>
    <row r="12" spans="2:12" x14ac:dyDescent="0.2">
      <c r="B12" s="74">
        <f>G11-B11</f>
        <v>24702</v>
      </c>
      <c r="C12" s="75" t="s">
        <v>976</v>
      </c>
      <c r="D12" s="52" t="s">
        <v>566</v>
      </c>
      <c r="E12" s="151" t="s">
        <v>1006</v>
      </c>
      <c r="F12" s="72" t="s">
        <v>1007</v>
      </c>
      <c r="G12" s="77">
        <v>28199</v>
      </c>
    </row>
    <row r="13" spans="2:12" x14ac:dyDescent="0.2">
      <c r="B13" s="74">
        <v>1372</v>
      </c>
      <c r="C13" s="75" t="s">
        <v>977</v>
      </c>
      <c r="D13" s="75" t="s">
        <v>524</v>
      </c>
      <c r="E13" s="151" t="s">
        <v>1008</v>
      </c>
      <c r="F13" s="72" t="s">
        <v>1009</v>
      </c>
      <c r="G13" s="77">
        <v>0</v>
      </c>
    </row>
    <row r="14" spans="2:12" x14ac:dyDescent="0.2">
      <c r="B14" s="74">
        <f>B12-B13</f>
        <v>23330</v>
      </c>
      <c r="C14" s="75" t="s">
        <v>978</v>
      </c>
      <c r="D14" s="52" t="s">
        <v>570</v>
      </c>
      <c r="E14" s="151"/>
      <c r="G14" s="77"/>
    </row>
    <row r="15" spans="2:12" ht="7.15" customHeight="1" x14ac:dyDescent="0.2">
      <c r="B15" s="74"/>
      <c r="E15" s="73"/>
      <c r="G15" s="77"/>
    </row>
    <row r="16" spans="2:12" x14ac:dyDescent="0.2">
      <c r="B16" s="78">
        <f>B11+B12</f>
        <v>28199</v>
      </c>
      <c r="C16" s="79" t="s">
        <v>518</v>
      </c>
      <c r="D16" s="69"/>
      <c r="E16" s="152" t="s">
        <v>985</v>
      </c>
      <c r="F16" s="69"/>
      <c r="G16" s="80">
        <f>G11</f>
        <v>28199</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15841</v>
      </c>
      <c r="C26" s="75" t="s">
        <v>979</v>
      </c>
      <c r="D26" s="75" t="s">
        <v>567</v>
      </c>
      <c r="E26" s="151" t="s">
        <v>976</v>
      </c>
      <c r="F26" s="59" t="s">
        <v>566</v>
      </c>
      <c r="G26" s="77">
        <f>+B12</f>
        <v>24702</v>
      </c>
    </row>
    <row r="27" spans="2:7" x14ac:dyDescent="0.2">
      <c r="B27" s="74">
        <v>13016</v>
      </c>
      <c r="C27" s="75" t="s">
        <v>565</v>
      </c>
      <c r="E27" s="73"/>
      <c r="G27" s="77"/>
    </row>
    <row r="28" spans="2:7" x14ac:dyDescent="0.2">
      <c r="B28" s="74">
        <f>B29+B30</f>
        <v>2825</v>
      </c>
      <c r="C28" s="75" t="s">
        <v>564</v>
      </c>
      <c r="E28" s="73"/>
      <c r="G28" s="77"/>
    </row>
    <row r="29" spans="2:7" x14ac:dyDescent="0.2">
      <c r="B29" s="74">
        <v>2825</v>
      </c>
      <c r="C29" s="75" t="s">
        <v>1002</v>
      </c>
      <c r="E29" s="73"/>
      <c r="G29" s="77"/>
    </row>
    <row r="30" spans="2:7" x14ac:dyDescent="0.2">
      <c r="B30" s="74">
        <v>0</v>
      </c>
      <c r="C30" s="75" t="s">
        <v>1003</v>
      </c>
      <c r="E30" s="73"/>
      <c r="G30" s="77"/>
    </row>
    <row r="31" spans="2:7" ht="12.75" customHeight="1" x14ac:dyDescent="0.2">
      <c r="B31" s="74">
        <v>383</v>
      </c>
      <c r="C31" s="75" t="s">
        <v>980</v>
      </c>
      <c r="D31" s="72" t="s">
        <v>563</v>
      </c>
      <c r="E31" s="73"/>
      <c r="G31" s="77"/>
    </row>
    <row r="32" spans="2:7" ht="12.75" customHeight="1" x14ac:dyDescent="0.2">
      <c r="B32" s="74">
        <v>0</v>
      </c>
      <c r="C32" s="75" t="s">
        <v>981</v>
      </c>
      <c r="D32" s="72" t="s">
        <v>562</v>
      </c>
      <c r="E32" s="73"/>
      <c r="G32" s="77"/>
    </row>
    <row r="33" spans="2:7" x14ac:dyDescent="0.2">
      <c r="B33" s="74">
        <f>G35-B26-B31-B32</f>
        <v>8478</v>
      </c>
      <c r="C33" s="75" t="s">
        <v>982</v>
      </c>
      <c r="D33" s="52" t="s">
        <v>560</v>
      </c>
      <c r="E33" s="73"/>
      <c r="G33" s="77"/>
    </row>
    <row r="34" spans="2:7" x14ac:dyDescent="0.2">
      <c r="B34" s="74"/>
      <c r="E34" s="73"/>
      <c r="G34" s="77"/>
    </row>
    <row r="35" spans="2:7" x14ac:dyDescent="0.2">
      <c r="B35" s="78">
        <f>B26+B31+B32+B33</f>
        <v>24702</v>
      </c>
      <c r="C35" s="79" t="s">
        <v>985</v>
      </c>
      <c r="D35" s="69"/>
      <c r="E35" s="152" t="s">
        <v>985</v>
      </c>
      <c r="F35" s="69"/>
      <c r="G35" s="80">
        <f>G26</f>
        <v>24702</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221</v>
      </c>
      <c r="C42" s="75" t="s">
        <v>983</v>
      </c>
      <c r="D42" s="75" t="s">
        <v>559</v>
      </c>
      <c r="E42" s="151" t="s">
        <v>982</v>
      </c>
      <c r="F42" s="52" t="s">
        <v>560</v>
      </c>
      <c r="G42" s="77">
        <f>+B33</f>
        <v>8478</v>
      </c>
    </row>
    <row r="43" spans="2:7" x14ac:dyDescent="0.2">
      <c r="B43" s="74">
        <v>1</v>
      </c>
      <c r="C43" s="82" t="s">
        <v>558</v>
      </c>
      <c r="E43" s="154" t="s">
        <v>983</v>
      </c>
      <c r="F43" s="76" t="s">
        <v>559</v>
      </c>
      <c r="G43" s="77">
        <f>G44+G45+G47+G48+G49</f>
        <v>0</v>
      </c>
    </row>
    <row r="44" spans="2:7" x14ac:dyDescent="0.2">
      <c r="B44" s="74">
        <v>220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8257</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8478</v>
      </c>
      <c r="C52" s="79" t="s">
        <v>985</v>
      </c>
      <c r="D52" s="69"/>
      <c r="E52" s="152" t="s">
        <v>985</v>
      </c>
      <c r="F52" s="69"/>
      <c r="G52" s="80">
        <f>G42+G43+G50</f>
        <v>8478</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8257</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11</v>
      </c>
      <c r="C64" s="75" t="s">
        <v>988</v>
      </c>
      <c r="D64" s="72" t="s">
        <v>545</v>
      </c>
      <c r="E64" s="151" t="s">
        <v>1026</v>
      </c>
      <c r="F64" s="72" t="s">
        <v>1027</v>
      </c>
      <c r="G64" s="77">
        <v>0</v>
      </c>
    </row>
    <row r="65" spans="2:7" x14ac:dyDescent="0.2">
      <c r="B65" s="74">
        <v>2</v>
      </c>
      <c r="C65" s="75" t="s">
        <v>544</v>
      </c>
      <c r="E65" s="151" t="s">
        <v>1028</v>
      </c>
      <c r="F65" s="72" t="s">
        <v>1029</v>
      </c>
      <c r="G65" s="77">
        <v>0</v>
      </c>
    </row>
    <row r="66" spans="2:7" x14ac:dyDescent="0.2">
      <c r="B66" s="74">
        <v>0</v>
      </c>
      <c r="C66" s="75" t="s">
        <v>543</v>
      </c>
      <c r="E66" s="151" t="s">
        <v>1030</v>
      </c>
      <c r="F66" s="72" t="s">
        <v>1031</v>
      </c>
      <c r="G66" s="77">
        <v>0</v>
      </c>
    </row>
    <row r="67" spans="2:7" x14ac:dyDescent="0.2">
      <c r="B67" s="74">
        <v>9</v>
      </c>
      <c r="C67" s="75" t="s">
        <v>542</v>
      </c>
      <c r="E67" s="73"/>
      <c r="G67" s="77"/>
    </row>
    <row r="68" spans="2:7" x14ac:dyDescent="0.2">
      <c r="B68" s="74">
        <f>G70-B59-B62-B64</f>
        <v>8246</v>
      </c>
      <c r="C68" s="75" t="s">
        <v>989</v>
      </c>
      <c r="D68" s="75" t="s">
        <v>537</v>
      </c>
      <c r="E68" s="73"/>
      <c r="G68" s="77"/>
    </row>
    <row r="69" spans="2:7" ht="17.45" customHeight="1" x14ac:dyDescent="0.2">
      <c r="B69" s="74"/>
      <c r="E69" s="73"/>
      <c r="G69" s="77"/>
    </row>
    <row r="70" spans="2:7" ht="17.45" customHeight="1" x14ac:dyDescent="0.2">
      <c r="B70" s="78">
        <f>B59+B62+B64+B68</f>
        <v>8257</v>
      </c>
      <c r="C70" s="79" t="s">
        <v>985</v>
      </c>
      <c r="D70" s="69"/>
      <c r="E70" s="152" t="s">
        <v>985</v>
      </c>
      <c r="F70" s="69"/>
      <c r="G70" s="80">
        <f>G59+G60+G63</f>
        <v>8257</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8246</v>
      </c>
    </row>
    <row r="78" spans="2:7" x14ac:dyDescent="0.2">
      <c r="B78" s="74"/>
      <c r="D78" s="75" t="s">
        <v>536</v>
      </c>
      <c r="E78" s="151"/>
      <c r="F78" s="75"/>
      <c r="G78" s="77"/>
    </row>
    <row r="79" spans="2:7" x14ac:dyDescent="0.2">
      <c r="B79" s="74">
        <f>G82-B77</f>
        <v>8246</v>
      </c>
      <c r="C79" s="75" t="s">
        <v>991</v>
      </c>
      <c r="D79" s="59" t="s">
        <v>535</v>
      </c>
      <c r="E79" s="73"/>
      <c r="G79" s="77"/>
    </row>
    <row r="80" spans="2:7" x14ac:dyDescent="0.2">
      <c r="B80" s="74">
        <f>B79-B13</f>
        <v>6874</v>
      </c>
      <c r="C80" s="75" t="s">
        <v>992</v>
      </c>
      <c r="D80" s="52" t="s">
        <v>532</v>
      </c>
      <c r="E80" s="73"/>
      <c r="G80" s="77"/>
    </row>
    <row r="81" spans="2:7" x14ac:dyDescent="0.2">
      <c r="B81" s="74"/>
      <c r="E81" s="73"/>
      <c r="G81" s="77"/>
    </row>
    <row r="82" spans="2:7" x14ac:dyDescent="0.2">
      <c r="B82" s="78">
        <f>B77+B79</f>
        <v>8246</v>
      </c>
      <c r="C82" s="79" t="s">
        <v>985</v>
      </c>
      <c r="D82" s="69"/>
      <c r="E82" s="152" t="s">
        <v>985</v>
      </c>
      <c r="F82" s="69"/>
      <c r="G82" s="80">
        <f>G77</f>
        <v>8246</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6874</v>
      </c>
      <c r="C92" s="75" t="s">
        <v>993</v>
      </c>
      <c r="D92" s="52" t="s">
        <v>525</v>
      </c>
      <c r="E92" s="151" t="s">
        <v>991</v>
      </c>
      <c r="F92" s="52" t="s">
        <v>532</v>
      </c>
      <c r="G92" s="77">
        <f>+B80</f>
        <v>6874</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6874</v>
      </c>
      <c r="C99" s="79" t="s">
        <v>985</v>
      </c>
      <c r="D99" s="69"/>
      <c r="E99" s="152" t="s">
        <v>985</v>
      </c>
      <c r="F99" s="69"/>
      <c r="G99" s="80">
        <f>G92+G93+G96</f>
        <v>6874</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1137</v>
      </c>
      <c r="C106" s="75" t="s">
        <v>994</v>
      </c>
      <c r="D106" s="86" t="s">
        <v>526</v>
      </c>
      <c r="E106" s="73"/>
      <c r="G106" s="73"/>
    </row>
    <row r="107" spans="2:7" x14ac:dyDescent="0.2">
      <c r="B107" s="74">
        <v>1268</v>
      </c>
      <c r="C107" s="75" t="s">
        <v>995</v>
      </c>
      <c r="D107" s="75"/>
      <c r="E107" s="151" t="s">
        <v>993</v>
      </c>
      <c r="F107" s="59" t="s">
        <v>525</v>
      </c>
      <c r="G107" s="77"/>
    </row>
    <row r="108" spans="2:7" x14ac:dyDescent="0.2">
      <c r="B108" s="74">
        <f>-B13</f>
        <v>-1372</v>
      </c>
      <c r="C108" s="75" t="s">
        <v>1001</v>
      </c>
      <c r="D108" s="75" t="s">
        <v>524</v>
      </c>
      <c r="E108" s="151"/>
      <c r="F108" s="58" t="s">
        <v>523</v>
      </c>
      <c r="G108" s="77">
        <f>B92</f>
        <v>6874</v>
      </c>
    </row>
    <row r="109" spans="2:7" x14ac:dyDescent="0.2">
      <c r="B109" s="74">
        <v>-131</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7109</v>
      </c>
      <c r="C113" s="153" t="s">
        <v>997</v>
      </c>
      <c r="D113" s="52" t="s">
        <v>519</v>
      </c>
      <c r="E113" s="155"/>
      <c r="F113" s="84"/>
      <c r="G113" s="77"/>
    </row>
    <row r="114" spans="2:7" x14ac:dyDescent="0.2">
      <c r="B114" s="74"/>
      <c r="D114" s="75"/>
      <c r="E114" s="155"/>
      <c r="G114" s="77"/>
    </row>
    <row r="115" spans="2:7" x14ac:dyDescent="0.2">
      <c r="B115" s="78">
        <f>B106+B108+B111+B113</f>
        <v>6874</v>
      </c>
      <c r="C115" s="79" t="s">
        <v>985</v>
      </c>
      <c r="D115" s="90"/>
      <c r="E115" s="152" t="s">
        <v>985</v>
      </c>
      <c r="F115" s="69"/>
      <c r="G115" s="80">
        <f>G108</f>
        <v>6874</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7109</v>
      </c>
    </row>
    <row r="123" spans="2:7" ht="15" x14ac:dyDescent="0.2">
      <c r="B123" s="74">
        <f>B125+B128+B131+B134+B137+B142+B143+B144</f>
        <v>7222</v>
      </c>
      <c r="C123" s="50"/>
      <c r="D123" s="75" t="s">
        <v>513</v>
      </c>
      <c r="E123" s="50"/>
      <c r="F123" s="50"/>
      <c r="G123" s="77">
        <f>G125+G128+G131+G134+G137+G142+G143+G144</f>
        <v>113</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7380</v>
      </c>
      <c r="D128" s="75" t="s">
        <v>509</v>
      </c>
      <c r="G128" s="77">
        <f>G129+G130</f>
        <v>0</v>
      </c>
    </row>
    <row r="129" spans="2:7" x14ac:dyDescent="0.2">
      <c r="B129" s="74">
        <v>7380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-2</v>
      </c>
      <c r="D134" s="75" t="s">
        <v>503</v>
      </c>
      <c r="G134" s="77">
        <f>G135+G136</f>
        <v>0</v>
      </c>
    </row>
    <row r="135" spans="2:7" x14ac:dyDescent="0.2">
      <c r="B135" s="74">
        <v>-41</v>
      </c>
      <c r="D135" s="75" t="s">
        <v>502</v>
      </c>
      <c r="G135" s="77">
        <v>0</v>
      </c>
    </row>
    <row r="136" spans="2:7" x14ac:dyDescent="0.2">
      <c r="B136" s="74">
        <v>39</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-156</v>
      </c>
      <c r="D144" s="75" t="s">
        <v>493</v>
      </c>
      <c r="G144" s="77">
        <f>G145+G146</f>
        <v>113</v>
      </c>
    </row>
    <row r="145" spans="2:7" x14ac:dyDescent="0.2">
      <c r="B145" s="74">
        <v>0</v>
      </c>
      <c r="D145" s="75" t="s">
        <v>492</v>
      </c>
      <c r="G145" s="77">
        <v>0</v>
      </c>
    </row>
    <row r="146" spans="2:7" x14ac:dyDescent="0.2">
      <c r="B146" s="78">
        <v>-156</v>
      </c>
      <c r="C146" s="91"/>
      <c r="D146" s="90" t="s">
        <v>491</v>
      </c>
      <c r="E146" s="91"/>
      <c r="F146" s="91"/>
      <c r="G146" s="80">
        <v>113</v>
      </c>
    </row>
    <row r="185" s="72" customFormat="1" x14ac:dyDescent="0.2"/>
  </sheetData>
  <mergeCells count="1">
    <mergeCell ref="B85:G85"/>
  </mergeCells>
  <hyperlinks>
    <hyperlink ref="B1" location="Indice!A1" display="INDICE" xr:uid="{00000000-0004-0000-4E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580</v>
      </c>
      <c r="C3" s="109"/>
      <c r="D3" s="113"/>
      <c r="E3" s="109"/>
      <c r="F3" s="109"/>
      <c r="G3" s="109"/>
      <c r="H3" s="109"/>
      <c r="I3" s="109"/>
      <c r="J3" s="109"/>
      <c r="K3" s="109"/>
    </row>
    <row r="4" spans="2:12" s="112" customFormat="1" ht="15" customHeight="1" x14ac:dyDescent="0.25">
      <c r="B4" s="67" t="s">
        <v>579</v>
      </c>
      <c r="C4" s="109"/>
      <c r="D4" s="113"/>
      <c r="E4" s="109"/>
      <c r="F4" s="109"/>
      <c r="G4" s="109"/>
      <c r="H4" s="109"/>
      <c r="I4" s="109"/>
      <c r="J4" s="109"/>
      <c r="K4" s="109"/>
    </row>
    <row r="5" spans="2:12" s="114" customFormat="1" ht="15" customHeight="1" x14ac:dyDescent="0.2">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1588124</v>
      </c>
      <c r="C11" s="75" t="s">
        <v>975</v>
      </c>
      <c r="D11" s="75" t="s">
        <v>572</v>
      </c>
      <c r="E11" s="151" t="s">
        <v>998</v>
      </c>
      <c r="F11" s="76" t="s">
        <v>571</v>
      </c>
      <c r="G11" s="77">
        <f>G12+G13</f>
        <v>3454019</v>
      </c>
    </row>
    <row r="12" spans="2:12" x14ac:dyDescent="0.2">
      <c r="B12" s="74">
        <f>G11-B11</f>
        <v>1865895</v>
      </c>
      <c r="C12" s="75" t="s">
        <v>976</v>
      </c>
      <c r="D12" s="52" t="s">
        <v>566</v>
      </c>
      <c r="E12" s="151" t="s">
        <v>1006</v>
      </c>
      <c r="F12" s="72" t="s">
        <v>1007</v>
      </c>
      <c r="G12" s="77">
        <v>3445795</v>
      </c>
    </row>
    <row r="13" spans="2:12" x14ac:dyDescent="0.2">
      <c r="B13" s="74">
        <v>443158</v>
      </c>
      <c r="C13" s="75" t="s">
        <v>977</v>
      </c>
      <c r="D13" s="75" t="s">
        <v>524</v>
      </c>
      <c r="E13" s="151" t="s">
        <v>1008</v>
      </c>
      <c r="F13" s="72" t="s">
        <v>1009</v>
      </c>
      <c r="G13" s="77">
        <v>8224</v>
      </c>
    </row>
    <row r="14" spans="2:12" x14ac:dyDescent="0.2">
      <c r="B14" s="74">
        <f>B12-B13</f>
        <v>1422737</v>
      </c>
      <c r="C14" s="75" t="s">
        <v>978</v>
      </c>
      <c r="D14" s="52" t="s">
        <v>570</v>
      </c>
      <c r="E14" s="151"/>
      <c r="G14" s="77"/>
    </row>
    <row r="15" spans="2:12" ht="7.15" customHeight="1" x14ac:dyDescent="0.2">
      <c r="B15" s="74"/>
      <c r="E15" s="73"/>
      <c r="G15" s="77"/>
    </row>
    <row r="16" spans="2:12" x14ac:dyDescent="0.2">
      <c r="B16" s="78">
        <f>B11+B12</f>
        <v>3454019</v>
      </c>
      <c r="C16" s="79" t="s">
        <v>518</v>
      </c>
      <c r="D16" s="69"/>
      <c r="E16" s="152" t="s">
        <v>985</v>
      </c>
      <c r="F16" s="69"/>
      <c r="G16" s="80">
        <f>G11</f>
        <v>3454019</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1214616</v>
      </c>
      <c r="C26" s="75" t="s">
        <v>979</v>
      </c>
      <c r="D26" s="75" t="s">
        <v>567</v>
      </c>
      <c r="E26" s="151" t="s">
        <v>976</v>
      </c>
      <c r="F26" s="59" t="s">
        <v>566</v>
      </c>
      <c r="G26" s="77">
        <f>+B12</f>
        <v>1865895</v>
      </c>
    </row>
    <row r="27" spans="2:7" x14ac:dyDescent="0.2">
      <c r="B27" s="74">
        <v>925867</v>
      </c>
      <c r="C27" s="75" t="s">
        <v>565</v>
      </c>
      <c r="E27" s="73"/>
      <c r="G27" s="77"/>
    </row>
    <row r="28" spans="2:7" x14ac:dyDescent="0.2">
      <c r="B28" s="74">
        <f>B29+B30</f>
        <v>288749</v>
      </c>
      <c r="C28" s="75" t="s">
        <v>564</v>
      </c>
      <c r="E28" s="73"/>
      <c r="G28" s="77"/>
    </row>
    <row r="29" spans="2:7" x14ac:dyDescent="0.2">
      <c r="B29" s="74">
        <v>287992</v>
      </c>
      <c r="C29" s="75" t="s">
        <v>1002</v>
      </c>
      <c r="E29" s="73"/>
      <c r="G29" s="77"/>
    </row>
    <row r="30" spans="2:7" x14ac:dyDescent="0.2">
      <c r="B30" s="74">
        <v>757</v>
      </c>
      <c r="C30" s="75" t="s">
        <v>1003</v>
      </c>
      <c r="E30" s="73"/>
      <c r="G30" s="77"/>
    </row>
    <row r="31" spans="2:7" ht="12.75" customHeight="1" x14ac:dyDescent="0.2">
      <c r="B31" s="74">
        <v>51371</v>
      </c>
      <c r="C31" s="75" t="s">
        <v>980</v>
      </c>
      <c r="D31" s="72" t="s">
        <v>563</v>
      </c>
      <c r="E31" s="73"/>
      <c r="G31" s="77"/>
    </row>
    <row r="32" spans="2:7" ht="12.75" customHeight="1" x14ac:dyDescent="0.2">
      <c r="B32" s="74">
        <v>-370</v>
      </c>
      <c r="C32" s="75" t="s">
        <v>981</v>
      </c>
      <c r="D32" s="72" t="s">
        <v>562</v>
      </c>
      <c r="E32" s="73"/>
      <c r="G32" s="77"/>
    </row>
    <row r="33" spans="2:7" x14ac:dyDescent="0.2">
      <c r="B33" s="74">
        <f>G35-B26-B31-B32</f>
        <v>600278</v>
      </c>
      <c r="C33" s="75" t="s">
        <v>982</v>
      </c>
      <c r="D33" s="52" t="s">
        <v>560</v>
      </c>
      <c r="E33" s="73"/>
      <c r="G33" s="77"/>
    </row>
    <row r="34" spans="2:7" x14ac:dyDescent="0.2">
      <c r="B34" s="74"/>
      <c r="E34" s="73"/>
      <c r="G34" s="77"/>
    </row>
    <row r="35" spans="2:7" x14ac:dyDescent="0.2">
      <c r="B35" s="78">
        <f>B26+B31+B32+B33</f>
        <v>1865895</v>
      </c>
      <c r="C35" s="79" t="s">
        <v>985</v>
      </c>
      <c r="D35" s="69"/>
      <c r="E35" s="152" t="s">
        <v>985</v>
      </c>
      <c r="F35" s="69"/>
      <c r="G35" s="80">
        <f>G26</f>
        <v>1865895</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248811</v>
      </c>
      <c r="C42" s="75" t="s">
        <v>983</v>
      </c>
      <c r="D42" s="75" t="s">
        <v>559</v>
      </c>
      <c r="E42" s="151" t="s">
        <v>982</v>
      </c>
      <c r="F42" s="52" t="s">
        <v>560</v>
      </c>
      <c r="G42" s="77">
        <f>+B33</f>
        <v>600278</v>
      </c>
    </row>
    <row r="43" spans="2:7" x14ac:dyDescent="0.2">
      <c r="B43" s="74">
        <v>65555</v>
      </c>
      <c r="C43" s="82" t="s">
        <v>558</v>
      </c>
      <c r="E43" s="154" t="s">
        <v>983</v>
      </c>
      <c r="F43" s="76" t="s">
        <v>559</v>
      </c>
      <c r="G43" s="77">
        <f>G44+G45+G47+G48+G49</f>
        <v>118545</v>
      </c>
    </row>
    <row r="44" spans="2:7" x14ac:dyDescent="0.2">
      <c r="B44" s="74">
        <v>183256</v>
      </c>
      <c r="C44" s="75" t="s">
        <v>557</v>
      </c>
      <c r="E44" s="154" t="s">
        <v>1010</v>
      </c>
      <c r="F44" s="72" t="s">
        <v>1011</v>
      </c>
      <c r="G44" s="77">
        <v>28333</v>
      </c>
    </row>
    <row r="45" spans="2:7" x14ac:dyDescent="0.2">
      <c r="B45" s="74">
        <v>0</v>
      </c>
      <c r="C45" s="75" t="s">
        <v>556</v>
      </c>
      <c r="E45" s="151" t="s">
        <v>1012</v>
      </c>
      <c r="F45" s="72" t="s">
        <v>1013</v>
      </c>
      <c r="G45" s="77">
        <v>90212</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470012</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718823</v>
      </c>
      <c r="C52" s="79" t="s">
        <v>985</v>
      </c>
      <c r="D52" s="69"/>
      <c r="E52" s="152" t="s">
        <v>985</v>
      </c>
      <c r="F52" s="69"/>
      <c r="G52" s="80">
        <f>G42+G43+G50</f>
        <v>718823</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10727</v>
      </c>
      <c r="C59" s="75" t="s">
        <v>986</v>
      </c>
      <c r="D59" s="76" t="s">
        <v>551</v>
      </c>
      <c r="E59" s="151" t="s">
        <v>984</v>
      </c>
      <c r="F59" s="52" t="s">
        <v>550</v>
      </c>
      <c r="G59" s="77">
        <f>+B49</f>
        <v>470012</v>
      </c>
    </row>
    <row r="60" spans="2:7" x14ac:dyDescent="0.2">
      <c r="B60" s="74">
        <v>10727</v>
      </c>
      <c r="C60" s="75" t="s">
        <v>549</v>
      </c>
      <c r="E60" s="151" t="s">
        <v>1004</v>
      </c>
      <c r="F60" s="75" t="s">
        <v>1005</v>
      </c>
      <c r="G60" s="77">
        <f>G61+G62</f>
        <v>757</v>
      </c>
    </row>
    <row r="61" spans="2:7" x14ac:dyDescent="0.2">
      <c r="B61" s="74">
        <v>0</v>
      </c>
      <c r="C61" s="75" t="s">
        <v>548</v>
      </c>
      <c r="E61" s="151" t="s">
        <v>1022</v>
      </c>
      <c r="F61" s="72" t="s">
        <v>1023</v>
      </c>
      <c r="G61" s="77">
        <v>0</v>
      </c>
    </row>
    <row r="62" spans="2:7" x14ac:dyDescent="0.2">
      <c r="B62" s="74">
        <v>757</v>
      </c>
      <c r="C62" s="75" t="s">
        <v>987</v>
      </c>
      <c r="D62" s="75" t="s">
        <v>547</v>
      </c>
      <c r="E62" s="151" t="s">
        <v>1024</v>
      </c>
      <c r="F62" s="72" t="s">
        <v>1025</v>
      </c>
      <c r="G62" s="77">
        <v>757</v>
      </c>
    </row>
    <row r="63" spans="2:7" x14ac:dyDescent="0.2">
      <c r="B63" s="74"/>
      <c r="D63" s="75" t="s">
        <v>546</v>
      </c>
      <c r="E63" s="151" t="s">
        <v>988</v>
      </c>
      <c r="F63" s="72" t="s">
        <v>545</v>
      </c>
      <c r="G63" s="77">
        <f>G64+G65+G66</f>
        <v>30429</v>
      </c>
    </row>
    <row r="64" spans="2:7" x14ac:dyDescent="0.2">
      <c r="B64" s="74">
        <f>B65+B66+B67</f>
        <v>45196</v>
      </c>
      <c r="C64" s="75" t="s">
        <v>988</v>
      </c>
      <c r="D64" s="72" t="s">
        <v>545</v>
      </c>
      <c r="E64" s="151" t="s">
        <v>1026</v>
      </c>
      <c r="F64" s="72" t="s">
        <v>1027</v>
      </c>
      <c r="G64" s="77">
        <v>0</v>
      </c>
    </row>
    <row r="65" spans="2:7" x14ac:dyDescent="0.2">
      <c r="B65" s="74">
        <v>4741</v>
      </c>
      <c r="C65" s="75" t="s">
        <v>544</v>
      </c>
      <c r="E65" s="151" t="s">
        <v>1028</v>
      </c>
      <c r="F65" s="72" t="s">
        <v>1029</v>
      </c>
      <c r="G65" s="77">
        <v>8</v>
      </c>
    </row>
    <row r="66" spans="2:7" x14ac:dyDescent="0.2">
      <c r="B66" s="74">
        <v>0</v>
      </c>
      <c r="C66" s="75" t="s">
        <v>543</v>
      </c>
      <c r="E66" s="151" t="s">
        <v>1030</v>
      </c>
      <c r="F66" s="72" t="s">
        <v>1031</v>
      </c>
      <c r="G66" s="77">
        <v>30421</v>
      </c>
    </row>
    <row r="67" spans="2:7" x14ac:dyDescent="0.2">
      <c r="B67" s="74">
        <v>40455</v>
      </c>
      <c r="C67" s="75" t="s">
        <v>542</v>
      </c>
      <c r="E67" s="73"/>
      <c r="G67" s="77"/>
    </row>
    <row r="68" spans="2:7" x14ac:dyDescent="0.2">
      <c r="B68" s="74">
        <f>G70-B59-B62-B64</f>
        <v>444518</v>
      </c>
      <c r="C68" s="75" t="s">
        <v>989</v>
      </c>
      <c r="D68" s="75" t="s">
        <v>537</v>
      </c>
      <c r="E68" s="73"/>
      <c r="G68" s="77"/>
    </row>
    <row r="69" spans="2:7" ht="17.45" customHeight="1" x14ac:dyDescent="0.2">
      <c r="B69" s="74"/>
      <c r="E69" s="73"/>
      <c r="G69" s="77"/>
    </row>
    <row r="70" spans="2:7" ht="17.45" customHeight="1" x14ac:dyDescent="0.2">
      <c r="B70" s="78">
        <f>B59+B62+B64+B68</f>
        <v>501198</v>
      </c>
      <c r="C70" s="79" t="s">
        <v>985</v>
      </c>
      <c r="D70" s="69"/>
      <c r="E70" s="152" t="s">
        <v>985</v>
      </c>
      <c r="F70" s="69"/>
      <c r="G70" s="80">
        <f>G59+G60+G63</f>
        <v>501198</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444518</v>
      </c>
    </row>
    <row r="78" spans="2:7" x14ac:dyDescent="0.2">
      <c r="B78" s="74"/>
      <c r="D78" s="75" t="s">
        <v>536</v>
      </c>
      <c r="E78" s="151"/>
      <c r="F78" s="75"/>
      <c r="G78" s="77"/>
    </row>
    <row r="79" spans="2:7" x14ac:dyDescent="0.2">
      <c r="B79" s="74">
        <f>G82-B77</f>
        <v>444518</v>
      </c>
      <c r="C79" s="75" t="s">
        <v>991</v>
      </c>
      <c r="D79" s="59" t="s">
        <v>535</v>
      </c>
      <c r="E79" s="73"/>
      <c r="G79" s="77"/>
    </row>
    <row r="80" spans="2:7" x14ac:dyDescent="0.2">
      <c r="B80" s="74">
        <f>B79-B13</f>
        <v>1360</v>
      </c>
      <c r="C80" s="75" t="s">
        <v>992</v>
      </c>
      <c r="D80" s="52" t="s">
        <v>532</v>
      </c>
      <c r="E80" s="73"/>
      <c r="G80" s="77"/>
    </row>
    <row r="81" spans="2:7" x14ac:dyDescent="0.2">
      <c r="B81" s="74"/>
      <c r="E81" s="73"/>
      <c r="G81" s="77"/>
    </row>
    <row r="82" spans="2:7" x14ac:dyDescent="0.2">
      <c r="B82" s="78">
        <f>B77+B79</f>
        <v>444518</v>
      </c>
      <c r="C82" s="79" t="s">
        <v>985</v>
      </c>
      <c r="D82" s="69"/>
      <c r="E82" s="152" t="s">
        <v>985</v>
      </c>
      <c r="F82" s="69"/>
      <c r="G82" s="80">
        <f>G77</f>
        <v>444518</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159790</v>
      </c>
      <c r="C92" s="75" t="s">
        <v>993</v>
      </c>
      <c r="D92" s="52" t="s">
        <v>525</v>
      </c>
      <c r="E92" s="151" t="s">
        <v>991</v>
      </c>
      <c r="F92" s="52" t="s">
        <v>532</v>
      </c>
      <c r="G92" s="77">
        <f>+B80</f>
        <v>1360</v>
      </c>
    </row>
    <row r="93" spans="2:7" x14ac:dyDescent="0.2">
      <c r="B93" s="74"/>
      <c r="D93" s="59" t="s">
        <v>523</v>
      </c>
      <c r="E93" s="151" t="s">
        <v>999</v>
      </c>
      <c r="F93" s="72" t="s">
        <v>531</v>
      </c>
      <c r="G93" s="77">
        <f>G94+G95</f>
        <v>158803</v>
      </c>
    </row>
    <row r="94" spans="2:7" x14ac:dyDescent="0.2">
      <c r="B94" s="74"/>
      <c r="D94" s="75"/>
      <c r="E94" s="151" t="s">
        <v>530</v>
      </c>
      <c r="G94" s="77">
        <v>97407</v>
      </c>
    </row>
    <row r="95" spans="2:7" x14ac:dyDescent="0.2">
      <c r="B95" s="74"/>
      <c r="D95" s="75"/>
      <c r="E95" s="151" t="s">
        <v>529</v>
      </c>
      <c r="G95" s="77">
        <v>61396</v>
      </c>
    </row>
    <row r="96" spans="2:7" x14ac:dyDescent="0.2">
      <c r="B96" s="74"/>
      <c r="C96" s="75"/>
      <c r="E96" s="151" t="s">
        <v>1000</v>
      </c>
      <c r="F96" s="72" t="s">
        <v>528</v>
      </c>
      <c r="G96" s="77">
        <f>G97</f>
        <v>-373</v>
      </c>
    </row>
    <row r="97" spans="2:7" x14ac:dyDescent="0.2">
      <c r="B97" s="83"/>
      <c r="C97" s="84"/>
      <c r="D97" s="75"/>
      <c r="E97" s="151" t="s">
        <v>1032</v>
      </c>
      <c r="F97" s="84" t="s">
        <v>1033</v>
      </c>
      <c r="G97" s="77">
        <v>-373</v>
      </c>
    </row>
    <row r="98" spans="2:7" x14ac:dyDescent="0.2">
      <c r="B98" s="74"/>
      <c r="E98" s="73"/>
      <c r="G98" s="77"/>
    </row>
    <row r="99" spans="2:7" x14ac:dyDescent="0.2">
      <c r="B99" s="78">
        <f>B92</f>
        <v>159790</v>
      </c>
      <c r="C99" s="79" t="s">
        <v>985</v>
      </c>
      <c r="D99" s="69"/>
      <c r="E99" s="152" t="s">
        <v>985</v>
      </c>
      <c r="F99" s="69"/>
      <c r="G99" s="80">
        <f>G92+G93+G96</f>
        <v>159790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351691</v>
      </c>
      <c r="C106" s="75" t="s">
        <v>994</v>
      </c>
      <c r="D106" s="86" t="s">
        <v>526</v>
      </c>
      <c r="E106" s="73"/>
      <c r="G106" s="73"/>
    </row>
    <row r="107" spans="2:7" x14ac:dyDescent="0.2">
      <c r="B107" s="74">
        <v>337273</v>
      </c>
      <c r="C107" s="75" t="s">
        <v>995</v>
      </c>
      <c r="D107" s="75"/>
      <c r="E107" s="151" t="s">
        <v>993</v>
      </c>
      <c r="F107" s="59" t="s">
        <v>525</v>
      </c>
      <c r="G107" s="77"/>
    </row>
    <row r="108" spans="2:7" x14ac:dyDescent="0.2">
      <c r="B108" s="74">
        <f>-B13</f>
        <v>-443158</v>
      </c>
      <c r="C108" s="75" t="s">
        <v>1001</v>
      </c>
      <c r="D108" s="75" t="s">
        <v>524</v>
      </c>
      <c r="E108" s="151"/>
      <c r="F108" s="58" t="s">
        <v>523</v>
      </c>
      <c r="G108" s="77">
        <f>B92</f>
        <v>159790</v>
      </c>
    </row>
    <row r="109" spans="2:7" x14ac:dyDescent="0.2">
      <c r="B109" s="74">
        <v>14418</v>
      </c>
      <c r="C109" s="82" t="s">
        <v>522</v>
      </c>
      <c r="D109" s="75" t="s">
        <v>1034</v>
      </c>
      <c r="E109" s="73"/>
      <c r="F109" s="87"/>
      <c r="G109" s="88"/>
    </row>
    <row r="110" spans="2:7" x14ac:dyDescent="0.2">
      <c r="B110" s="74">
        <v>0</v>
      </c>
      <c r="C110" s="82" t="s">
        <v>521</v>
      </c>
      <c r="D110" s="75" t="s">
        <v>520</v>
      </c>
      <c r="E110" s="155"/>
      <c r="G110" s="77"/>
    </row>
    <row r="111" spans="2:7" x14ac:dyDescent="0.2">
      <c r="B111" s="74">
        <v>8468</v>
      </c>
      <c r="C111" s="82" t="s">
        <v>996</v>
      </c>
      <c r="D111" s="75" t="s">
        <v>1035</v>
      </c>
      <c r="E111" s="73"/>
      <c r="F111" s="87"/>
      <c r="G111" s="88"/>
    </row>
    <row r="112" spans="2:7" x14ac:dyDescent="0.2">
      <c r="B112" s="74"/>
      <c r="C112" s="75"/>
      <c r="D112" s="75" t="s">
        <v>1036</v>
      </c>
      <c r="E112" s="155"/>
      <c r="G112" s="77"/>
    </row>
    <row r="113" spans="2:7" x14ac:dyDescent="0.2">
      <c r="B113" s="74">
        <f>G115-B106-B108-B111</f>
        <v>242789</v>
      </c>
      <c r="C113" s="153" t="s">
        <v>997</v>
      </c>
      <c r="D113" s="52" t="s">
        <v>519</v>
      </c>
      <c r="E113" s="155"/>
      <c r="F113" s="84"/>
      <c r="G113" s="77"/>
    </row>
    <row r="114" spans="2:7" x14ac:dyDescent="0.2">
      <c r="B114" s="74"/>
      <c r="D114" s="75"/>
      <c r="E114" s="155"/>
      <c r="G114" s="77"/>
    </row>
    <row r="115" spans="2:7" x14ac:dyDescent="0.2">
      <c r="B115" s="78">
        <f>B106+B108+B111+B113</f>
        <v>159790</v>
      </c>
      <c r="C115" s="79" t="s">
        <v>985</v>
      </c>
      <c r="D115" s="90"/>
      <c r="E115" s="152" t="s">
        <v>985</v>
      </c>
      <c r="F115" s="69"/>
      <c r="G115" s="80">
        <f>G108</f>
        <v>159790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242789</v>
      </c>
    </row>
    <row r="123" spans="2:7" ht="15" x14ac:dyDescent="0.2">
      <c r="B123" s="74">
        <f>B125+B128+B131+B134+B137+B142+B143+B144</f>
        <v>153503</v>
      </c>
      <c r="C123" s="50"/>
      <c r="D123" s="75" t="s">
        <v>513</v>
      </c>
      <c r="E123" s="50"/>
      <c r="F123" s="50"/>
      <c r="G123" s="77">
        <f>G125+G128+G131+G134+G137+G142+G143+G144</f>
        <v>-89286</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82774</v>
      </c>
      <c r="D128" s="75" t="s">
        <v>509</v>
      </c>
      <c r="G128" s="77">
        <f>G129+G130</f>
        <v>15111</v>
      </c>
    </row>
    <row r="129" spans="2:7" x14ac:dyDescent="0.2">
      <c r="B129" s="74">
        <v>92400</v>
      </c>
      <c r="D129" s="75" t="s">
        <v>508</v>
      </c>
      <c r="G129" s="77">
        <v>-50</v>
      </c>
    </row>
    <row r="130" spans="2:7" x14ac:dyDescent="0.2">
      <c r="B130" s="74">
        <v>-9626</v>
      </c>
      <c r="D130" s="75" t="s">
        <v>507</v>
      </c>
      <c r="G130" s="77">
        <v>15161</v>
      </c>
    </row>
    <row r="131" spans="2:7" x14ac:dyDescent="0.2">
      <c r="B131" s="74">
        <f>B132+B133</f>
        <v>-21610</v>
      </c>
      <c r="D131" s="75" t="s">
        <v>506</v>
      </c>
      <c r="G131" s="77">
        <f>G132+G133</f>
        <v>57</v>
      </c>
    </row>
    <row r="132" spans="2:7" x14ac:dyDescent="0.2">
      <c r="B132" s="74">
        <v>-21808</v>
      </c>
      <c r="D132" s="75" t="s">
        <v>505</v>
      </c>
      <c r="G132" s="77">
        <v>57</v>
      </c>
    </row>
    <row r="133" spans="2:7" x14ac:dyDescent="0.2">
      <c r="B133" s="74">
        <v>198</v>
      </c>
      <c r="D133" s="75" t="s">
        <v>504</v>
      </c>
      <c r="G133" s="77">
        <v>0</v>
      </c>
    </row>
    <row r="134" spans="2:7" x14ac:dyDescent="0.2">
      <c r="B134" s="74">
        <f>B135+B136</f>
        <v>11899</v>
      </c>
      <c r="D134" s="75" t="s">
        <v>503</v>
      </c>
      <c r="G134" s="77">
        <f>G135+G136</f>
        <v>-41844</v>
      </c>
    </row>
    <row r="135" spans="2:7" x14ac:dyDescent="0.2">
      <c r="B135" s="74">
        <v>10801</v>
      </c>
      <c r="D135" s="75" t="s">
        <v>502</v>
      </c>
      <c r="G135" s="77">
        <v>-14254</v>
      </c>
    </row>
    <row r="136" spans="2:7" x14ac:dyDescent="0.2">
      <c r="B136" s="74">
        <v>1098</v>
      </c>
      <c r="D136" s="75" t="s">
        <v>501</v>
      </c>
      <c r="G136" s="77">
        <v>-27590</v>
      </c>
    </row>
    <row r="137" spans="2:7" x14ac:dyDescent="0.2">
      <c r="B137" s="74">
        <f>B138+B141</f>
        <v>6843</v>
      </c>
      <c r="D137" s="89" t="s">
        <v>500</v>
      </c>
      <c r="G137" s="77">
        <f>G138+G141</f>
        <v>18713</v>
      </c>
    </row>
    <row r="138" spans="2:7" x14ac:dyDescent="0.2">
      <c r="B138" s="74">
        <f>B139+B140</f>
        <v>7919</v>
      </c>
      <c r="D138" s="89" t="s">
        <v>499</v>
      </c>
      <c r="G138" s="77">
        <f>G139+G140</f>
        <v>18713</v>
      </c>
    </row>
    <row r="139" spans="2:7" x14ac:dyDescent="0.2">
      <c r="B139" s="74">
        <v>7919</v>
      </c>
      <c r="D139" s="89" t="s">
        <v>498</v>
      </c>
      <c r="G139" s="77">
        <v>18713</v>
      </c>
    </row>
    <row r="140" spans="2:7" x14ac:dyDescent="0.2">
      <c r="B140" s="74">
        <v>0</v>
      </c>
      <c r="D140" s="89" t="s">
        <v>497</v>
      </c>
      <c r="G140" s="77">
        <v>0</v>
      </c>
    </row>
    <row r="141" spans="2:7" x14ac:dyDescent="0.2">
      <c r="B141" s="74">
        <v>-1076</v>
      </c>
      <c r="D141" s="89" t="s">
        <v>496</v>
      </c>
      <c r="G141" s="77">
        <v>0</v>
      </c>
    </row>
    <row r="142" spans="2:7" x14ac:dyDescent="0.2">
      <c r="B142" s="74">
        <v>0</v>
      </c>
      <c r="D142" s="75" t="s">
        <v>495</v>
      </c>
      <c r="G142" s="77">
        <v>0</v>
      </c>
    </row>
    <row r="143" spans="2:7" x14ac:dyDescent="0.2">
      <c r="B143" s="74">
        <v>293</v>
      </c>
      <c r="D143" s="75" t="s">
        <v>494</v>
      </c>
      <c r="G143" s="77">
        <v>-154</v>
      </c>
    </row>
    <row r="144" spans="2:7" x14ac:dyDescent="0.2">
      <c r="B144" s="74">
        <f>B145+B146</f>
        <v>73304</v>
      </c>
      <c r="D144" s="75" t="s">
        <v>493</v>
      </c>
      <c r="G144" s="77">
        <f>G145+G146</f>
        <v>-81169</v>
      </c>
    </row>
    <row r="145" spans="2:7" x14ac:dyDescent="0.2">
      <c r="B145" s="74">
        <v>18158</v>
      </c>
      <c r="D145" s="75" t="s">
        <v>492</v>
      </c>
      <c r="G145" s="77">
        <v>-14554</v>
      </c>
    </row>
    <row r="146" spans="2:7" x14ac:dyDescent="0.2">
      <c r="B146" s="78">
        <v>55146</v>
      </c>
      <c r="C146" s="91"/>
      <c r="D146" s="90" t="s">
        <v>491</v>
      </c>
      <c r="E146" s="91"/>
      <c r="F146" s="91"/>
      <c r="G146" s="80">
        <v>-66615</v>
      </c>
    </row>
    <row r="185" s="72" customFormat="1" x14ac:dyDescent="0.2"/>
  </sheetData>
  <mergeCells count="1">
    <mergeCell ref="B85:G85"/>
  </mergeCells>
  <hyperlinks>
    <hyperlink ref="B1" location="Indice!A1" display="INDICE" xr:uid="{00000000-0004-0000-0700-000000000000}"/>
  </hyperlinks>
  <pageMargins left="0.51181102362204722" right="0.51181102362204722" top="0.78740157480314965" bottom="0.74803149606299213" header="0.39370078740157483" footer="0.39370078740157483"/>
  <pageSetup paperSize="9" scale="77" fitToHeight="4" orientation="portrait" r:id="rId1"/>
  <headerFooter alignWithMargins="0"/>
  <rowBreaks count="2" manualBreakCount="2">
    <brk id="72" min="1" max="8" man="1"/>
    <brk id="146" max="16383" man="1"/>
  </row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661</v>
      </c>
      <c r="C3" s="109"/>
      <c r="D3" s="113"/>
      <c r="E3" s="109"/>
      <c r="F3" s="109"/>
      <c r="G3" s="109"/>
      <c r="H3" s="109"/>
      <c r="I3" s="109"/>
      <c r="J3" s="109"/>
      <c r="K3" s="109"/>
    </row>
    <row r="4" spans="2:12" s="112" customFormat="1" ht="15" customHeight="1" x14ac:dyDescent="0.25">
      <c r="B4" s="67" t="s">
        <v>660</v>
      </c>
      <c r="C4" s="109"/>
      <c r="D4" s="113"/>
      <c r="E4" s="109"/>
      <c r="F4" s="109"/>
      <c r="G4" s="109"/>
      <c r="H4" s="109"/>
      <c r="I4" s="109"/>
      <c r="J4" s="109"/>
      <c r="K4" s="109"/>
    </row>
    <row r="5" spans="2:12" s="114" customFormat="1" ht="15" customHeight="1" x14ac:dyDescent="0.2">
      <c r="B5" s="67" t="s">
        <v>659</v>
      </c>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1436</v>
      </c>
      <c r="C11" s="75" t="s">
        <v>975</v>
      </c>
      <c r="D11" s="75" t="s">
        <v>572</v>
      </c>
      <c r="E11" s="151" t="s">
        <v>998</v>
      </c>
      <c r="F11" s="76" t="s">
        <v>571</v>
      </c>
      <c r="G11" s="77">
        <f>G12+G13</f>
        <v>1947</v>
      </c>
    </row>
    <row r="12" spans="2:12" x14ac:dyDescent="0.2">
      <c r="B12" s="74">
        <f>G11-B11</f>
        <v>511</v>
      </c>
      <c r="C12" s="75" t="s">
        <v>976</v>
      </c>
      <c r="D12" s="52" t="s">
        <v>566</v>
      </c>
      <c r="E12" s="151" t="s">
        <v>1006</v>
      </c>
      <c r="F12" s="72" t="s">
        <v>1007</v>
      </c>
      <c r="G12" s="77">
        <v>1947</v>
      </c>
    </row>
    <row r="13" spans="2:12" x14ac:dyDescent="0.2">
      <c r="B13" s="74">
        <v>12</v>
      </c>
      <c r="C13" s="75" t="s">
        <v>977</v>
      </c>
      <c r="D13" s="75" t="s">
        <v>524</v>
      </c>
      <c r="E13" s="151" t="s">
        <v>1008</v>
      </c>
      <c r="F13" s="72" t="s">
        <v>1009</v>
      </c>
      <c r="G13" s="77">
        <v>0</v>
      </c>
    </row>
    <row r="14" spans="2:12" x14ac:dyDescent="0.2">
      <c r="B14" s="74">
        <f>B12-B13</f>
        <v>499</v>
      </c>
      <c r="C14" s="75" t="s">
        <v>978</v>
      </c>
      <c r="D14" s="52" t="s">
        <v>570</v>
      </c>
      <c r="E14" s="151"/>
      <c r="G14" s="77"/>
    </row>
    <row r="15" spans="2:12" ht="7.15" customHeight="1" x14ac:dyDescent="0.2">
      <c r="B15" s="74"/>
      <c r="E15" s="73"/>
      <c r="G15" s="77"/>
    </row>
    <row r="16" spans="2:12" x14ac:dyDescent="0.2">
      <c r="B16" s="78">
        <f>B11+B12</f>
        <v>1947</v>
      </c>
      <c r="C16" s="79" t="s">
        <v>518</v>
      </c>
      <c r="D16" s="69"/>
      <c r="E16" s="152" t="s">
        <v>985</v>
      </c>
      <c r="F16" s="69"/>
      <c r="G16" s="80">
        <f>G11</f>
        <v>1947</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549</v>
      </c>
      <c r="C26" s="75" t="s">
        <v>979</v>
      </c>
      <c r="D26" s="75" t="s">
        <v>567</v>
      </c>
      <c r="E26" s="151" t="s">
        <v>976</v>
      </c>
      <c r="F26" s="59" t="s">
        <v>566</v>
      </c>
      <c r="G26" s="77">
        <f>+B12</f>
        <v>511</v>
      </c>
    </row>
    <row r="27" spans="2:7" x14ac:dyDescent="0.2">
      <c r="B27" s="74">
        <v>418</v>
      </c>
      <c r="C27" s="75" t="s">
        <v>565</v>
      </c>
      <c r="E27" s="73"/>
      <c r="G27" s="77"/>
    </row>
    <row r="28" spans="2:7" x14ac:dyDescent="0.2">
      <c r="B28" s="74">
        <f>B29+B30</f>
        <v>131</v>
      </c>
      <c r="C28" s="75" t="s">
        <v>564</v>
      </c>
      <c r="E28" s="73"/>
      <c r="G28" s="77"/>
    </row>
    <row r="29" spans="2:7" x14ac:dyDescent="0.2">
      <c r="B29" s="74">
        <v>131</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-38</v>
      </c>
      <c r="C33" s="75" t="s">
        <v>982</v>
      </c>
      <c r="D33" s="52" t="s">
        <v>560</v>
      </c>
      <c r="E33" s="73"/>
      <c r="G33" s="77"/>
    </row>
    <row r="34" spans="2:7" x14ac:dyDescent="0.2">
      <c r="B34" s="74"/>
      <c r="E34" s="73"/>
      <c r="G34" s="77"/>
    </row>
    <row r="35" spans="2:7" x14ac:dyDescent="0.2">
      <c r="B35" s="78">
        <f>B26+B31+B32+B33</f>
        <v>511</v>
      </c>
      <c r="C35" s="79" t="s">
        <v>985</v>
      </c>
      <c r="D35" s="69"/>
      <c r="E35" s="152" t="s">
        <v>985</v>
      </c>
      <c r="F35" s="69"/>
      <c r="G35" s="80">
        <f>G26</f>
        <v>511</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9</v>
      </c>
      <c r="C42" s="75" t="s">
        <v>983</v>
      </c>
      <c r="D42" s="75" t="s">
        <v>559</v>
      </c>
      <c r="E42" s="151" t="s">
        <v>982</v>
      </c>
      <c r="F42" s="52" t="s">
        <v>560</v>
      </c>
      <c r="G42" s="77">
        <f>+B33</f>
        <v>-38</v>
      </c>
    </row>
    <row r="43" spans="2:7" x14ac:dyDescent="0.2">
      <c r="B43" s="74">
        <v>9</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-47</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-38</v>
      </c>
      <c r="C52" s="79" t="s">
        <v>985</v>
      </c>
      <c r="D52" s="69"/>
      <c r="E52" s="152" t="s">
        <v>985</v>
      </c>
      <c r="F52" s="69"/>
      <c r="G52" s="80">
        <f>G42+G43+G50</f>
        <v>-38</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-47</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40</v>
      </c>
    </row>
    <row r="64" spans="2:7" x14ac:dyDescent="0.2">
      <c r="B64" s="74">
        <f>B65+B66+B67</f>
        <v>3</v>
      </c>
      <c r="C64" s="75" t="s">
        <v>988</v>
      </c>
      <c r="D64" s="72" t="s">
        <v>545</v>
      </c>
      <c r="E64" s="151" t="s">
        <v>1026</v>
      </c>
      <c r="F64" s="72" t="s">
        <v>1027</v>
      </c>
      <c r="G64" s="77">
        <v>0</v>
      </c>
    </row>
    <row r="65" spans="2:7" x14ac:dyDescent="0.2">
      <c r="B65" s="74">
        <v>3</v>
      </c>
      <c r="C65" s="75" t="s">
        <v>544</v>
      </c>
      <c r="E65" s="151" t="s">
        <v>1028</v>
      </c>
      <c r="F65" s="72" t="s">
        <v>1029</v>
      </c>
      <c r="G65" s="77">
        <v>0</v>
      </c>
    </row>
    <row r="66" spans="2:7" x14ac:dyDescent="0.2">
      <c r="B66" s="74">
        <v>0</v>
      </c>
      <c r="C66" s="75" t="s">
        <v>543</v>
      </c>
      <c r="E66" s="151" t="s">
        <v>1030</v>
      </c>
      <c r="F66" s="72" t="s">
        <v>1031</v>
      </c>
      <c r="G66" s="77">
        <v>40</v>
      </c>
    </row>
    <row r="67" spans="2:7" x14ac:dyDescent="0.2">
      <c r="B67" s="74">
        <v>0</v>
      </c>
      <c r="C67" s="75" t="s">
        <v>542</v>
      </c>
      <c r="E67" s="73"/>
      <c r="G67" s="77"/>
    </row>
    <row r="68" spans="2:7" x14ac:dyDescent="0.2">
      <c r="B68" s="74">
        <f>G70-B59-B62-B64</f>
        <v>-10</v>
      </c>
      <c r="C68" s="75" t="s">
        <v>989</v>
      </c>
      <c r="D68" s="75" t="s">
        <v>537</v>
      </c>
      <c r="E68" s="73"/>
      <c r="G68" s="77"/>
    </row>
    <row r="69" spans="2:7" ht="17.45" customHeight="1" x14ac:dyDescent="0.2">
      <c r="B69" s="74"/>
      <c r="E69" s="73"/>
      <c r="G69" s="77"/>
    </row>
    <row r="70" spans="2:7" ht="17.45" customHeight="1" x14ac:dyDescent="0.2">
      <c r="B70" s="78">
        <f>B59+B62+B64+B68</f>
        <v>-7</v>
      </c>
      <c r="C70" s="79" t="s">
        <v>985</v>
      </c>
      <c r="D70" s="69"/>
      <c r="E70" s="152" t="s">
        <v>985</v>
      </c>
      <c r="F70" s="69"/>
      <c r="G70" s="80">
        <f>G59+G60+G63</f>
        <v>-7</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-10</v>
      </c>
    </row>
    <row r="78" spans="2:7" x14ac:dyDescent="0.2">
      <c r="B78" s="74"/>
      <c r="D78" s="75" t="s">
        <v>536</v>
      </c>
      <c r="E78" s="151"/>
      <c r="F78" s="75"/>
      <c r="G78" s="77"/>
    </row>
    <row r="79" spans="2:7" x14ac:dyDescent="0.2">
      <c r="B79" s="74">
        <f>G82-B77</f>
        <v>-10</v>
      </c>
      <c r="C79" s="75" t="s">
        <v>991</v>
      </c>
      <c r="D79" s="59" t="s">
        <v>535</v>
      </c>
      <c r="E79" s="73"/>
      <c r="G79" s="77"/>
    </row>
    <row r="80" spans="2:7" x14ac:dyDescent="0.2">
      <c r="B80" s="74">
        <f>B79-B13</f>
        <v>-22</v>
      </c>
      <c r="C80" s="75" t="s">
        <v>992</v>
      </c>
      <c r="D80" s="52" t="s">
        <v>532</v>
      </c>
      <c r="E80" s="73"/>
      <c r="G80" s="77"/>
    </row>
    <row r="81" spans="2:7" x14ac:dyDescent="0.2">
      <c r="B81" s="74"/>
      <c r="E81" s="73"/>
      <c r="G81" s="77"/>
    </row>
    <row r="82" spans="2:7" x14ac:dyDescent="0.2">
      <c r="B82" s="78">
        <f>B77+B79</f>
        <v>-10</v>
      </c>
      <c r="C82" s="79" t="s">
        <v>985</v>
      </c>
      <c r="D82" s="69"/>
      <c r="E82" s="152" t="s">
        <v>985</v>
      </c>
      <c r="F82" s="69"/>
      <c r="G82" s="80">
        <f>G77</f>
        <v>-10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-22</v>
      </c>
      <c r="C92" s="75" t="s">
        <v>993</v>
      </c>
      <c r="D92" s="52" t="s">
        <v>525</v>
      </c>
      <c r="E92" s="151" t="s">
        <v>991</v>
      </c>
      <c r="F92" s="52" t="s">
        <v>532</v>
      </c>
      <c r="G92" s="77">
        <f>+B80</f>
        <v>-22</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-22</v>
      </c>
      <c r="C99" s="79" t="s">
        <v>985</v>
      </c>
      <c r="D99" s="69"/>
      <c r="E99" s="152" t="s">
        <v>985</v>
      </c>
      <c r="F99" s="69"/>
      <c r="G99" s="80">
        <f>G92+G93+G96</f>
        <v>-22</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-12</v>
      </c>
      <c r="C108" s="75" t="s">
        <v>1001</v>
      </c>
      <c r="D108" s="75" t="s">
        <v>524</v>
      </c>
      <c r="E108" s="151"/>
      <c r="F108" s="58" t="s">
        <v>523</v>
      </c>
      <c r="G108" s="77">
        <f>B92</f>
        <v>-22</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-10</v>
      </c>
      <c r="C113" s="153" t="s">
        <v>997</v>
      </c>
      <c r="D113" s="52" t="s">
        <v>519</v>
      </c>
      <c r="E113" s="155"/>
      <c r="F113" s="84"/>
      <c r="G113" s="77"/>
    </row>
    <row r="114" spans="2:7" x14ac:dyDescent="0.2">
      <c r="B114" s="74"/>
      <c r="D114" s="75"/>
      <c r="E114" s="155"/>
      <c r="G114" s="77"/>
    </row>
    <row r="115" spans="2:7" x14ac:dyDescent="0.2">
      <c r="B115" s="78">
        <f>B106+B108+B111+B113</f>
        <v>-22</v>
      </c>
      <c r="C115" s="79" t="s">
        <v>985</v>
      </c>
      <c r="D115" s="90"/>
      <c r="E115" s="152" t="s">
        <v>985</v>
      </c>
      <c r="F115" s="69"/>
      <c r="G115" s="80">
        <f>G108</f>
        <v>-22</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-10</v>
      </c>
    </row>
    <row r="123" spans="2:7" ht="15" x14ac:dyDescent="0.2">
      <c r="B123" s="74">
        <f>B125+B128+B131+B134+B137+B142+B143+B144</f>
        <v>16</v>
      </c>
      <c r="C123" s="50"/>
      <c r="D123" s="75" t="s">
        <v>513</v>
      </c>
      <c r="E123" s="50"/>
      <c r="F123" s="50"/>
      <c r="G123" s="77">
        <f>G125+G128+G131+G134+G137+G142+G143+G144</f>
        <v>26</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78</v>
      </c>
      <c r="D128" s="75" t="s">
        <v>509</v>
      </c>
      <c r="G128" s="77">
        <f>G129+G130</f>
        <v>0</v>
      </c>
    </row>
    <row r="129" spans="2:7" x14ac:dyDescent="0.2">
      <c r="B129" s="74">
        <v>78</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-290</v>
      </c>
    </row>
    <row r="135" spans="2:7" x14ac:dyDescent="0.2">
      <c r="B135" s="74">
        <v>0</v>
      </c>
      <c r="D135" s="75" t="s">
        <v>502</v>
      </c>
      <c r="G135" s="77">
        <v>-282</v>
      </c>
    </row>
    <row r="136" spans="2:7" x14ac:dyDescent="0.2">
      <c r="B136" s="74">
        <v>0</v>
      </c>
      <c r="D136" s="75" t="s">
        <v>501</v>
      </c>
      <c r="G136" s="77">
        <v>-8</v>
      </c>
    </row>
    <row r="137" spans="2:7" x14ac:dyDescent="0.2">
      <c r="B137" s="74">
        <f>B138+B141</f>
        <v>0</v>
      </c>
      <c r="D137" s="89" t="s">
        <v>500</v>
      </c>
      <c r="G137" s="77">
        <f>G138+G141</f>
        <v>333</v>
      </c>
    </row>
    <row r="138" spans="2:7" x14ac:dyDescent="0.2">
      <c r="B138" s="74">
        <f>B139+B140</f>
        <v>0</v>
      </c>
      <c r="D138" s="89" t="s">
        <v>499</v>
      </c>
      <c r="G138" s="77">
        <f>G139+G140</f>
        <v>333</v>
      </c>
    </row>
    <row r="139" spans="2:7" x14ac:dyDescent="0.2">
      <c r="B139" s="74">
        <v>0</v>
      </c>
      <c r="D139" s="89" t="s">
        <v>498</v>
      </c>
      <c r="G139" s="77">
        <v>333</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-62</v>
      </c>
      <c r="D144" s="75" t="s">
        <v>493</v>
      </c>
      <c r="G144" s="77">
        <f>G145+G146</f>
        <v>-17</v>
      </c>
    </row>
    <row r="145" spans="2:7" x14ac:dyDescent="0.2">
      <c r="B145" s="74">
        <v>35</v>
      </c>
      <c r="D145" s="75" t="s">
        <v>492</v>
      </c>
      <c r="G145" s="77">
        <v>-11</v>
      </c>
    </row>
    <row r="146" spans="2:7" x14ac:dyDescent="0.2">
      <c r="B146" s="78">
        <v>-97</v>
      </c>
      <c r="C146" s="91"/>
      <c r="D146" s="90" t="s">
        <v>491</v>
      </c>
      <c r="E146" s="91"/>
      <c r="F146" s="91"/>
      <c r="G146" s="80">
        <v>-6</v>
      </c>
    </row>
    <row r="185" s="72" customFormat="1" x14ac:dyDescent="0.2"/>
  </sheetData>
  <mergeCells count="1">
    <mergeCell ref="B85:G85"/>
  </mergeCells>
  <hyperlinks>
    <hyperlink ref="B1" location="Indice!A1" display="INDICE" xr:uid="{00000000-0004-0000-4F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662</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4635</v>
      </c>
      <c r="C11" s="75" t="s">
        <v>975</v>
      </c>
      <c r="D11" s="75" t="s">
        <v>572</v>
      </c>
      <c r="E11" s="151" t="s">
        <v>998</v>
      </c>
      <c r="F11" s="76" t="s">
        <v>571</v>
      </c>
      <c r="G11" s="77">
        <f>G12+G13</f>
        <v>15912</v>
      </c>
    </row>
    <row r="12" spans="2:12" x14ac:dyDescent="0.2">
      <c r="B12" s="74">
        <f>G11-B11</f>
        <v>11277</v>
      </c>
      <c r="C12" s="75" t="s">
        <v>976</v>
      </c>
      <c r="D12" s="52" t="s">
        <v>566</v>
      </c>
      <c r="E12" s="151" t="s">
        <v>1006</v>
      </c>
      <c r="F12" s="72" t="s">
        <v>1007</v>
      </c>
      <c r="G12" s="77">
        <v>15912</v>
      </c>
    </row>
    <row r="13" spans="2:12" x14ac:dyDescent="0.2">
      <c r="B13" s="74">
        <v>1251</v>
      </c>
      <c r="C13" s="75" t="s">
        <v>977</v>
      </c>
      <c r="D13" s="75" t="s">
        <v>524</v>
      </c>
      <c r="E13" s="151" t="s">
        <v>1008</v>
      </c>
      <c r="F13" s="72" t="s">
        <v>1009</v>
      </c>
      <c r="G13" s="77">
        <v>0</v>
      </c>
    </row>
    <row r="14" spans="2:12" x14ac:dyDescent="0.2">
      <c r="B14" s="74">
        <f>B12-B13</f>
        <v>10026</v>
      </c>
      <c r="C14" s="75" t="s">
        <v>978</v>
      </c>
      <c r="D14" s="52" t="s">
        <v>570</v>
      </c>
      <c r="E14" s="151"/>
      <c r="G14" s="77"/>
    </row>
    <row r="15" spans="2:12" ht="7.15" customHeight="1" x14ac:dyDescent="0.2">
      <c r="B15" s="74"/>
      <c r="E15" s="73"/>
      <c r="G15" s="77"/>
    </row>
    <row r="16" spans="2:12" x14ac:dyDescent="0.2">
      <c r="B16" s="78">
        <f>B11+B12</f>
        <v>15912</v>
      </c>
      <c r="C16" s="79" t="s">
        <v>518</v>
      </c>
      <c r="D16" s="69"/>
      <c r="E16" s="152" t="s">
        <v>985</v>
      </c>
      <c r="F16" s="69"/>
      <c r="G16" s="80">
        <f>G11</f>
        <v>15912</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5180</v>
      </c>
      <c r="C26" s="75" t="s">
        <v>979</v>
      </c>
      <c r="D26" s="75" t="s">
        <v>567</v>
      </c>
      <c r="E26" s="151" t="s">
        <v>976</v>
      </c>
      <c r="F26" s="59" t="s">
        <v>566</v>
      </c>
      <c r="G26" s="77">
        <f>+B12</f>
        <v>11277</v>
      </c>
    </row>
    <row r="27" spans="2:7" x14ac:dyDescent="0.2">
      <c r="B27" s="74">
        <v>4092</v>
      </c>
      <c r="C27" s="75" t="s">
        <v>565</v>
      </c>
      <c r="E27" s="73"/>
      <c r="G27" s="77"/>
    </row>
    <row r="28" spans="2:7" x14ac:dyDescent="0.2">
      <c r="B28" s="74">
        <f>B29+B30</f>
        <v>1088</v>
      </c>
      <c r="C28" s="75" t="s">
        <v>564</v>
      </c>
      <c r="E28" s="73"/>
      <c r="G28" s="77"/>
    </row>
    <row r="29" spans="2:7" x14ac:dyDescent="0.2">
      <c r="B29" s="74">
        <v>1088</v>
      </c>
      <c r="C29" s="75" t="s">
        <v>1002</v>
      </c>
      <c r="E29" s="73"/>
      <c r="G29" s="77"/>
    </row>
    <row r="30" spans="2:7" x14ac:dyDescent="0.2">
      <c r="B30" s="74">
        <v>0</v>
      </c>
      <c r="C30" s="75" t="s">
        <v>1003</v>
      </c>
      <c r="E30" s="73"/>
      <c r="G30" s="77"/>
    </row>
    <row r="31" spans="2:7" ht="12.75" customHeight="1" x14ac:dyDescent="0.2">
      <c r="B31" s="74">
        <v>170</v>
      </c>
      <c r="C31" s="75" t="s">
        <v>980</v>
      </c>
      <c r="D31" s="72" t="s">
        <v>563</v>
      </c>
      <c r="E31" s="73"/>
      <c r="G31" s="77"/>
    </row>
    <row r="32" spans="2:7" ht="12.75" customHeight="1" x14ac:dyDescent="0.2">
      <c r="B32" s="74">
        <v>0</v>
      </c>
      <c r="C32" s="75" t="s">
        <v>981</v>
      </c>
      <c r="D32" s="72" t="s">
        <v>562</v>
      </c>
      <c r="E32" s="73"/>
      <c r="G32" s="77"/>
    </row>
    <row r="33" spans="2:7" x14ac:dyDescent="0.2">
      <c r="B33" s="74">
        <f>G35-B26-B31-B32</f>
        <v>5927</v>
      </c>
      <c r="C33" s="75" t="s">
        <v>982</v>
      </c>
      <c r="D33" s="52" t="s">
        <v>560</v>
      </c>
      <c r="E33" s="73"/>
      <c r="G33" s="77"/>
    </row>
    <row r="34" spans="2:7" x14ac:dyDescent="0.2">
      <c r="B34" s="74"/>
      <c r="E34" s="73"/>
      <c r="G34" s="77"/>
    </row>
    <row r="35" spans="2:7" x14ac:dyDescent="0.2">
      <c r="B35" s="78">
        <f>B26+B31+B32+B33</f>
        <v>11277</v>
      </c>
      <c r="C35" s="79" t="s">
        <v>985</v>
      </c>
      <c r="D35" s="69"/>
      <c r="E35" s="152" t="s">
        <v>985</v>
      </c>
      <c r="F35" s="69"/>
      <c r="G35" s="80">
        <f>G26</f>
        <v>11277</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148</v>
      </c>
      <c r="C42" s="75" t="s">
        <v>983</v>
      </c>
      <c r="D42" s="75" t="s">
        <v>559</v>
      </c>
      <c r="E42" s="151" t="s">
        <v>982</v>
      </c>
      <c r="F42" s="52" t="s">
        <v>560</v>
      </c>
      <c r="G42" s="77">
        <f>+B33</f>
        <v>5927</v>
      </c>
    </row>
    <row r="43" spans="2:7" x14ac:dyDescent="0.2">
      <c r="B43" s="74">
        <v>148</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5779</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5927</v>
      </c>
      <c r="C52" s="79" t="s">
        <v>985</v>
      </c>
      <c r="D52" s="69"/>
      <c r="E52" s="152" t="s">
        <v>985</v>
      </c>
      <c r="F52" s="69"/>
      <c r="G52" s="80">
        <f>G42+G43+G50</f>
        <v>5927</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286</v>
      </c>
      <c r="C59" s="75" t="s">
        <v>986</v>
      </c>
      <c r="D59" s="76" t="s">
        <v>551</v>
      </c>
      <c r="E59" s="151" t="s">
        <v>984</v>
      </c>
      <c r="F59" s="52" t="s">
        <v>550</v>
      </c>
      <c r="G59" s="77">
        <f>+B49</f>
        <v>5779</v>
      </c>
    </row>
    <row r="60" spans="2:7" x14ac:dyDescent="0.2">
      <c r="B60" s="74">
        <v>286</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5</v>
      </c>
      <c r="C64" s="75" t="s">
        <v>988</v>
      </c>
      <c r="D64" s="72" t="s">
        <v>545</v>
      </c>
      <c r="E64" s="151" t="s">
        <v>1026</v>
      </c>
      <c r="F64" s="72" t="s">
        <v>1027</v>
      </c>
      <c r="G64" s="77">
        <v>0</v>
      </c>
    </row>
    <row r="65" spans="2:7" x14ac:dyDescent="0.2">
      <c r="B65" s="74">
        <v>5</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5488</v>
      </c>
      <c r="C68" s="75" t="s">
        <v>989</v>
      </c>
      <c r="D68" s="75" t="s">
        <v>537</v>
      </c>
      <c r="E68" s="73"/>
      <c r="G68" s="77"/>
    </row>
    <row r="69" spans="2:7" ht="17.45" customHeight="1" x14ac:dyDescent="0.2">
      <c r="B69" s="74"/>
      <c r="E69" s="73"/>
      <c r="G69" s="77"/>
    </row>
    <row r="70" spans="2:7" ht="17.45" customHeight="1" x14ac:dyDescent="0.2">
      <c r="B70" s="78">
        <f>B59+B62+B64+B68</f>
        <v>5779</v>
      </c>
      <c r="C70" s="79" t="s">
        <v>985</v>
      </c>
      <c r="D70" s="69"/>
      <c r="E70" s="152" t="s">
        <v>985</v>
      </c>
      <c r="F70" s="69"/>
      <c r="G70" s="80">
        <f>G59+G60+G63</f>
        <v>5779</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5488</v>
      </c>
    </row>
    <row r="78" spans="2:7" x14ac:dyDescent="0.2">
      <c r="B78" s="74"/>
      <c r="D78" s="75" t="s">
        <v>536</v>
      </c>
      <c r="E78" s="151"/>
      <c r="F78" s="75"/>
      <c r="G78" s="77"/>
    </row>
    <row r="79" spans="2:7" x14ac:dyDescent="0.2">
      <c r="B79" s="74">
        <f>G82-B77</f>
        <v>5488</v>
      </c>
      <c r="C79" s="75" t="s">
        <v>991</v>
      </c>
      <c r="D79" s="59" t="s">
        <v>535</v>
      </c>
      <c r="E79" s="73"/>
      <c r="G79" s="77"/>
    </row>
    <row r="80" spans="2:7" x14ac:dyDescent="0.2">
      <c r="B80" s="74">
        <f>B79-B13</f>
        <v>4237</v>
      </c>
      <c r="C80" s="75" t="s">
        <v>992</v>
      </c>
      <c r="D80" s="52" t="s">
        <v>532</v>
      </c>
      <c r="E80" s="73"/>
      <c r="G80" s="77"/>
    </row>
    <row r="81" spans="2:7" x14ac:dyDescent="0.2">
      <c r="B81" s="74"/>
      <c r="E81" s="73"/>
      <c r="G81" s="77"/>
    </row>
    <row r="82" spans="2:7" x14ac:dyDescent="0.2">
      <c r="B82" s="78">
        <f>B77+B79</f>
        <v>5488</v>
      </c>
      <c r="C82" s="79" t="s">
        <v>985</v>
      </c>
      <c r="D82" s="69"/>
      <c r="E82" s="152" t="s">
        <v>985</v>
      </c>
      <c r="F82" s="69"/>
      <c r="G82" s="80">
        <f>G77</f>
        <v>5488</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4554</v>
      </c>
      <c r="C92" s="75" t="s">
        <v>993</v>
      </c>
      <c r="D92" s="52" t="s">
        <v>525</v>
      </c>
      <c r="E92" s="151" t="s">
        <v>991</v>
      </c>
      <c r="F92" s="52" t="s">
        <v>532</v>
      </c>
      <c r="G92" s="77">
        <f>+B80</f>
        <v>4237</v>
      </c>
    </row>
    <row r="93" spans="2:7" x14ac:dyDescent="0.2">
      <c r="B93" s="74"/>
      <c r="D93" s="59" t="s">
        <v>523</v>
      </c>
      <c r="E93" s="151" t="s">
        <v>999</v>
      </c>
      <c r="F93" s="72" t="s">
        <v>531</v>
      </c>
      <c r="G93" s="77">
        <f>G94+G95</f>
        <v>892</v>
      </c>
    </row>
    <row r="94" spans="2:7" x14ac:dyDescent="0.2">
      <c r="B94" s="74"/>
      <c r="D94" s="75"/>
      <c r="E94" s="151" t="s">
        <v>530</v>
      </c>
      <c r="G94" s="77">
        <v>892</v>
      </c>
    </row>
    <row r="95" spans="2:7" x14ac:dyDescent="0.2">
      <c r="B95" s="74"/>
      <c r="D95" s="75"/>
      <c r="E95" s="151" t="s">
        <v>529</v>
      </c>
      <c r="G95" s="77">
        <v>0</v>
      </c>
    </row>
    <row r="96" spans="2:7" x14ac:dyDescent="0.2">
      <c r="B96" s="74"/>
      <c r="C96" s="75"/>
      <c r="E96" s="151" t="s">
        <v>1000</v>
      </c>
      <c r="F96" s="72" t="s">
        <v>528</v>
      </c>
      <c r="G96" s="77">
        <f>G97</f>
        <v>-575</v>
      </c>
    </row>
    <row r="97" spans="2:7" x14ac:dyDescent="0.2">
      <c r="B97" s="83"/>
      <c r="C97" s="84"/>
      <c r="D97" s="75"/>
      <c r="E97" s="151" t="s">
        <v>1032</v>
      </c>
      <c r="F97" s="84" t="s">
        <v>1033</v>
      </c>
      <c r="G97" s="77">
        <v>-575</v>
      </c>
    </row>
    <row r="98" spans="2:7" x14ac:dyDescent="0.2">
      <c r="B98" s="74"/>
      <c r="E98" s="73"/>
      <c r="G98" s="77"/>
    </row>
    <row r="99" spans="2:7" x14ac:dyDescent="0.2">
      <c r="B99" s="78">
        <f>B92</f>
        <v>4554</v>
      </c>
      <c r="C99" s="79" t="s">
        <v>985</v>
      </c>
      <c r="D99" s="69"/>
      <c r="E99" s="152" t="s">
        <v>985</v>
      </c>
      <c r="F99" s="69"/>
      <c r="G99" s="80">
        <f>G92+G93+G96</f>
        <v>4554</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4923</v>
      </c>
      <c r="C106" s="75" t="s">
        <v>994</v>
      </c>
      <c r="D106" s="86" t="s">
        <v>526</v>
      </c>
      <c r="E106" s="73"/>
      <c r="G106" s="73"/>
    </row>
    <row r="107" spans="2:7" x14ac:dyDescent="0.2">
      <c r="B107" s="74">
        <v>4588</v>
      </c>
      <c r="C107" s="75" t="s">
        <v>995</v>
      </c>
      <c r="D107" s="75"/>
      <c r="E107" s="151" t="s">
        <v>993</v>
      </c>
      <c r="F107" s="59" t="s">
        <v>525</v>
      </c>
      <c r="G107" s="77"/>
    </row>
    <row r="108" spans="2:7" x14ac:dyDescent="0.2">
      <c r="B108" s="74">
        <f>-B13</f>
        <v>-1251</v>
      </c>
      <c r="C108" s="75" t="s">
        <v>1001</v>
      </c>
      <c r="D108" s="75" t="s">
        <v>524</v>
      </c>
      <c r="E108" s="151"/>
      <c r="F108" s="58" t="s">
        <v>523</v>
      </c>
      <c r="G108" s="77">
        <f>B92</f>
        <v>4554</v>
      </c>
    </row>
    <row r="109" spans="2:7" x14ac:dyDescent="0.2">
      <c r="B109" s="74">
        <v>335</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882</v>
      </c>
      <c r="C113" s="153" t="s">
        <v>997</v>
      </c>
      <c r="D113" s="52" t="s">
        <v>519</v>
      </c>
      <c r="E113" s="155"/>
      <c r="F113" s="84"/>
      <c r="G113" s="77"/>
    </row>
    <row r="114" spans="2:7" x14ac:dyDescent="0.2">
      <c r="B114" s="74"/>
      <c r="D114" s="75"/>
      <c r="E114" s="155"/>
      <c r="G114" s="77"/>
    </row>
    <row r="115" spans="2:7" x14ac:dyDescent="0.2">
      <c r="B115" s="78">
        <f>B106+B108+B111+B113</f>
        <v>4554</v>
      </c>
      <c r="C115" s="79" t="s">
        <v>985</v>
      </c>
      <c r="D115" s="90"/>
      <c r="E115" s="152" t="s">
        <v>985</v>
      </c>
      <c r="F115" s="69"/>
      <c r="G115" s="80">
        <f>G108</f>
        <v>4554</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882</v>
      </c>
    </row>
    <row r="123" spans="2:7" ht="15" x14ac:dyDescent="0.2">
      <c r="B123" s="74">
        <f>B125+B128+B131+B134+B137+B142+B143+B144</f>
        <v>2662</v>
      </c>
      <c r="C123" s="50"/>
      <c r="D123" s="75" t="s">
        <v>513</v>
      </c>
      <c r="E123" s="50"/>
      <c r="F123" s="50"/>
      <c r="G123" s="77">
        <f>G125+G128+G131+G134+G137+G142+G143+G144</f>
        <v>1780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29</v>
      </c>
      <c r="D128" s="75" t="s">
        <v>509</v>
      </c>
      <c r="G128" s="77">
        <f>G129+G130</f>
        <v>0</v>
      </c>
    </row>
    <row r="129" spans="2:7" x14ac:dyDescent="0.2">
      <c r="B129" s="74">
        <v>30</v>
      </c>
      <c r="D129" s="75" t="s">
        <v>508</v>
      </c>
      <c r="G129" s="77">
        <v>0</v>
      </c>
    </row>
    <row r="130" spans="2:7" x14ac:dyDescent="0.2">
      <c r="B130" s="74">
        <v>-1</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-1937</v>
      </c>
      <c r="D134" s="75" t="s">
        <v>503</v>
      </c>
      <c r="G134" s="77">
        <f>G135+G136</f>
        <v>-510</v>
      </c>
    </row>
    <row r="135" spans="2:7" x14ac:dyDescent="0.2">
      <c r="B135" s="74">
        <v>-1937</v>
      </c>
      <c r="D135" s="75" t="s">
        <v>502</v>
      </c>
      <c r="G135" s="77">
        <v>20</v>
      </c>
    </row>
    <row r="136" spans="2:7" x14ac:dyDescent="0.2">
      <c r="B136" s="74">
        <v>0</v>
      </c>
      <c r="D136" s="75" t="s">
        <v>501</v>
      </c>
      <c r="G136" s="77">
        <v>-530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4570</v>
      </c>
      <c r="D144" s="75" t="s">
        <v>493</v>
      </c>
      <c r="G144" s="77">
        <f>G145+G146</f>
        <v>2290</v>
      </c>
    </row>
    <row r="145" spans="2:7" x14ac:dyDescent="0.2">
      <c r="B145" s="74">
        <v>3056</v>
      </c>
      <c r="D145" s="75" t="s">
        <v>492</v>
      </c>
      <c r="G145" s="77">
        <v>62</v>
      </c>
    </row>
    <row r="146" spans="2:7" x14ac:dyDescent="0.2">
      <c r="B146" s="78">
        <v>1514</v>
      </c>
      <c r="C146" s="91"/>
      <c r="D146" s="90" t="s">
        <v>491</v>
      </c>
      <c r="E146" s="91"/>
      <c r="F146" s="91"/>
      <c r="G146" s="80">
        <v>2228</v>
      </c>
    </row>
    <row r="185" s="72" customFormat="1" x14ac:dyDescent="0.2"/>
  </sheetData>
  <mergeCells count="1">
    <mergeCell ref="B85:G85"/>
  </mergeCells>
  <hyperlinks>
    <hyperlink ref="B1" location="Indice!A1" display="INDICE" xr:uid="{00000000-0004-0000-50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664</v>
      </c>
      <c r="C3" s="109"/>
      <c r="D3" s="113"/>
      <c r="E3" s="109"/>
      <c r="F3" s="109"/>
      <c r="G3" s="109"/>
      <c r="H3" s="109"/>
      <c r="I3" s="109"/>
      <c r="J3" s="109"/>
      <c r="K3" s="109"/>
    </row>
    <row r="4" spans="2:12" s="112" customFormat="1" ht="15" customHeight="1" x14ac:dyDescent="0.25">
      <c r="B4" s="67" t="s">
        <v>663</v>
      </c>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45409</v>
      </c>
      <c r="C11" s="75" t="s">
        <v>975</v>
      </c>
      <c r="D11" s="75" t="s">
        <v>572</v>
      </c>
      <c r="E11" s="151" t="s">
        <v>998</v>
      </c>
      <c r="F11" s="76" t="s">
        <v>571</v>
      </c>
      <c r="G11" s="77">
        <f>G12+G13</f>
        <v>115638</v>
      </c>
    </row>
    <row r="12" spans="2:12" x14ac:dyDescent="0.2">
      <c r="B12" s="74">
        <f>G11-B11</f>
        <v>70229</v>
      </c>
      <c r="C12" s="75" t="s">
        <v>976</v>
      </c>
      <c r="D12" s="52" t="s">
        <v>566</v>
      </c>
      <c r="E12" s="151" t="s">
        <v>1006</v>
      </c>
      <c r="F12" s="72" t="s">
        <v>1007</v>
      </c>
      <c r="G12" s="77">
        <v>112639</v>
      </c>
    </row>
    <row r="13" spans="2:12" x14ac:dyDescent="0.2">
      <c r="B13" s="74">
        <v>11870</v>
      </c>
      <c r="C13" s="75" t="s">
        <v>977</v>
      </c>
      <c r="D13" s="75" t="s">
        <v>524</v>
      </c>
      <c r="E13" s="151" t="s">
        <v>1008</v>
      </c>
      <c r="F13" s="72" t="s">
        <v>1009</v>
      </c>
      <c r="G13" s="77">
        <v>2999</v>
      </c>
    </row>
    <row r="14" spans="2:12" x14ac:dyDescent="0.2">
      <c r="B14" s="74">
        <f>B12-B13</f>
        <v>58359</v>
      </c>
      <c r="C14" s="75" t="s">
        <v>978</v>
      </c>
      <c r="D14" s="52" t="s">
        <v>570</v>
      </c>
      <c r="E14" s="151"/>
      <c r="G14" s="77"/>
    </row>
    <row r="15" spans="2:12" ht="7.15" customHeight="1" x14ac:dyDescent="0.2">
      <c r="B15" s="74"/>
      <c r="E15" s="73"/>
      <c r="G15" s="77"/>
    </row>
    <row r="16" spans="2:12" x14ac:dyDescent="0.2">
      <c r="B16" s="78">
        <f>B11+B12</f>
        <v>115638</v>
      </c>
      <c r="C16" s="79" t="s">
        <v>518</v>
      </c>
      <c r="D16" s="69"/>
      <c r="E16" s="152" t="s">
        <v>985</v>
      </c>
      <c r="F16" s="69"/>
      <c r="G16" s="80">
        <f>G11</f>
        <v>115638</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47901</v>
      </c>
      <c r="C26" s="75" t="s">
        <v>979</v>
      </c>
      <c r="D26" s="75" t="s">
        <v>567</v>
      </c>
      <c r="E26" s="151" t="s">
        <v>976</v>
      </c>
      <c r="F26" s="59" t="s">
        <v>566</v>
      </c>
      <c r="G26" s="77">
        <f>+B12</f>
        <v>70229</v>
      </c>
    </row>
    <row r="27" spans="2:7" x14ac:dyDescent="0.2">
      <c r="B27" s="74">
        <v>36927</v>
      </c>
      <c r="C27" s="75" t="s">
        <v>565</v>
      </c>
      <c r="E27" s="73"/>
      <c r="G27" s="77"/>
    </row>
    <row r="28" spans="2:7" x14ac:dyDescent="0.2">
      <c r="B28" s="74">
        <f>B29+B30</f>
        <v>10974</v>
      </c>
      <c r="C28" s="75" t="s">
        <v>564</v>
      </c>
      <c r="E28" s="73"/>
      <c r="G28" s="77"/>
    </row>
    <row r="29" spans="2:7" x14ac:dyDescent="0.2">
      <c r="B29" s="74">
        <v>10694</v>
      </c>
      <c r="C29" s="75" t="s">
        <v>1002</v>
      </c>
      <c r="E29" s="73"/>
      <c r="G29" s="77"/>
    </row>
    <row r="30" spans="2:7" x14ac:dyDescent="0.2">
      <c r="B30" s="74">
        <v>280</v>
      </c>
      <c r="C30" s="75" t="s">
        <v>1003</v>
      </c>
      <c r="E30" s="73"/>
      <c r="G30" s="77"/>
    </row>
    <row r="31" spans="2:7" ht="12.75" customHeight="1" x14ac:dyDescent="0.2">
      <c r="B31" s="74">
        <v>266</v>
      </c>
      <c r="C31" s="75" t="s">
        <v>980</v>
      </c>
      <c r="D31" s="72" t="s">
        <v>563</v>
      </c>
      <c r="E31" s="73"/>
      <c r="G31" s="77"/>
    </row>
    <row r="32" spans="2:7" ht="12.75" customHeight="1" x14ac:dyDescent="0.2">
      <c r="B32" s="74">
        <v>0</v>
      </c>
      <c r="C32" s="75" t="s">
        <v>981</v>
      </c>
      <c r="D32" s="72" t="s">
        <v>562</v>
      </c>
      <c r="E32" s="73"/>
      <c r="G32" s="77"/>
    </row>
    <row r="33" spans="2:7" x14ac:dyDescent="0.2">
      <c r="B33" s="74">
        <f>G35-B26-B31-B32</f>
        <v>22062</v>
      </c>
      <c r="C33" s="75" t="s">
        <v>982</v>
      </c>
      <c r="D33" s="52" t="s">
        <v>560</v>
      </c>
      <c r="E33" s="73"/>
      <c r="G33" s="77"/>
    </row>
    <row r="34" spans="2:7" x14ac:dyDescent="0.2">
      <c r="B34" s="74"/>
      <c r="E34" s="73"/>
      <c r="G34" s="77"/>
    </row>
    <row r="35" spans="2:7" x14ac:dyDescent="0.2">
      <c r="B35" s="78">
        <f>B26+B31+B32+B33</f>
        <v>70229</v>
      </c>
      <c r="C35" s="79" t="s">
        <v>985</v>
      </c>
      <c r="D35" s="69"/>
      <c r="E35" s="152" t="s">
        <v>985</v>
      </c>
      <c r="F35" s="69"/>
      <c r="G35" s="80">
        <f>G26</f>
        <v>70229</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5533</v>
      </c>
      <c r="C42" s="75" t="s">
        <v>983</v>
      </c>
      <c r="D42" s="75" t="s">
        <v>559</v>
      </c>
      <c r="E42" s="151" t="s">
        <v>982</v>
      </c>
      <c r="F42" s="52" t="s">
        <v>560</v>
      </c>
      <c r="G42" s="77">
        <f>+B33</f>
        <v>22062</v>
      </c>
    </row>
    <row r="43" spans="2:7" x14ac:dyDescent="0.2">
      <c r="B43" s="74">
        <v>159</v>
      </c>
      <c r="C43" s="82" t="s">
        <v>558</v>
      </c>
      <c r="E43" s="154" t="s">
        <v>983</v>
      </c>
      <c r="F43" s="76" t="s">
        <v>559</v>
      </c>
      <c r="G43" s="77">
        <f>G44+G45+G47+G48+G49</f>
        <v>3184</v>
      </c>
    </row>
    <row r="44" spans="2:7" x14ac:dyDescent="0.2">
      <c r="B44" s="74">
        <v>5374</v>
      </c>
      <c r="C44" s="75" t="s">
        <v>557</v>
      </c>
      <c r="E44" s="154" t="s">
        <v>1010</v>
      </c>
      <c r="F44" s="72" t="s">
        <v>1011</v>
      </c>
      <c r="G44" s="77">
        <v>11</v>
      </c>
    </row>
    <row r="45" spans="2:7" x14ac:dyDescent="0.2">
      <c r="B45" s="74">
        <v>0</v>
      </c>
      <c r="C45" s="75" t="s">
        <v>556</v>
      </c>
      <c r="E45" s="151" t="s">
        <v>1012</v>
      </c>
      <c r="F45" s="72" t="s">
        <v>1013</v>
      </c>
      <c r="G45" s="77">
        <v>3173</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19713</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25246</v>
      </c>
      <c r="C52" s="79" t="s">
        <v>985</v>
      </c>
      <c r="D52" s="69"/>
      <c r="E52" s="152" t="s">
        <v>985</v>
      </c>
      <c r="F52" s="69"/>
      <c r="G52" s="80">
        <f>G42+G43+G50</f>
        <v>25246</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2915</v>
      </c>
      <c r="C59" s="75" t="s">
        <v>986</v>
      </c>
      <c r="D59" s="76" t="s">
        <v>551</v>
      </c>
      <c r="E59" s="151" t="s">
        <v>984</v>
      </c>
      <c r="F59" s="52" t="s">
        <v>550</v>
      </c>
      <c r="G59" s="77">
        <f>+B49</f>
        <v>19713</v>
      </c>
    </row>
    <row r="60" spans="2:7" x14ac:dyDescent="0.2">
      <c r="B60" s="74">
        <v>2915</v>
      </c>
      <c r="C60" s="75" t="s">
        <v>549</v>
      </c>
      <c r="E60" s="151" t="s">
        <v>1004</v>
      </c>
      <c r="F60" s="75" t="s">
        <v>1005</v>
      </c>
      <c r="G60" s="77">
        <f>G61+G62</f>
        <v>280</v>
      </c>
    </row>
    <row r="61" spans="2:7" x14ac:dyDescent="0.2">
      <c r="B61" s="74">
        <v>0</v>
      </c>
      <c r="C61" s="75" t="s">
        <v>548</v>
      </c>
      <c r="E61" s="151" t="s">
        <v>1022</v>
      </c>
      <c r="F61" s="72" t="s">
        <v>1023</v>
      </c>
      <c r="G61" s="77">
        <v>0</v>
      </c>
    </row>
    <row r="62" spans="2:7" x14ac:dyDescent="0.2">
      <c r="B62" s="74">
        <v>280</v>
      </c>
      <c r="C62" s="75" t="s">
        <v>987</v>
      </c>
      <c r="D62" s="75" t="s">
        <v>547</v>
      </c>
      <c r="E62" s="151" t="s">
        <v>1024</v>
      </c>
      <c r="F62" s="72" t="s">
        <v>1025</v>
      </c>
      <c r="G62" s="77">
        <v>280</v>
      </c>
    </row>
    <row r="63" spans="2:7" x14ac:dyDescent="0.2">
      <c r="B63" s="74"/>
      <c r="D63" s="75" t="s">
        <v>546</v>
      </c>
      <c r="E63" s="151" t="s">
        <v>988</v>
      </c>
      <c r="F63" s="72" t="s">
        <v>545</v>
      </c>
      <c r="G63" s="77">
        <f>G64+G65+G66</f>
        <v>15</v>
      </c>
    </row>
    <row r="64" spans="2:7" x14ac:dyDescent="0.2">
      <c r="B64" s="74">
        <f>B65+B66+B67</f>
        <v>208</v>
      </c>
      <c r="C64" s="75" t="s">
        <v>988</v>
      </c>
      <c r="D64" s="72" t="s">
        <v>545</v>
      </c>
      <c r="E64" s="151" t="s">
        <v>1026</v>
      </c>
      <c r="F64" s="72" t="s">
        <v>1027</v>
      </c>
      <c r="G64" s="77">
        <v>0</v>
      </c>
    </row>
    <row r="65" spans="2:7" x14ac:dyDescent="0.2">
      <c r="B65" s="74">
        <v>208</v>
      </c>
      <c r="C65" s="75" t="s">
        <v>544</v>
      </c>
      <c r="E65" s="151" t="s">
        <v>1028</v>
      </c>
      <c r="F65" s="72" t="s">
        <v>1029</v>
      </c>
      <c r="G65" s="77">
        <v>0</v>
      </c>
    </row>
    <row r="66" spans="2:7" x14ac:dyDescent="0.2">
      <c r="B66" s="74">
        <v>0</v>
      </c>
      <c r="C66" s="75" t="s">
        <v>543</v>
      </c>
      <c r="E66" s="151" t="s">
        <v>1030</v>
      </c>
      <c r="F66" s="72" t="s">
        <v>1031</v>
      </c>
      <c r="G66" s="77">
        <v>15</v>
      </c>
    </row>
    <row r="67" spans="2:7" x14ac:dyDescent="0.2">
      <c r="B67" s="74">
        <v>0</v>
      </c>
      <c r="C67" s="75" t="s">
        <v>542</v>
      </c>
      <c r="E67" s="73"/>
      <c r="G67" s="77"/>
    </row>
    <row r="68" spans="2:7" x14ac:dyDescent="0.2">
      <c r="B68" s="74">
        <f>G70-B59-B62-B64</f>
        <v>16605</v>
      </c>
      <c r="C68" s="75" t="s">
        <v>989</v>
      </c>
      <c r="D68" s="75" t="s">
        <v>537</v>
      </c>
      <c r="E68" s="73"/>
      <c r="G68" s="77"/>
    </row>
    <row r="69" spans="2:7" ht="17.45" customHeight="1" x14ac:dyDescent="0.2">
      <c r="B69" s="74"/>
      <c r="E69" s="73"/>
      <c r="G69" s="77"/>
    </row>
    <row r="70" spans="2:7" ht="17.45" customHeight="1" x14ac:dyDescent="0.2">
      <c r="B70" s="78">
        <f>B59+B62+B64+B68</f>
        <v>20008</v>
      </c>
      <c r="C70" s="79" t="s">
        <v>985</v>
      </c>
      <c r="D70" s="69"/>
      <c r="E70" s="152" t="s">
        <v>985</v>
      </c>
      <c r="F70" s="69"/>
      <c r="G70" s="80">
        <f>G59+G60+G63</f>
        <v>20008</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16605</v>
      </c>
    </row>
    <row r="78" spans="2:7" x14ac:dyDescent="0.2">
      <c r="B78" s="74"/>
      <c r="D78" s="75" t="s">
        <v>536</v>
      </c>
      <c r="E78" s="151"/>
      <c r="F78" s="75"/>
      <c r="G78" s="77"/>
    </row>
    <row r="79" spans="2:7" x14ac:dyDescent="0.2">
      <c r="B79" s="74">
        <f>G82-B77</f>
        <v>16605</v>
      </c>
      <c r="C79" s="75" t="s">
        <v>991</v>
      </c>
      <c r="D79" s="59" t="s">
        <v>535</v>
      </c>
      <c r="E79" s="73"/>
      <c r="G79" s="77"/>
    </row>
    <row r="80" spans="2:7" x14ac:dyDescent="0.2">
      <c r="B80" s="74">
        <f>B79-B13</f>
        <v>4735</v>
      </c>
      <c r="C80" s="75" t="s">
        <v>992</v>
      </c>
      <c r="D80" s="52" t="s">
        <v>532</v>
      </c>
      <c r="E80" s="73"/>
      <c r="G80" s="77"/>
    </row>
    <row r="81" spans="2:7" x14ac:dyDescent="0.2">
      <c r="B81" s="74"/>
      <c r="E81" s="73"/>
      <c r="G81" s="77"/>
    </row>
    <row r="82" spans="2:7" x14ac:dyDescent="0.2">
      <c r="B82" s="78">
        <f>B77+B79</f>
        <v>16605</v>
      </c>
      <c r="C82" s="79" t="s">
        <v>985</v>
      </c>
      <c r="D82" s="69"/>
      <c r="E82" s="152" t="s">
        <v>985</v>
      </c>
      <c r="F82" s="69"/>
      <c r="G82" s="80">
        <f>G77</f>
        <v>16605</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4764</v>
      </c>
      <c r="C92" s="75" t="s">
        <v>993</v>
      </c>
      <c r="D92" s="52" t="s">
        <v>525</v>
      </c>
      <c r="E92" s="151" t="s">
        <v>991</v>
      </c>
      <c r="F92" s="52" t="s">
        <v>532</v>
      </c>
      <c r="G92" s="77">
        <f>+B80</f>
        <v>4735</v>
      </c>
    </row>
    <row r="93" spans="2:7" x14ac:dyDescent="0.2">
      <c r="B93" s="74"/>
      <c r="D93" s="59" t="s">
        <v>523</v>
      </c>
      <c r="E93" s="151" t="s">
        <v>999</v>
      </c>
      <c r="F93" s="72" t="s">
        <v>531</v>
      </c>
      <c r="G93" s="77">
        <f>G94+G95</f>
        <v>29</v>
      </c>
    </row>
    <row r="94" spans="2:7" x14ac:dyDescent="0.2">
      <c r="B94" s="74"/>
      <c r="D94" s="75"/>
      <c r="E94" s="151" t="s">
        <v>530</v>
      </c>
      <c r="G94" s="77">
        <v>0</v>
      </c>
    </row>
    <row r="95" spans="2:7" x14ac:dyDescent="0.2">
      <c r="B95" s="74"/>
      <c r="D95" s="75"/>
      <c r="E95" s="151" t="s">
        <v>529</v>
      </c>
      <c r="G95" s="77">
        <v>29</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4764</v>
      </c>
      <c r="C99" s="79" t="s">
        <v>985</v>
      </c>
      <c r="D99" s="69"/>
      <c r="E99" s="152" t="s">
        <v>985</v>
      </c>
      <c r="F99" s="69"/>
      <c r="G99" s="80">
        <f>G92+G93+G96</f>
        <v>4764</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11568</v>
      </c>
      <c r="C106" s="75" t="s">
        <v>994</v>
      </c>
      <c r="D106" s="86" t="s">
        <v>526</v>
      </c>
      <c r="E106" s="73"/>
      <c r="G106" s="73"/>
    </row>
    <row r="107" spans="2:7" x14ac:dyDescent="0.2">
      <c r="B107" s="74">
        <v>11568</v>
      </c>
      <c r="C107" s="75" t="s">
        <v>995</v>
      </c>
      <c r="D107" s="75"/>
      <c r="E107" s="151" t="s">
        <v>993</v>
      </c>
      <c r="F107" s="59" t="s">
        <v>525</v>
      </c>
      <c r="G107" s="77"/>
    </row>
    <row r="108" spans="2:7" x14ac:dyDescent="0.2">
      <c r="B108" s="74">
        <f>-B13</f>
        <v>-11870</v>
      </c>
      <c r="C108" s="75" t="s">
        <v>1001</v>
      </c>
      <c r="D108" s="75" t="s">
        <v>524</v>
      </c>
      <c r="E108" s="151"/>
      <c r="F108" s="58" t="s">
        <v>523</v>
      </c>
      <c r="G108" s="77">
        <f>B92</f>
        <v>4764</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5066</v>
      </c>
      <c r="C113" s="153" t="s">
        <v>997</v>
      </c>
      <c r="D113" s="52" t="s">
        <v>519</v>
      </c>
      <c r="E113" s="155"/>
      <c r="F113" s="84"/>
      <c r="G113" s="77"/>
    </row>
    <row r="114" spans="2:7" x14ac:dyDescent="0.2">
      <c r="B114" s="74"/>
      <c r="D114" s="75"/>
      <c r="E114" s="155"/>
      <c r="G114" s="77"/>
    </row>
    <row r="115" spans="2:7" x14ac:dyDescent="0.2">
      <c r="B115" s="78">
        <f>B106+B108+B111+B113</f>
        <v>4764</v>
      </c>
      <c r="C115" s="79" t="s">
        <v>985</v>
      </c>
      <c r="D115" s="90"/>
      <c r="E115" s="152" t="s">
        <v>985</v>
      </c>
      <c r="F115" s="69"/>
      <c r="G115" s="80">
        <f>G108</f>
        <v>4764</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5066</v>
      </c>
    </row>
    <row r="123" spans="2:7" ht="15" x14ac:dyDescent="0.2">
      <c r="B123" s="74">
        <f>B125+B128+B131+B134+B137+B142+B143+B144</f>
        <v>10306</v>
      </c>
      <c r="C123" s="50"/>
      <c r="D123" s="75" t="s">
        <v>513</v>
      </c>
      <c r="E123" s="50"/>
      <c r="F123" s="50"/>
      <c r="G123" s="77">
        <f>G125+G128+G131+G134+G137+G142+G143+G144</f>
        <v>5240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16497</v>
      </c>
      <c r="D128" s="75" t="s">
        <v>509</v>
      </c>
      <c r="G128" s="77">
        <f>G129+G130</f>
        <v>-182</v>
      </c>
    </row>
    <row r="129" spans="2:7" x14ac:dyDescent="0.2">
      <c r="B129" s="74">
        <v>16472</v>
      </c>
      <c r="D129" s="75" t="s">
        <v>508</v>
      </c>
      <c r="G129" s="77">
        <v>0</v>
      </c>
    </row>
    <row r="130" spans="2:7" x14ac:dyDescent="0.2">
      <c r="B130" s="74">
        <v>25</v>
      </c>
      <c r="D130" s="75" t="s">
        <v>507</v>
      </c>
      <c r="G130" s="77">
        <v>-182</v>
      </c>
    </row>
    <row r="131" spans="2:7" x14ac:dyDescent="0.2">
      <c r="B131" s="74">
        <f>B132+B133</f>
        <v>26</v>
      </c>
      <c r="D131" s="75" t="s">
        <v>506</v>
      </c>
      <c r="G131" s="77">
        <f>G132+G133</f>
        <v>0</v>
      </c>
    </row>
    <row r="132" spans="2:7" x14ac:dyDescent="0.2">
      <c r="B132" s="74">
        <v>0</v>
      </c>
      <c r="D132" s="75" t="s">
        <v>505</v>
      </c>
      <c r="G132" s="77">
        <v>0</v>
      </c>
    </row>
    <row r="133" spans="2:7" x14ac:dyDescent="0.2">
      <c r="B133" s="74">
        <v>26</v>
      </c>
      <c r="D133" s="75" t="s">
        <v>504</v>
      </c>
      <c r="G133" s="77">
        <v>0</v>
      </c>
    </row>
    <row r="134" spans="2:7" x14ac:dyDescent="0.2">
      <c r="B134" s="74">
        <f>B135+B136</f>
        <v>320</v>
      </c>
      <c r="D134" s="75" t="s">
        <v>503</v>
      </c>
      <c r="G134" s="77">
        <f>G135+G136</f>
        <v>-1016</v>
      </c>
    </row>
    <row r="135" spans="2:7" x14ac:dyDescent="0.2">
      <c r="B135" s="74">
        <v>30</v>
      </c>
      <c r="D135" s="75" t="s">
        <v>502</v>
      </c>
      <c r="G135" s="77">
        <v>-268</v>
      </c>
    </row>
    <row r="136" spans="2:7" x14ac:dyDescent="0.2">
      <c r="B136" s="74">
        <v>290</v>
      </c>
      <c r="D136" s="75" t="s">
        <v>501</v>
      </c>
      <c r="G136" s="77">
        <v>-748</v>
      </c>
    </row>
    <row r="137" spans="2:7" x14ac:dyDescent="0.2">
      <c r="B137" s="74">
        <f>B138+B141</f>
        <v>-8320</v>
      </c>
      <c r="D137" s="89" t="s">
        <v>500</v>
      </c>
      <c r="G137" s="77">
        <f>G138+G141</f>
        <v>0</v>
      </c>
    </row>
    <row r="138" spans="2:7" x14ac:dyDescent="0.2">
      <c r="B138" s="74">
        <f>B139+B140</f>
        <v>-8320</v>
      </c>
      <c r="D138" s="89" t="s">
        <v>499</v>
      </c>
      <c r="G138" s="77">
        <f>G139+G140</f>
        <v>0</v>
      </c>
    </row>
    <row r="139" spans="2:7" x14ac:dyDescent="0.2">
      <c r="B139" s="74">
        <v>-8320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1783</v>
      </c>
      <c r="D144" s="75" t="s">
        <v>493</v>
      </c>
      <c r="G144" s="77">
        <f>G145+G146</f>
        <v>6438</v>
      </c>
    </row>
    <row r="145" spans="2:7" x14ac:dyDescent="0.2">
      <c r="B145" s="74">
        <v>1690</v>
      </c>
      <c r="D145" s="75" t="s">
        <v>492</v>
      </c>
      <c r="G145" s="77">
        <v>-139</v>
      </c>
    </row>
    <row r="146" spans="2:7" x14ac:dyDescent="0.2">
      <c r="B146" s="78">
        <v>93</v>
      </c>
      <c r="C146" s="91"/>
      <c r="D146" s="90" t="s">
        <v>491</v>
      </c>
      <c r="E146" s="91"/>
      <c r="F146" s="91"/>
      <c r="G146" s="80">
        <v>6577</v>
      </c>
    </row>
    <row r="185" s="72" customFormat="1" x14ac:dyDescent="0.2"/>
  </sheetData>
  <mergeCells count="1">
    <mergeCell ref="B85:G85"/>
  </mergeCells>
  <hyperlinks>
    <hyperlink ref="B1" location="Indice!A1" display="INDICE" xr:uid="{00000000-0004-0000-51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665</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231678</v>
      </c>
      <c r="C11" s="75" t="s">
        <v>975</v>
      </c>
      <c r="D11" s="75" t="s">
        <v>572</v>
      </c>
      <c r="E11" s="151" t="s">
        <v>998</v>
      </c>
      <c r="F11" s="76" t="s">
        <v>571</v>
      </c>
      <c r="G11" s="77">
        <f>G12+G13</f>
        <v>644854</v>
      </c>
    </row>
    <row r="12" spans="2:12" x14ac:dyDescent="0.2">
      <c r="B12" s="74">
        <f>G11-B11</f>
        <v>413176</v>
      </c>
      <c r="C12" s="75" t="s">
        <v>976</v>
      </c>
      <c r="D12" s="52" t="s">
        <v>566</v>
      </c>
      <c r="E12" s="151" t="s">
        <v>1006</v>
      </c>
      <c r="F12" s="72" t="s">
        <v>1007</v>
      </c>
      <c r="G12" s="77">
        <v>644854</v>
      </c>
    </row>
    <row r="13" spans="2:12" x14ac:dyDescent="0.2">
      <c r="B13" s="74">
        <v>44811</v>
      </c>
      <c r="C13" s="75" t="s">
        <v>977</v>
      </c>
      <c r="D13" s="75" t="s">
        <v>524</v>
      </c>
      <c r="E13" s="151" t="s">
        <v>1008</v>
      </c>
      <c r="F13" s="72" t="s">
        <v>1009</v>
      </c>
      <c r="G13" s="77">
        <v>0</v>
      </c>
    </row>
    <row r="14" spans="2:12" x14ac:dyDescent="0.2">
      <c r="B14" s="74">
        <f>B12-B13</f>
        <v>368365</v>
      </c>
      <c r="C14" s="75" t="s">
        <v>978</v>
      </c>
      <c r="D14" s="52" t="s">
        <v>570</v>
      </c>
      <c r="E14" s="151"/>
      <c r="G14" s="77"/>
    </row>
    <row r="15" spans="2:12" ht="7.15" customHeight="1" x14ac:dyDescent="0.2">
      <c r="B15" s="74"/>
      <c r="E15" s="73"/>
      <c r="G15" s="77"/>
    </row>
    <row r="16" spans="2:12" x14ac:dyDescent="0.2">
      <c r="B16" s="78">
        <f>B11+B12</f>
        <v>644854</v>
      </c>
      <c r="C16" s="79" t="s">
        <v>518</v>
      </c>
      <c r="D16" s="69"/>
      <c r="E16" s="152" t="s">
        <v>985</v>
      </c>
      <c r="F16" s="69"/>
      <c r="G16" s="80">
        <f>G11</f>
        <v>644854</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321292</v>
      </c>
      <c r="C26" s="75" t="s">
        <v>979</v>
      </c>
      <c r="D26" s="75" t="s">
        <v>567</v>
      </c>
      <c r="E26" s="151" t="s">
        <v>976</v>
      </c>
      <c r="F26" s="59" t="s">
        <v>566</v>
      </c>
      <c r="G26" s="77">
        <f>+B12</f>
        <v>413176</v>
      </c>
    </row>
    <row r="27" spans="2:7" x14ac:dyDescent="0.2">
      <c r="B27" s="74">
        <v>254989</v>
      </c>
      <c r="C27" s="75" t="s">
        <v>565</v>
      </c>
      <c r="E27" s="73"/>
      <c r="G27" s="77"/>
    </row>
    <row r="28" spans="2:7" x14ac:dyDescent="0.2">
      <c r="B28" s="74">
        <f>B29+B30</f>
        <v>66303</v>
      </c>
      <c r="C28" s="75" t="s">
        <v>564</v>
      </c>
      <c r="E28" s="73"/>
      <c r="G28" s="77"/>
    </row>
    <row r="29" spans="2:7" x14ac:dyDescent="0.2">
      <c r="B29" s="74">
        <v>65303</v>
      </c>
      <c r="C29" s="75" t="s">
        <v>1002</v>
      </c>
      <c r="E29" s="73"/>
      <c r="G29" s="77"/>
    </row>
    <row r="30" spans="2:7" x14ac:dyDescent="0.2">
      <c r="B30" s="74">
        <v>1000</v>
      </c>
      <c r="C30" s="75" t="s">
        <v>1003</v>
      </c>
      <c r="E30" s="73"/>
      <c r="G30" s="77"/>
    </row>
    <row r="31" spans="2:7" ht="12.75" customHeight="1" x14ac:dyDescent="0.2">
      <c r="B31" s="74">
        <v>2159</v>
      </c>
      <c r="C31" s="75" t="s">
        <v>980</v>
      </c>
      <c r="D31" s="72" t="s">
        <v>563</v>
      </c>
      <c r="E31" s="73"/>
      <c r="G31" s="77"/>
    </row>
    <row r="32" spans="2:7" ht="12.75" customHeight="1" x14ac:dyDescent="0.2">
      <c r="B32" s="74">
        <v>0</v>
      </c>
      <c r="C32" s="75" t="s">
        <v>981</v>
      </c>
      <c r="D32" s="72" t="s">
        <v>562</v>
      </c>
      <c r="E32" s="73"/>
      <c r="G32" s="77"/>
    </row>
    <row r="33" spans="2:7" x14ac:dyDescent="0.2">
      <c r="B33" s="74">
        <f>G35-B26-B31-B32</f>
        <v>89725</v>
      </c>
      <c r="C33" s="75" t="s">
        <v>982</v>
      </c>
      <c r="D33" s="52" t="s">
        <v>560</v>
      </c>
      <c r="E33" s="73"/>
      <c r="G33" s="77"/>
    </row>
    <row r="34" spans="2:7" x14ac:dyDescent="0.2">
      <c r="B34" s="74"/>
      <c r="E34" s="73"/>
      <c r="G34" s="77"/>
    </row>
    <row r="35" spans="2:7" x14ac:dyDescent="0.2">
      <c r="B35" s="78">
        <f>B26+B31+B32+B33</f>
        <v>413176</v>
      </c>
      <c r="C35" s="79" t="s">
        <v>985</v>
      </c>
      <c r="D35" s="69"/>
      <c r="E35" s="152" t="s">
        <v>985</v>
      </c>
      <c r="F35" s="69"/>
      <c r="G35" s="80">
        <f>G26</f>
        <v>413176</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2091284</v>
      </c>
      <c r="C42" s="75" t="s">
        <v>983</v>
      </c>
      <c r="D42" s="75" t="s">
        <v>559</v>
      </c>
      <c r="E42" s="151" t="s">
        <v>982</v>
      </c>
      <c r="F42" s="52" t="s">
        <v>560</v>
      </c>
      <c r="G42" s="77">
        <f>+B33</f>
        <v>89725</v>
      </c>
    </row>
    <row r="43" spans="2:7" x14ac:dyDescent="0.2">
      <c r="B43" s="74">
        <v>-198716</v>
      </c>
      <c r="C43" s="82" t="s">
        <v>558</v>
      </c>
      <c r="E43" s="154" t="s">
        <v>983</v>
      </c>
      <c r="F43" s="76" t="s">
        <v>559</v>
      </c>
      <c r="G43" s="77">
        <f>G44+G45+G47+G48+G49</f>
        <v>5373912</v>
      </c>
    </row>
    <row r="44" spans="2:7" x14ac:dyDescent="0.2">
      <c r="B44" s="74">
        <v>2290000</v>
      </c>
      <c r="C44" s="75" t="s">
        <v>557</v>
      </c>
      <c r="E44" s="154" t="s">
        <v>1010</v>
      </c>
      <c r="F44" s="72" t="s">
        <v>1011</v>
      </c>
      <c r="G44" s="77">
        <v>5109093</v>
      </c>
    </row>
    <row r="45" spans="2:7" x14ac:dyDescent="0.2">
      <c r="B45" s="74">
        <v>0</v>
      </c>
      <c r="C45" s="75" t="s">
        <v>556</v>
      </c>
      <c r="E45" s="151" t="s">
        <v>1012</v>
      </c>
      <c r="F45" s="72" t="s">
        <v>1013</v>
      </c>
      <c r="G45" s="77">
        <v>264819</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2806544</v>
      </c>
      <c r="C49" s="75" t="s">
        <v>984</v>
      </c>
      <c r="D49" s="52" t="s">
        <v>550</v>
      </c>
      <c r="E49" s="151" t="s">
        <v>1018</v>
      </c>
      <c r="F49" s="75" t="s">
        <v>1019</v>
      </c>
      <c r="G49" s="77">
        <v>0</v>
      </c>
    </row>
    <row r="50" spans="2:7" x14ac:dyDescent="0.2">
      <c r="B50" s="74"/>
      <c r="C50" s="75"/>
      <c r="D50" s="75"/>
      <c r="E50" s="151" t="s">
        <v>1020</v>
      </c>
      <c r="F50" s="75" t="s">
        <v>1021</v>
      </c>
      <c r="G50" s="77">
        <v>-565809</v>
      </c>
    </row>
    <row r="51" spans="2:7" x14ac:dyDescent="0.2">
      <c r="B51" s="74"/>
      <c r="E51" s="151"/>
      <c r="G51" s="77"/>
    </row>
    <row r="52" spans="2:7" x14ac:dyDescent="0.2">
      <c r="B52" s="78">
        <f>B42+B49</f>
        <v>4897828</v>
      </c>
      <c r="C52" s="79" t="s">
        <v>985</v>
      </c>
      <c r="D52" s="69"/>
      <c r="E52" s="152" t="s">
        <v>985</v>
      </c>
      <c r="F52" s="69"/>
      <c r="G52" s="80">
        <f>G42+G43+G50</f>
        <v>4897828</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153292</v>
      </c>
      <c r="C59" s="75" t="s">
        <v>986</v>
      </c>
      <c r="D59" s="76" t="s">
        <v>551</v>
      </c>
      <c r="E59" s="151" t="s">
        <v>984</v>
      </c>
      <c r="F59" s="52" t="s">
        <v>550</v>
      </c>
      <c r="G59" s="77">
        <f>+B49</f>
        <v>2806544</v>
      </c>
    </row>
    <row r="60" spans="2:7" x14ac:dyDescent="0.2">
      <c r="B60" s="74">
        <v>153292</v>
      </c>
      <c r="C60" s="75" t="s">
        <v>549</v>
      </c>
      <c r="E60" s="151" t="s">
        <v>1004</v>
      </c>
      <c r="F60" s="75" t="s">
        <v>1005</v>
      </c>
      <c r="G60" s="77">
        <f>G61+G62</f>
        <v>1000</v>
      </c>
    </row>
    <row r="61" spans="2:7" x14ac:dyDescent="0.2">
      <c r="B61" s="74">
        <v>0</v>
      </c>
      <c r="C61" s="75" t="s">
        <v>548</v>
      </c>
      <c r="E61" s="151" t="s">
        <v>1022</v>
      </c>
      <c r="F61" s="72" t="s">
        <v>1023</v>
      </c>
      <c r="G61" s="77">
        <v>0</v>
      </c>
    </row>
    <row r="62" spans="2:7" x14ac:dyDescent="0.2">
      <c r="B62" s="74">
        <v>1000</v>
      </c>
      <c r="C62" s="75" t="s">
        <v>987</v>
      </c>
      <c r="D62" s="75" t="s">
        <v>547</v>
      </c>
      <c r="E62" s="151" t="s">
        <v>1024</v>
      </c>
      <c r="F62" s="72" t="s">
        <v>1025</v>
      </c>
      <c r="G62" s="77">
        <v>1000</v>
      </c>
    </row>
    <row r="63" spans="2:7" x14ac:dyDescent="0.2">
      <c r="B63" s="74"/>
      <c r="D63" s="75" t="s">
        <v>546</v>
      </c>
      <c r="E63" s="151" t="s">
        <v>988</v>
      </c>
      <c r="F63" s="72" t="s">
        <v>545</v>
      </c>
      <c r="G63" s="77">
        <f>G64+G65+G66</f>
        <v>0</v>
      </c>
    </row>
    <row r="64" spans="2:7" x14ac:dyDescent="0.2">
      <c r="B64" s="74">
        <f>B65+B66+B67</f>
        <v>6035</v>
      </c>
      <c r="C64" s="75" t="s">
        <v>988</v>
      </c>
      <c r="D64" s="72" t="s">
        <v>545</v>
      </c>
      <c r="E64" s="151" t="s">
        <v>1026</v>
      </c>
      <c r="F64" s="72" t="s">
        <v>1027</v>
      </c>
      <c r="G64" s="77">
        <v>0</v>
      </c>
    </row>
    <row r="65" spans="2:7" x14ac:dyDescent="0.2">
      <c r="B65" s="74">
        <v>35</v>
      </c>
      <c r="C65" s="75" t="s">
        <v>544</v>
      </c>
      <c r="E65" s="151" t="s">
        <v>1028</v>
      </c>
      <c r="F65" s="72" t="s">
        <v>1029</v>
      </c>
      <c r="G65" s="77">
        <v>0</v>
      </c>
    </row>
    <row r="66" spans="2:7" x14ac:dyDescent="0.2">
      <c r="B66" s="74">
        <v>0</v>
      </c>
      <c r="C66" s="75" t="s">
        <v>543</v>
      </c>
      <c r="E66" s="151" t="s">
        <v>1030</v>
      </c>
      <c r="F66" s="72" t="s">
        <v>1031</v>
      </c>
      <c r="G66" s="77">
        <v>0</v>
      </c>
    </row>
    <row r="67" spans="2:7" x14ac:dyDescent="0.2">
      <c r="B67" s="74">
        <v>6000</v>
      </c>
      <c r="C67" s="75" t="s">
        <v>542</v>
      </c>
      <c r="E67" s="73"/>
      <c r="G67" s="77"/>
    </row>
    <row r="68" spans="2:7" x14ac:dyDescent="0.2">
      <c r="B68" s="74">
        <f>G70-B59-B62-B64</f>
        <v>2647217</v>
      </c>
      <c r="C68" s="75" t="s">
        <v>989</v>
      </c>
      <c r="D68" s="75" t="s">
        <v>537</v>
      </c>
      <c r="E68" s="73"/>
      <c r="G68" s="77"/>
    </row>
    <row r="69" spans="2:7" ht="17.45" customHeight="1" x14ac:dyDescent="0.2">
      <c r="B69" s="74"/>
      <c r="E69" s="73"/>
      <c r="G69" s="77"/>
    </row>
    <row r="70" spans="2:7" ht="17.45" customHeight="1" x14ac:dyDescent="0.2">
      <c r="B70" s="78">
        <f>B59+B62+B64+B68</f>
        <v>2807544</v>
      </c>
      <c r="C70" s="79" t="s">
        <v>985</v>
      </c>
      <c r="D70" s="69"/>
      <c r="E70" s="152" t="s">
        <v>985</v>
      </c>
      <c r="F70" s="69"/>
      <c r="G70" s="80">
        <f>G59+G60+G63</f>
        <v>2807544</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2647217</v>
      </c>
    </row>
    <row r="78" spans="2:7" x14ac:dyDescent="0.2">
      <c r="B78" s="74"/>
      <c r="D78" s="75" t="s">
        <v>536</v>
      </c>
      <c r="E78" s="151"/>
      <c r="F78" s="75"/>
      <c r="G78" s="77"/>
    </row>
    <row r="79" spans="2:7" x14ac:dyDescent="0.2">
      <c r="B79" s="74">
        <f>G82-B77</f>
        <v>2647217</v>
      </c>
      <c r="C79" s="75" t="s">
        <v>991</v>
      </c>
      <c r="D79" s="59" t="s">
        <v>535</v>
      </c>
      <c r="E79" s="73"/>
      <c r="G79" s="77"/>
    </row>
    <row r="80" spans="2:7" x14ac:dyDescent="0.2">
      <c r="B80" s="74">
        <f>B79-B13</f>
        <v>2602406</v>
      </c>
      <c r="C80" s="75" t="s">
        <v>992</v>
      </c>
      <c r="D80" s="52" t="s">
        <v>532</v>
      </c>
      <c r="E80" s="73"/>
      <c r="G80" s="77"/>
    </row>
    <row r="81" spans="2:7" x14ac:dyDescent="0.2">
      <c r="B81" s="74"/>
      <c r="E81" s="73"/>
      <c r="G81" s="77"/>
    </row>
    <row r="82" spans="2:7" x14ac:dyDescent="0.2">
      <c r="B82" s="78">
        <f>B77+B79</f>
        <v>2647217</v>
      </c>
      <c r="C82" s="79" t="s">
        <v>985</v>
      </c>
      <c r="D82" s="69"/>
      <c r="E82" s="152" t="s">
        <v>985</v>
      </c>
      <c r="F82" s="69"/>
      <c r="G82" s="80">
        <f>G77</f>
        <v>2647217</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2605781</v>
      </c>
      <c r="C92" s="75" t="s">
        <v>993</v>
      </c>
      <c r="D92" s="52" t="s">
        <v>525</v>
      </c>
      <c r="E92" s="151" t="s">
        <v>991</v>
      </c>
      <c r="F92" s="52" t="s">
        <v>532</v>
      </c>
      <c r="G92" s="77">
        <f>+B80</f>
        <v>2602406</v>
      </c>
    </row>
    <row r="93" spans="2:7" x14ac:dyDescent="0.2">
      <c r="B93" s="74"/>
      <c r="D93" s="59" t="s">
        <v>523</v>
      </c>
      <c r="E93" s="151" t="s">
        <v>999</v>
      </c>
      <c r="F93" s="72" t="s">
        <v>531</v>
      </c>
      <c r="G93" s="77">
        <f>G94+G95</f>
        <v>3375</v>
      </c>
    </row>
    <row r="94" spans="2:7" x14ac:dyDescent="0.2">
      <c r="B94" s="74"/>
      <c r="D94" s="75"/>
      <c r="E94" s="151" t="s">
        <v>530</v>
      </c>
      <c r="G94" s="77">
        <v>3375</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2605781</v>
      </c>
      <c r="C99" s="79" t="s">
        <v>985</v>
      </c>
      <c r="D99" s="69"/>
      <c r="E99" s="152" t="s">
        <v>985</v>
      </c>
      <c r="F99" s="69"/>
      <c r="G99" s="80">
        <f>G92+G93+G96</f>
        <v>2605781</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54460</v>
      </c>
      <c r="C106" s="75" t="s">
        <v>994</v>
      </c>
      <c r="D106" s="86" t="s">
        <v>526</v>
      </c>
      <c r="E106" s="73"/>
      <c r="G106" s="73"/>
    </row>
    <row r="107" spans="2:7" x14ac:dyDescent="0.2">
      <c r="B107" s="74">
        <v>54460</v>
      </c>
      <c r="C107" s="75" t="s">
        <v>995</v>
      </c>
      <c r="D107" s="75"/>
      <c r="E107" s="151" t="s">
        <v>993</v>
      </c>
      <c r="F107" s="59" t="s">
        <v>525</v>
      </c>
      <c r="G107" s="77"/>
    </row>
    <row r="108" spans="2:7" x14ac:dyDescent="0.2">
      <c r="B108" s="74">
        <f>-B13</f>
        <v>-44811</v>
      </c>
      <c r="C108" s="75" t="s">
        <v>1001</v>
      </c>
      <c r="D108" s="75" t="s">
        <v>524</v>
      </c>
      <c r="E108" s="151"/>
      <c r="F108" s="58" t="s">
        <v>523</v>
      </c>
      <c r="G108" s="77">
        <f>B92</f>
        <v>2605781</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2596132</v>
      </c>
      <c r="C113" s="153" t="s">
        <v>997</v>
      </c>
      <c r="D113" s="52" t="s">
        <v>519</v>
      </c>
      <c r="E113" s="155"/>
      <c r="F113" s="84"/>
      <c r="G113" s="77"/>
    </row>
    <row r="114" spans="2:7" x14ac:dyDescent="0.2">
      <c r="B114" s="74"/>
      <c r="D114" s="75"/>
      <c r="E114" s="155"/>
      <c r="G114" s="77"/>
    </row>
    <row r="115" spans="2:7" x14ac:dyDescent="0.2">
      <c r="B115" s="78">
        <f>B106+B108+B111+B113</f>
        <v>2605781</v>
      </c>
      <c r="C115" s="79" t="s">
        <v>985</v>
      </c>
      <c r="D115" s="90"/>
      <c r="E115" s="152" t="s">
        <v>985</v>
      </c>
      <c r="F115" s="69"/>
      <c r="G115" s="80">
        <f>G108</f>
        <v>2605781</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2620132</v>
      </c>
    </row>
    <row r="123" spans="2:7" ht="15" x14ac:dyDescent="0.2">
      <c r="B123" s="74">
        <f>B125+B128+B131+B134+B137+B142+B143+B144</f>
        <v>280327542</v>
      </c>
      <c r="C123" s="50"/>
      <c r="D123" s="75" t="s">
        <v>513</v>
      </c>
      <c r="E123" s="50"/>
      <c r="F123" s="50"/>
      <c r="G123" s="77">
        <f>G125+G128+G131+G134+G137+G142+G143+G144</f>
        <v>277707410</v>
      </c>
    </row>
    <row r="124" spans="2:7" ht="13.15" customHeight="1" x14ac:dyDescent="0.2">
      <c r="B124" s="51"/>
      <c r="C124" s="50"/>
      <c r="D124" s="75"/>
      <c r="E124" s="50"/>
      <c r="F124" s="50"/>
      <c r="G124" s="49"/>
    </row>
    <row r="125" spans="2:7" ht="13.15" customHeight="1" x14ac:dyDescent="0.2">
      <c r="B125" s="74">
        <f>B126+B127</f>
        <v>-275000</v>
      </c>
      <c r="C125" s="50"/>
      <c r="D125" s="75" t="s">
        <v>512</v>
      </c>
      <c r="E125" s="50"/>
      <c r="F125" s="50"/>
      <c r="G125" s="77">
        <f>G126+G127</f>
        <v>-4000</v>
      </c>
    </row>
    <row r="126" spans="2:7" ht="13.15" customHeight="1" x14ac:dyDescent="0.2">
      <c r="B126" s="74">
        <v>0</v>
      </c>
      <c r="C126" s="50"/>
      <c r="D126" s="75" t="s">
        <v>511</v>
      </c>
      <c r="E126" s="50"/>
      <c r="F126" s="50"/>
      <c r="G126" s="77">
        <v>0</v>
      </c>
    </row>
    <row r="127" spans="2:7" ht="15" x14ac:dyDescent="0.2">
      <c r="B127" s="74">
        <v>-275000</v>
      </c>
      <c r="C127" s="50"/>
      <c r="D127" s="75" t="s">
        <v>510</v>
      </c>
      <c r="E127" s="50"/>
      <c r="F127" s="50"/>
      <c r="G127" s="77">
        <v>-4000</v>
      </c>
    </row>
    <row r="128" spans="2:7" x14ac:dyDescent="0.2">
      <c r="B128" s="74">
        <f>B129+B130</f>
        <v>140051026</v>
      </c>
      <c r="D128" s="75" t="s">
        <v>509</v>
      </c>
      <c r="G128" s="77">
        <f>G129+G130</f>
        <v>275021438</v>
      </c>
    </row>
    <row r="129" spans="2:7" x14ac:dyDescent="0.2">
      <c r="B129" s="74">
        <v>0</v>
      </c>
      <c r="D129" s="75" t="s">
        <v>508</v>
      </c>
      <c r="G129" s="77">
        <v>14995000</v>
      </c>
    </row>
    <row r="130" spans="2:7" x14ac:dyDescent="0.2">
      <c r="B130" s="74">
        <v>140051026</v>
      </c>
      <c r="D130" s="75" t="s">
        <v>507</v>
      </c>
      <c r="G130" s="77">
        <v>260026438</v>
      </c>
    </row>
    <row r="131" spans="2:7" x14ac:dyDescent="0.2">
      <c r="B131" s="74">
        <f>B132+B133</f>
        <v>138604745</v>
      </c>
      <c r="D131" s="75" t="s">
        <v>506</v>
      </c>
      <c r="G131" s="77">
        <f>G132+G133</f>
        <v>19927</v>
      </c>
    </row>
    <row r="132" spans="2:7" x14ac:dyDescent="0.2">
      <c r="B132" s="74">
        <v>1905000</v>
      </c>
      <c r="D132" s="75" t="s">
        <v>505</v>
      </c>
      <c r="G132" s="77">
        <v>1678000</v>
      </c>
    </row>
    <row r="133" spans="2:7" x14ac:dyDescent="0.2">
      <c r="B133" s="74">
        <v>136699745</v>
      </c>
      <c r="D133" s="75" t="s">
        <v>504</v>
      </c>
      <c r="G133" s="77">
        <v>-1658073</v>
      </c>
    </row>
    <row r="134" spans="2:7" x14ac:dyDescent="0.2">
      <c r="B134" s="74">
        <f>B135+B136</f>
        <v>2046505</v>
      </c>
      <c r="D134" s="75" t="s">
        <v>503</v>
      </c>
      <c r="G134" s="77">
        <f>G135+G136</f>
        <v>442243</v>
      </c>
    </row>
    <row r="135" spans="2:7" x14ac:dyDescent="0.2">
      <c r="B135" s="74">
        <v>521000</v>
      </c>
      <c r="D135" s="75" t="s">
        <v>502</v>
      </c>
      <c r="G135" s="77">
        <v>0</v>
      </c>
    </row>
    <row r="136" spans="2:7" x14ac:dyDescent="0.2">
      <c r="B136" s="74">
        <v>1525505</v>
      </c>
      <c r="D136" s="75" t="s">
        <v>501</v>
      </c>
      <c r="G136" s="77">
        <v>442243</v>
      </c>
    </row>
    <row r="137" spans="2:7" x14ac:dyDescent="0.2">
      <c r="B137" s="74">
        <f>B138+B141</f>
        <v>115495</v>
      </c>
      <c r="D137" s="89" t="s">
        <v>500</v>
      </c>
      <c r="G137" s="77">
        <f>G138+G141</f>
        <v>-98000</v>
      </c>
    </row>
    <row r="138" spans="2:7" x14ac:dyDescent="0.2">
      <c r="B138" s="74">
        <f>B139+B140</f>
        <v>115495</v>
      </c>
      <c r="D138" s="89" t="s">
        <v>499</v>
      </c>
      <c r="G138" s="77">
        <f>G139+G140</f>
        <v>-98000</v>
      </c>
    </row>
    <row r="139" spans="2:7" x14ac:dyDescent="0.2">
      <c r="B139" s="74">
        <v>113495</v>
      </c>
      <c r="D139" s="89" t="s">
        <v>498</v>
      </c>
      <c r="G139" s="77">
        <v>0</v>
      </c>
    </row>
    <row r="140" spans="2:7" x14ac:dyDescent="0.2">
      <c r="B140" s="74">
        <v>2000</v>
      </c>
      <c r="D140" s="89" t="s">
        <v>497</v>
      </c>
      <c r="G140" s="77">
        <v>-98000</v>
      </c>
    </row>
    <row r="141" spans="2:7" x14ac:dyDescent="0.2">
      <c r="B141" s="74">
        <v>0</v>
      </c>
      <c r="D141" s="89" t="s">
        <v>496</v>
      </c>
      <c r="G141" s="77">
        <v>0</v>
      </c>
    </row>
    <row r="142" spans="2:7" x14ac:dyDescent="0.2">
      <c r="B142" s="74">
        <v>0</v>
      </c>
      <c r="D142" s="75" t="s">
        <v>495</v>
      </c>
      <c r="G142" s="77">
        <v>0</v>
      </c>
    </row>
    <row r="143" spans="2:7" x14ac:dyDescent="0.2">
      <c r="B143" s="74">
        <v>-245552</v>
      </c>
      <c r="D143" s="75" t="s">
        <v>494</v>
      </c>
      <c r="G143" s="77">
        <v>3791</v>
      </c>
    </row>
    <row r="144" spans="2:7" x14ac:dyDescent="0.2">
      <c r="B144" s="74">
        <f>B145+B146</f>
        <v>30323</v>
      </c>
      <c r="D144" s="75" t="s">
        <v>493</v>
      </c>
      <c r="G144" s="77">
        <f>G145+G146</f>
        <v>2322011</v>
      </c>
    </row>
    <row r="145" spans="2:7" x14ac:dyDescent="0.2">
      <c r="B145" s="74">
        <v>0</v>
      </c>
      <c r="D145" s="75" t="s">
        <v>492</v>
      </c>
      <c r="G145" s="77">
        <v>0</v>
      </c>
    </row>
    <row r="146" spans="2:7" x14ac:dyDescent="0.2">
      <c r="B146" s="78">
        <v>30323</v>
      </c>
      <c r="C146" s="91"/>
      <c r="D146" s="90" t="s">
        <v>491</v>
      </c>
      <c r="E146" s="91"/>
      <c r="F146" s="91"/>
      <c r="G146" s="80">
        <v>2322011</v>
      </c>
    </row>
    <row r="185" s="72" customFormat="1" x14ac:dyDescent="0.2"/>
  </sheetData>
  <mergeCells count="1">
    <mergeCell ref="B85:G85"/>
  </mergeCells>
  <hyperlinks>
    <hyperlink ref="B1" location="Indice!A1" display="INDICE" xr:uid="{00000000-0004-0000-52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667</v>
      </c>
      <c r="C3" s="109"/>
      <c r="D3" s="113"/>
      <c r="E3" s="109"/>
      <c r="F3" s="109"/>
      <c r="G3" s="109"/>
      <c r="H3" s="109"/>
      <c r="I3" s="109"/>
      <c r="J3" s="109"/>
      <c r="K3" s="109"/>
    </row>
    <row r="4" spans="2:12" s="112" customFormat="1" ht="15" customHeight="1" x14ac:dyDescent="0.25">
      <c r="B4" s="67" t="s">
        <v>666</v>
      </c>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50070</v>
      </c>
      <c r="C11" s="75" t="s">
        <v>975</v>
      </c>
      <c r="D11" s="75" t="s">
        <v>572</v>
      </c>
      <c r="E11" s="151" t="s">
        <v>998</v>
      </c>
      <c r="F11" s="76" t="s">
        <v>571</v>
      </c>
      <c r="G11" s="77">
        <f>G12+G13</f>
        <v>120181</v>
      </c>
    </row>
    <row r="12" spans="2:12" x14ac:dyDescent="0.2">
      <c r="B12" s="74">
        <f>G11-B11</f>
        <v>70111</v>
      </c>
      <c r="C12" s="75" t="s">
        <v>976</v>
      </c>
      <c r="D12" s="52" t="s">
        <v>566</v>
      </c>
      <c r="E12" s="151" t="s">
        <v>1006</v>
      </c>
      <c r="F12" s="72" t="s">
        <v>1007</v>
      </c>
      <c r="G12" s="77">
        <v>120181</v>
      </c>
    </row>
    <row r="13" spans="2:12" x14ac:dyDescent="0.2">
      <c r="B13" s="74">
        <v>3120</v>
      </c>
      <c r="C13" s="75" t="s">
        <v>977</v>
      </c>
      <c r="D13" s="75" t="s">
        <v>524</v>
      </c>
      <c r="E13" s="151" t="s">
        <v>1008</v>
      </c>
      <c r="F13" s="72" t="s">
        <v>1009</v>
      </c>
      <c r="G13" s="77">
        <v>0</v>
      </c>
    </row>
    <row r="14" spans="2:12" x14ac:dyDescent="0.2">
      <c r="B14" s="74">
        <f>B12-B13</f>
        <v>66991</v>
      </c>
      <c r="C14" s="75" t="s">
        <v>978</v>
      </c>
      <c r="D14" s="52" t="s">
        <v>570</v>
      </c>
      <c r="E14" s="151"/>
      <c r="G14" s="77"/>
    </row>
    <row r="15" spans="2:12" ht="7.15" customHeight="1" x14ac:dyDescent="0.2">
      <c r="B15" s="74"/>
      <c r="E15" s="73"/>
      <c r="G15" s="77"/>
    </row>
    <row r="16" spans="2:12" x14ac:dyDescent="0.2">
      <c r="B16" s="78">
        <f>B11+B12</f>
        <v>120181</v>
      </c>
      <c r="C16" s="79" t="s">
        <v>518</v>
      </c>
      <c r="D16" s="69"/>
      <c r="E16" s="152" t="s">
        <v>985</v>
      </c>
      <c r="F16" s="69"/>
      <c r="G16" s="80">
        <f>G11</f>
        <v>120181</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34894</v>
      </c>
      <c r="C26" s="75" t="s">
        <v>979</v>
      </c>
      <c r="D26" s="75" t="s">
        <v>567</v>
      </c>
      <c r="E26" s="151" t="s">
        <v>976</v>
      </c>
      <c r="F26" s="59" t="s">
        <v>566</v>
      </c>
      <c r="G26" s="77">
        <f>+B12</f>
        <v>70111</v>
      </c>
    </row>
    <row r="27" spans="2:7" x14ac:dyDescent="0.2">
      <c r="B27" s="74">
        <v>29150</v>
      </c>
      <c r="C27" s="75" t="s">
        <v>565</v>
      </c>
      <c r="E27" s="73"/>
      <c r="G27" s="77"/>
    </row>
    <row r="28" spans="2:7" x14ac:dyDescent="0.2">
      <c r="B28" s="74">
        <f>B29+B30</f>
        <v>5744</v>
      </c>
      <c r="C28" s="75" t="s">
        <v>564</v>
      </c>
      <c r="E28" s="73"/>
      <c r="G28" s="77"/>
    </row>
    <row r="29" spans="2:7" x14ac:dyDescent="0.2">
      <c r="B29" s="74">
        <v>5744</v>
      </c>
      <c r="C29" s="75" t="s">
        <v>1002</v>
      </c>
      <c r="E29" s="73"/>
      <c r="G29" s="77"/>
    </row>
    <row r="30" spans="2:7" x14ac:dyDescent="0.2">
      <c r="B30" s="74">
        <v>0</v>
      </c>
      <c r="C30" s="75" t="s">
        <v>1003</v>
      </c>
      <c r="E30" s="73"/>
      <c r="G30" s="77"/>
    </row>
    <row r="31" spans="2:7" ht="12.75" customHeight="1" x14ac:dyDescent="0.2">
      <c r="B31" s="74">
        <v>466</v>
      </c>
      <c r="C31" s="75" t="s">
        <v>980</v>
      </c>
      <c r="D31" s="72" t="s">
        <v>563</v>
      </c>
      <c r="E31" s="73"/>
      <c r="G31" s="77"/>
    </row>
    <row r="32" spans="2:7" ht="12.75" customHeight="1" x14ac:dyDescent="0.2">
      <c r="B32" s="74">
        <v>0</v>
      </c>
      <c r="C32" s="75" t="s">
        <v>981</v>
      </c>
      <c r="D32" s="72" t="s">
        <v>562</v>
      </c>
      <c r="E32" s="73"/>
      <c r="G32" s="77"/>
    </row>
    <row r="33" spans="2:7" x14ac:dyDescent="0.2">
      <c r="B33" s="74">
        <f>G35-B26-B31-B32</f>
        <v>34751</v>
      </c>
      <c r="C33" s="75" t="s">
        <v>982</v>
      </c>
      <c r="D33" s="52" t="s">
        <v>560</v>
      </c>
      <c r="E33" s="73"/>
      <c r="G33" s="77"/>
    </row>
    <row r="34" spans="2:7" x14ac:dyDescent="0.2">
      <c r="B34" s="74"/>
      <c r="E34" s="73"/>
      <c r="G34" s="77"/>
    </row>
    <row r="35" spans="2:7" x14ac:dyDescent="0.2">
      <c r="B35" s="78">
        <f>B26+B31+B32+B33</f>
        <v>70111</v>
      </c>
      <c r="C35" s="79" t="s">
        <v>985</v>
      </c>
      <c r="D35" s="69"/>
      <c r="E35" s="152" t="s">
        <v>985</v>
      </c>
      <c r="F35" s="69"/>
      <c r="G35" s="80">
        <f>G26</f>
        <v>70111</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4394</v>
      </c>
      <c r="C42" s="75" t="s">
        <v>983</v>
      </c>
      <c r="D42" s="75" t="s">
        <v>559</v>
      </c>
      <c r="E42" s="151" t="s">
        <v>982</v>
      </c>
      <c r="F42" s="52" t="s">
        <v>560</v>
      </c>
      <c r="G42" s="77">
        <f>+B33</f>
        <v>34751</v>
      </c>
    </row>
    <row r="43" spans="2:7" x14ac:dyDescent="0.2">
      <c r="B43" s="74">
        <v>168</v>
      </c>
      <c r="C43" s="82" t="s">
        <v>558</v>
      </c>
      <c r="E43" s="154" t="s">
        <v>983</v>
      </c>
      <c r="F43" s="76" t="s">
        <v>559</v>
      </c>
      <c r="G43" s="77">
        <f>G44+G45+G47+G48+G49</f>
        <v>13237</v>
      </c>
    </row>
    <row r="44" spans="2:7" x14ac:dyDescent="0.2">
      <c r="B44" s="74">
        <v>0</v>
      </c>
      <c r="C44" s="75" t="s">
        <v>557</v>
      </c>
      <c r="E44" s="154" t="s">
        <v>1010</v>
      </c>
      <c r="F44" s="72" t="s">
        <v>1011</v>
      </c>
      <c r="G44" s="77">
        <v>8210</v>
      </c>
    </row>
    <row r="45" spans="2:7" x14ac:dyDescent="0.2">
      <c r="B45" s="74">
        <v>0</v>
      </c>
      <c r="C45" s="75" t="s">
        <v>556</v>
      </c>
      <c r="E45" s="151" t="s">
        <v>1012</v>
      </c>
      <c r="F45" s="72" t="s">
        <v>1013</v>
      </c>
      <c r="G45" s="77">
        <v>5027</v>
      </c>
    </row>
    <row r="46" spans="2:7" x14ac:dyDescent="0.2">
      <c r="B46" s="74"/>
      <c r="D46" s="75" t="s">
        <v>555</v>
      </c>
      <c r="E46" s="151" t="s">
        <v>1014</v>
      </c>
      <c r="F46" s="71" t="s">
        <v>1015</v>
      </c>
      <c r="G46" s="77"/>
    </row>
    <row r="47" spans="2:7" x14ac:dyDescent="0.2">
      <c r="B47" s="74">
        <v>4226</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43594</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47988</v>
      </c>
      <c r="C52" s="79" t="s">
        <v>985</v>
      </c>
      <c r="D52" s="69"/>
      <c r="E52" s="152" t="s">
        <v>985</v>
      </c>
      <c r="F52" s="69"/>
      <c r="G52" s="80">
        <f>G42+G43+G50</f>
        <v>47988</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4530</v>
      </c>
      <c r="C59" s="75" t="s">
        <v>986</v>
      </c>
      <c r="D59" s="76" t="s">
        <v>551</v>
      </c>
      <c r="E59" s="151" t="s">
        <v>984</v>
      </c>
      <c r="F59" s="52" t="s">
        <v>550</v>
      </c>
      <c r="G59" s="77">
        <f>+B49</f>
        <v>43594</v>
      </c>
    </row>
    <row r="60" spans="2:7" x14ac:dyDescent="0.2">
      <c r="B60" s="74">
        <v>4530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50053</v>
      </c>
    </row>
    <row r="64" spans="2:7" x14ac:dyDescent="0.2">
      <c r="B64" s="74">
        <f>B65+B66+B67</f>
        <v>50053</v>
      </c>
      <c r="C64" s="75" t="s">
        <v>988</v>
      </c>
      <c r="D64" s="72" t="s">
        <v>545</v>
      </c>
      <c r="E64" s="151" t="s">
        <v>1026</v>
      </c>
      <c r="F64" s="72" t="s">
        <v>1027</v>
      </c>
      <c r="G64" s="77">
        <v>50053</v>
      </c>
    </row>
    <row r="65" spans="2:7" x14ac:dyDescent="0.2">
      <c r="B65" s="74">
        <v>0</v>
      </c>
      <c r="C65" s="75" t="s">
        <v>544</v>
      </c>
      <c r="E65" s="151" t="s">
        <v>1028</v>
      </c>
      <c r="F65" s="72" t="s">
        <v>1029</v>
      </c>
      <c r="G65" s="77">
        <v>0</v>
      </c>
    </row>
    <row r="66" spans="2:7" x14ac:dyDescent="0.2">
      <c r="B66" s="74">
        <v>50053</v>
      </c>
      <c r="C66" s="75" t="s">
        <v>543</v>
      </c>
      <c r="E66" s="151" t="s">
        <v>1030</v>
      </c>
      <c r="F66" s="72" t="s">
        <v>1031</v>
      </c>
      <c r="G66" s="77">
        <v>0</v>
      </c>
    </row>
    <row r="67" spans="2:7" x14ac:dyDescent="0.2">
      <c r="B67" s="74">
        <v>0</v>
      </c>
      <c r="C67" s="75" t="s">
        <v>542</v>
      </c>
      <c r="E67" s="73"/>
      <c r="G67" s="77"/>
    </row>
    <row r="68" spans="2:7" x14ac:dyDescent="0.2">
      <c r="B68" s="74">
        <f>G70-B59-B62-B64</f>
        <v>39064</v>
      </c>
      <c r="C68" s="75" t="s">
        <v>989</v>
      </c>
      <c r="D68" s="75" t="s">
        <v>537</v>
      </c>
      <c r="E68" s="73"/>
      <c r="G68" s="77"/>
    </row>
    <row r="69" spans="2:7" ht="17.45" customHeight="1" x14ac:dyDescent="0.2">
      <c r="B69" s="74"/>
      <c r="E69" s="73"/>
      <c r="G69" s="77"/>
    </row>
    <row r="70" spans="2:7" ht="17.45" customHeight="1" x14ac:dyDescent="0.2">
      <c r="B70" s="78">
        <f>B59+B62+B64+B68</f>
        <v>93647</v>
      </c>
      <c r="C70" s="79" t="s">
        <v>985</v>
      </c>
      <c r="D70" s="69"/>
      <c r="E70" s="152" t="s">
        <v>985</v>
      </c>
      <c r="F70" s="69"/>
      <c r="G70" s="80">
        <f>G59+G60+G63</f>
        <v>93647</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39064</v>
      </c>
    </row>
    <row r="78" spans="2:7" x14ac:dyDescent="0.2">
      <c r="B78" s="74"/>
      <c r="D78" s="75" t="s">
        <v>536</v>
      </c>
      <c r="E78" s="151"/>
      <c r="F78" s="75"/>
      <c r="G78" s="77"/>
    </row>
    <row r="79" spans="2:7" x14ac:dyDescent="0.2">
      <c r="B79" s="74">
        <f>G82-B77</f>
        <v>39064</v>
      </c>
      <c r="C79" s="75" t="s">
        <v>991</v>
      </c>
      <c r="D79" s="59" t="s">
        <v>535</v>
      </c>
      <c r="E79" s="73"/>
      <c r="G79" s="77"/>
    </row>
    <row r="80" spans="2:7" x14ac:dyDescent="0.2">
      <c r="B80" s="74">
        <f>B79-B13</f>
        <v>35944</v>
      </c>
      <c r="C80" s="75" t="s">
        <v>992</v>
      </c>
      <c r="D80" s="52" t="s">
        <v>532</v>
      </c>
      <c r="E80" s="73"/>
      <c r="G80" s="77"/>
    </row>
    <row r="81" spans="2:7" x14ac:dyDescent="0.2">
      <c r="B81" s="74"/>
      <c r="E81" s="73"/>
      <c r="G81" s="77"/>
    </row>
    <row r="82" spans="2:7" x14ac:dyDescent="0.2">
      <c r="B82" s="78">
        <f>B77+B79</f>
        <v>39064</v>
      </c>
      <c r="C82" s="79" t="s">
        <v>985</v>
      </c>
      <c r="D82" s="69"/>
      <c r="E82" s="152" t="s">
        <v>985</v>
      </c>
      <c r="F82" s="69"/>
      <c r="G82" s="80">
        <f>G77</f>
        <v>39064</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35944</v>
      </c>
      <c r="C92" s="75" t="s">
        <v>993</v>
      </c>
      <c r="D92" s="52" t="s">
        <v>525</v>
      </c>
      <c r="E92" s="151" t="s">
        <v>991</v>
      </c>
      <c r="F92" s="52" t="s">
        <v>532</v>
      </c>
      <c r="G92" s="77">
        <f>+B80</f>
        <v>35944</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35944</v>
      </c>
      <c r="C99" s="79" t="s">
        <v>985</v>
      </c>
      <c r="D99" s="69"/>
      <c r="E99" s="152" t="s">
        <v>985</v>
      </c>
      <c r="F99" s="69"/>
      <c r="G99" s="80">
        <f>G92+G93+G96</f>
        <v>35944</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4583</v>
      </c>
      <c r="C106" s="75" t="s">
        <v>994</v>
      </c>
      <c r="D106" s="86" t="s">
        <v>526</v>
      </c>
      <c r="E106" s="73"/>
      <c r="G106" s="73"/>
    </row>
    <row r="107" spans="2:7" x14ac:dyDescent="0.2">
      <c r="B107" s="74">
        <v>4583</v>
      </c>
      <c r="C107" s="75" t="s">
        <v>995</v>
      </c>
      <c r="D107" s="75"/>
      <c r="E107" s="151" t="s">
        <v>993</v>
      </c>
      <c r="F107" s="59" t="s">
        <v>525</v>
      </c>
      <c r="G107" s="77"/>
    </row>
    <row r="108" spans="2:7" x14ac:dyDescent="0.2">
      <c r="B108" s="74">
        <f>-B13</f>
        <v>-3120</v>
      </c>
      <c r="C108" s="75" t="s">
        <v>1001</v>
      </c>
      <c r="D108" s="75" t="s">
        <v>524</v>
      </c>
      <c r="E108" s="151"/>
      <c r="F108" s="58" t="s">
        <v>523</v>
      </c>
      <c r="G108" s="77">
        <f>B92</f>
        <v>35944</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34481</v>
      </c>
      <c r="C113" s="153" t="s">
        <v>997</v>
      </c>
      <c r="D113" s="52" t="s">
        <v>519</v>
      </c>
      <c r="E113" s="155"/>
      <c r="F113" s="84"/>
      <c r="G113" s="77"/>
    </row>
    <row r="114" spans="2:7" x14ac:dyDescent="0.2">
      <c r="B114" s="74"/>
      <c r="D114" s="75"/>
      <c r="E114" s="155"/>
      <c r="G114" s="77"/>
    </row>
    <row r="115" spans="2:7" x14ac:dyDescent="0.2">
      <c r="B115" s="78">
        <f>B106+B108+B111+B113</f>
        <v>35944</v>
      </c>
      <c r="C115" s="79" t="s">
        <v>985</v>
      </c>
      <c r="D115" s="90"/>
      <c r="E115" s="152" t="s">
        <v>985</v>
      </c>
      <c r="F115" s="69"/>
      <c r="G115" s="80">
        <f>G108</f>
        <v>35944</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34481</v>
      </c>
    </row>
    <row r="123" spans="2:7" ht="15" x14ac:dyDescent="0.2">
      <c r="B123" s="74">
        <f>B125+B128+B131+B134+B137+B142+B143+B144</f>
        <v>12</v>
      </c>
      <c r="C123" s="50"/>
      <c r="D123" s="75" t="s">
        <v>513</v>
      </c>
      <c r="E123" s="50"/>
      <c r="F123" s="50"/>
      <c r="G123" s="77">
        <f>G125+G128+G131+G134+G137+G142+G143+G144</f>
        <v>-34469</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-17026</v>
      </c>
      <c r="D128" s="75" t="s">
        <v>509</v>
      </c>
      <c r="G128" s="77">
        <f>G129+G130</f>
        <v>4068</v>
      </c>
    </row>
    <row r="129" spans="2:7" x14ac:dyDescent="0.2">
      <c r="B129" s="74">
        <v>-17074</v>
      </c>
      <c r="D129" s="75" t="s">
        <v>508</v>
      </c>
      <c r="G129" s="77">
        <v>0</v>
      </c>
    </row>
    <row r="130" spans="2:7" x14ac:dyDescent="0.2">
      <c r="B130" s="74">
        <v>48</v>
      </c>
      <c r="D130" s="75" t="s">
        <v>507</v>
      </c>
      <c r="G130" s="77">
        <v>4068</v>
      </c>
    </row>
    <row r="131" spans="2:7" x14ac:dyDescent="0.2">
      <c r="B131" s="74">
        <f>B132+B133</f>
        <v>4780</v>
      </c>
      <c r="D131" s="75" t="s">
        <v>506</v>
      </c>
      <c r="G131" s="77">
        <f>G132+G133</f>
        <v>0</v>
      </c>
    </row>
    <row r="132" spans="2:7" x14ac:dyDescent="0.2">
      <c r="B132" s="74">
        <v>0</v>
      </c>
      <c r="D132" s="75" t="s">
        <v>505</v>
      </c>
      <c r="G132" s="77">
        <v>0</v>
      </c>
    </row>
    <row r="133" spans="2:7" x14ac:dyDescent="0.2">
      <c r="B133" s="74">
        <v>4780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10228</v>
      </c>
      <c r="D137" s="89" t="s">
        <v>500</v>
      </c>
      <c r="G137" s="77">
        <f>G138+G141</f>
        <v>0</v>
      </c>
    </row>
    <row r="138" spans="2:7" x14ac:dyDescent="0.2">
      <c r="B138" s="74">
        <f>B139+B140</f>
        <v>9690</v>
      </c>
      <c r="D138" s="89" t="s">
        <v>499</v>
      </c>
      <c r="G138" s="77">
        <f>G139+G140</f>
        <v>0</v>
      </c>
    </row>
    <row r="139" spans="2:7" x14ac:dyDescent="0.2">
      <c r="B139" s="74">
        <v>9690</v>
      </c>
      <c r="D139" s="89" t="s">
        <v>498</v>
      </c>
      <c r="G139" s="77">
        <v>0</v>
      </c>
    </row>
    <row r="140" spans="2:7" x14ac:dyDescent="0.2">
      <c r="B140" s="74">
        <v>0</v>
      </c>
      <c r="D140" s="89" t="s">
        <v>497</v>
      </c>
      <c r="G140" s="77">
        <v>0</v>
      </c>
    </row>
    <row r="141" spans="2:7" x14ac:dyDescent="0.2">
      <c r="B141" s="74">
        <v>538</v>
      </c>
      <c r="D141" s="89" t="s">
        <v>496</v>
      </c>
      <c r="G141" s="77">
        <v>0</v>
      </c>
    </row>
    <row r="142" spans="2:7" x14ac:dyDescent="0.2">
      <c r="B142" s="74">
        <v>0</v>
      </c>
      <c r="D142" s="75" t="s">
        <v>495</v>
      </c>
      <c r="G142" s="77">
        <v>-561</v>
      </c>
    </row>
    <row r="143" spans="2:7" x14ac:dyDescent="0.2">
      <c r="B143" s="74">
        <v>1409</v>
      </c>
      <c r="D143" s="75" t="s">
        <v>494</v>
      </c>
      <c r="G143" s="77">
        <v>0</v>
      </c>
    </row>
    <row r="144" spans="2:7" x14ac:dyDescent="0.2">
      <c r="B144" s="74">
        <f>B145+B146</f>
        <v>621</v>
      </c>
      <c r="D144" s="75" t="s">
        <v>493</v>
      </c>
      <c r="G144" s="77">
        <f>G145+G146</f>
        <v>-37976</v>
      </c>
    </row>
    <row r="145" spans="2:7" x14ac:dyDescent="0.2">
      <c r="B145" s="74">
        <v>942</v>
      </c>
      <c r="D145" s="75" t="s">
        <v>492</v>
      </c>
      <c r="G145" s="77">
        <v>1629</v>
      </c>
    </row>
    <row r="146" spans="2:7" x14ac:dyDescent="0.2">
      <c r="B146" s="78">
        <v>-321</v>
      </c>
      <c r="C146" s="91"/>
      <c r="D146" s="90" t="s">
        <v>491</v>
      </c>
      <c r="E146" s="91"/>
      <c r="F146" s="91"/>
      <c r="G146" s="80">
        <v>-39605</v>
      </c>
    </row>
    <row r="185" s="72" customFormat="1" x14ac:dyDescent="0.2"/>
  </sheetData>
  <mergeCells count="1">
    <mergeCell ref="B85:G85"/>
  </mergeCells>
  <hyperlinks>
    <hyperlink ref="B1" location="Indice!A1" display="INDICE" xr:uid="{00000000-0004-0000-53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668</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9765</v>
      </c>
      <c r="C11" s="75" t="s">
        <v>975</v>
      </c>
      <c r="D11" s="75" t="s">
        <v>572</v>
      </c>
      <c r="E11" s="151" t="s">
        <v>998</v>
      </c>
      <c r="F11" s="76" t="s">
        <v>571</v>
      </c>
      <c r="G11" s="77">
        <f>G12+G13</f>
        <v>69322</v>
      </c>
    </row>
    <row r="12" spans="2:12" x14ac:dyDescent="0.2">
      <c r="B12" s="74">
        <f>G11-B11</f>
        <v>59557</v>
      </c>
      <c r="C12" s="75" t="s">
        <v>976</v>
      </c>
      <c r="D12" s="52" t="s">
        <v>566</v>
      </c>
      <c r="E12" s="151" t="s">
        <v>1006</v>
      </c>
      <c r="F12" s="72" t="s">
        <v>1007</v>
      </c>
      <c r="G12" s="77">
        <v>68477</v>
      </c>
    </row>
    <row r="13" spans="2:12" x14ac:dyDescent="0.2">
      <c r="B13" s="74">
        <v>2370</v>
      </c>
      <c r="C13" s="75" t="s">
        <v>977</v>
      </c>
      <c r="D13" s="75" t="s">
        <v>524</v>
      </c>
      <c r="E13" s="151" t="s">
        <v>1008</v>
      </c>
      <c r="F13" s="72" t="s">
        <v>1009</v>
      </c>
      <c r="G13" s="77">
        <v>845</v>
      </c>
    </row>
    <row r="14" spans="2:12" x14ac:dyDescent="0.2">
      <c r="B14" s="74">
        <f>B12-B13</f>
        <v>57187</v>
      </c>
      <c r="C14" s="75" t="s">
        <v>978</v>
      </c>
      <c r="D14" s="52" t="s">
        <v>570</v>
      </c>
      <c r="E14" s="151"/>
      <c r="G14" s="77"/>
    </row>
    <row r="15" spans="2:12" ht="7.15" customHeight="1" x14ac:dyDescent="0.2">
      <c r="B15" s="74"/>
      <c r="E15" s="73"/>
      <c r="G15" s="77"/>
    </row>
    <row r="16" spans="2:12" x14ac:dyDescent="0.2">
      <c r="B16" s="78">
        <f>B11+B12</f>
        <v>69322</v>
      </c>
      <c r="C16" s="79" t="s">
        <v>518</v>
      </c>
      <c r="D16" s="69"/>
      <c r="E16" s="152" t="s">
        <v>985</v>
      </c>
      <c r="F16" s="69"/>
      <c r="G16" s="80">
        <f>G11</f>
        <v>69322</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35612</v>
      </c>
      <c r="C26" s="75" t="s">
        <v>979</v>
      </c>
      <c r="D26" s="75" t="s">
        <v>567</v>
      </c>
      <c r="E26" s="151" t="s">
        <v>976</v>
      </c>
      <c r="F26" s="59" t="s">
        <v>566</v>
      </c>
      <c r="G26" s="77">
        <f>+B12</f>
        <v>59557</v>
      </c>
    </row>
    <row r="27" spans="2:7" x14ac:dyDescent="0.2">
      <c r="B27" s="74">
        <v>28969</v>
      </c>
      <c r="C27" s="75" t="s">
        <v>565</v>
      </c>
      <c r="E27" s="73"/>
      <c r="G27" s="77"/>
    </row>
    <row r="28" spans="2:7" x14ac:dyDescent="0.2">
      <c r="B28" s="74">
        <f>B29+B30</f>
        <v>6643</v>
      </c>
      <c r="C28" s="75" t="s">
        <v>564</v>
      </c>
      <c r="E28" s="73"/>
      <c r="G28" s="77"/>
    </row>
    <row r="29" spans="2:7" x14ac:dyDescent="0.2">
      <c r="B29" s="74">
        <v>6641</v>
      </c>
      <c r="C29" s="75" t="s">
        <v>1002</v>
      </c>
      <c r="E29" s="73"/>
      <c r="G29" s="77"/>
    </row>
    <row r="30" spans="2:7" x14ac:dyDescent="0.2">
      <c r="B30" s="74">
        <v>2</v>
      </c>
      <c r="C30" s="75" t="s">
        <v>1003</v>
      </c>
      <c r="E30" s="73"/>
      <c r="G30" s="77"/>
    </row>
    <row r="31" spans="2:7" ht="12.75" customHeight="1" x14ac:dyDescent="0.2">
      <c r="B31" s="74">
        <v>519</v>
      </c>
      <c r="C31" s="75" t="s">
        <v>980</v>
      </c>
      <c r="D31" s="72" t="s">
        <v>563</v>
      </c>
      <c r="E31" s="73"/>
      <c r="G31" s="77"/>
    </row>
    <row r="32" spans="2:7" ht="12.75" customHeight="1" x14ac:dyDescent="0.2">
      <c r="B32" s="74">
        <v>0</v>
      </c>
      <c r="C32" s="75" t="s">
        <v>981</v>
      </c>
      <c r="D32" s="72" t="s">
        <v>562</v>
      </c>
      <c r="E32" s="73"/>
      <c r="G32" s="77"/>
    </row>
    <row r="33" spans="2:7" x14ac:dyDescent="0.2">
      <c r="B33" s="74">
        <f>G35-B26-B31-B32</f>
        <v>23426</v>
      </c>
      <c r="C33" s="75" t="s">
        <v>982</v>
      </c>
      <c r="D33" s="52" t="s">
        <v>560</v>
      </c>
      <c r="E33" s="73"/>
      <c r="G33" s="77"/>
    </row>
    <row r="34" spans="2:7" x14ac:dyDescent="0.2">
      <c r="B34" s="74"/>
      <c r="E34" s="73"/>
      <c r="G34" s="77"/>
    </row>
    <row r="35" spans="2:7" x14ac:dyDescent="0.2">
      <c r="B35" s="78">
        <f>B26+B31+B32+B33</f>
        <v>59557</v>
      </c>
      <c r="C35" s="79" t="s">
        <v>985</v>
      </c>
      <c r="D35" s="69"/>
      <c r="E35" s="152" t="s">
        <v>985</v>
      </c>
      <c r="F35" s="69"/>
      <c r="G35" s="80">
        <f>G26</f>
        <v>59557</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17783</v>
      </c>
      <c r="C42" s="75" t="s">
        <v>983</v>
      </c>
      <c r="D42" s="75" t="s">
        <v>559</v>
      </c>
      <c r="E42" s="151" t="s">
        <v>982</v>
      </c>
      <c r="F42" s="52" t="s">
        <v>560</v>
      </c>
      <c r="G42" s="77">
        <f>+B33</f>
        <v>23426</v>
      </c>
    </row>
    <row r="43" spans="2:7" x14ac:dyDescent="0.2">
      <c r="B43" s="74">
        <v>43</v>
      </c>
      <c r="C43" s="82" t="s">
        <v>558</v>
      </c>
      <c r="E43" s="154" t="s">
        <v>983</v>
      </c>
      <c r="F43" s="76" t="s">
        <v>559</v>
      </c>
      <c r="G43" s="77">
        <f>G44+G45+G47+G48+G49</f>
        <v>1256</v>
      </c>
    </row>
    <row r="44" spans="2:7" x14ac:dyDescent="0.2">
      <c r="B44" s="74">
        <v>17740</v>
      </c>
      <c r="C44" s="75" t="s">
        <v>557</v>
      </c>
      <c r="E44" s="154" t="s">
        <v>1010</v>
      </c>
      <c r="F44" s="72" t="s">
        <v>1011</v>
      </c>
      <c r="G44" s="77">
        <v>1256</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6899</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24682</v>
      </c>
      <c r="C52" s="79" t="s">
        <v>985</v>
      </c>
      <c r="D52" s="69"/>
      <c r="E52" s="152" t="s">
        <v>985</v>
      </c>
      <c r="F52" s="69"/>
      <c r="G52" s="80">
        <f>G42+G43+G50</f>
        <v>24682</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6899</v>
      </c>
    </row>
    <row r="60" spans="2:7" x14ac:dyDescent="0.2">
      <c r="B60" s="74">
        <v>0</v>
      </c>
      <c r="C60" s="75" t="s">
        <v>549</v>
      </c>
      <c r="E60" s="151" t="s">
        <v>1004</v>
      </c>
      <c r="F60" s="75" t="s">
        <v>1005</v>
      </c>
      <c r="G60" s="77">
        <f>G61+G62</f>
        <v>2</v>
      </c>
    </row>
    <row r="61" spans="2:7" x14ac:dyDescent="0.2">
      <c r="B61" s="74">
        <v>0</v>
      </c>
      <c r="C61" s="75" t="s">
        <v>548</v>
      </c>
      <c r="E61" s="151" t="s">
        <v>1022</v>
      </c>
      <c r="F61" s="72" t="s">
        <v>1023</v>
      </c>
      <c r="G61" s="77">
        <v>0</v>
      </c>
    </row>
    <row r="62" spans="2:7" x14ac:dyDescent="0.2">
      <c r="B62" s="74">
        <v>2</v>
      </c>
      <c r="C62" s="75" t="s">
        <v>987</v>
      </c>
      <c r="D62" s="75" t="s">
        <v>547</v>
      </c>
      <c r="E62" s="151" t="s">
        <v>1024</v>
      </c>
      <c r="F62" s="72" t="s">
        <v>1025</v>
      </c>
      <c r="G62" s="77">
        <v>2</v>
      </c>
    </row>
    <row r="63" spans="2:7" x14ac:dyDescent="0.2">
      <c r="B63" s="74"/>
      <c r="D63" s="75" t="s">
        <v>546</v>
      </c>
      <c r="E63" s="151" t="s">
        <v>988</v>
      </c>
      <c r="F63" s="72" t="s">
        <v>545</v>
      </c>
      <c r="G63" s="77">
        <f>G64+G65+G66</f>
        <v>0</v>
      </c>
    </row>
    <row r="64" spans="2:7" x14ac:dyDescent="0.2">
      <c r="B64" s="74">
        <f>B65+B66+B67</f>
        <v>2087</v>
      </c>
      <c r="C64" s="75" t="s">
        <v>988</v>
      </c>
      <c r="D64" s="72" t="s">
        <v>545</v>
      </c>
      <c r="E64" s="151" t="s">
        <v>1026</v>
      </c>
      <c r="F64" s="72" t="s">
        <v>1027</v>
      </c>
      <c r="G64" s="77">
        <v>0</v>
      </c>
    </row>
    <row r="65" spans="2:7" x14ac:dyDescent="0.2">
      <c r="B65" s="74">
        <v>21</v>
      </c>
      <c r="C65" s="75" t="s">
        <v>544</v>
      </c>
      <c r="E65" s="151" t="s">
        <v>1028</v>
      </c>
      <c r="F65" s="72" t="s">
        <v>1029</v>
      </c>
      <c r="G65" s="77">
        <v>0</v>
      </c>
    </row>
    <row r="66" spans="2:7" x14ac:dyDescent="0.2">
      <c r="B66" s="74">
        <v>0</v>
      </c>
      <c r="C66" s="75" t="s">
        <v>543</v>
      </c>
      <c r="E66" s="151" t="s">
        <v>1030</v>
      </c>
      <c r="F66" s="72" t="s">
        <v>1031</v>
      </c>
      <c r="G66" s="77">
        <v>0</v>
      </c>
    </row>
    <row r="67" spans="2:7" x14ac:dyDescent="0.2">
      <c r="B67" s="74">
        <v>2066</v>
      </c>
      <c r="C67" s="75" t="s">
        <v>542</v>
      </c>
      <c r="E67" s="73"/>
      <c r="G67" s="77"/>
    </row>
    <row r="68" spans="2:7" x14ac:dyDescent="0.2">
      <c r="B68" s="74">
        <f>G70-B59-B62-B64</f>
        <v>4812</v>
      </c>
      <c r="C68" s="75" t="s">
        <v>989</v>
      </c>
      <c r="D68" s="75" t="s">
        <v>537</v>
      </c>
      <c r="E68" s="73"/>
      <c r="G68" s="77"/>
    </row>
    <row r="69" spans="2:7" ht="17.45" customHeight="1" x14ac:dyDescent="0.2">
      <c r="B69" s="74"/>
      <c r="E69" s="73"/>
      <c r="G69" s="77"/>
    </row>
    <row r="70" spans="2:7" ht="17.45" customHeight="1" x14ac:dyDescent="0.2">
      <c r="B70" s="78">
        <f>B59+B62+B64+B68</f>
        <v>6901</v>
      </c>
      <c r="C70" s="79" t="s">
        <v>985</v>
      </c>
      <c r="D70" s="69"/>
      <c r="E70" s="152" t="s">
        <v>985</v>
      </c>
      <c r="F70" s="69"/>
      <c r="G70" s="80">
        <f>G59+G60+G63</f>
        <v>6901</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4812</v>
      </c>
    </row>
    <row r="78" spans="2:7" x14ac:dyDescent="0.2">
      <c r="B78" s="74"/>
      <c r="D78" s="75" t="s">
        <v>536</v>
      </c>
      <c r="E78" s="151"/>
      <c r="F78" s="75"/>
      <c r="G78" s="77"/>
    </row>
    <row r="79" spans="2:7" x14ac:dyDescent="0.2">
      <c r="B79" s="74">
        <f>G82-B77</f>
        <v>4812</v>
      </c>
      <c r="C79" s="75" t="s">
        <v>991</v>
      </c>
      <c r="D79" s="59" t="s">
        <v>535</v>
      </c>
      <c r="E79" s="73"/>
      <c r="G79" s="77"/>
    </row>
    <row r="80" spans="2:7" x14ac:dyDescent="0.2">
      <c r="B80" s="74">
        <f>B79-B13</f>
        <v>2442</v>
      </c>
      <c r="C80" s="75" t="s">
        <v>992</v>
      </c>
      <c r="D80" s="52" t="s">
        <v>532</v>
      </c>
      <c r="E80" s="73"/>
      <c r="G80" s="77"/>
    </row>
    <row r="81" spans="2:7" x14ac:dyDescent="0.2">
      <c r="B81" s="74"/>
      <c r="E81" s="73"/>
      <c r="G81" s="77"/>
    </row>
    <row r="82" spans="2:7" x14ac:dyDescent="0.2">
      <c r="B82" s="78">
        <f>B77+B79</f>
        <v>4812</v>
      </c>
      <c r="C82" s="79" t="s">
        <v>985</v>
      </c>
      <c r="D82" s="69"/>
      <c r="E82" s="152" t="s">
        <v>985</v>
      </c>
      <c r="F82" s="69"/>
      <c r="G82" s="80">
        <f>G77</f>
        <v>4812</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1416</v>
      </c>
      <c r="C92" s="75" t="s">
        <v>993</v>
      </c>
      <c r="D92" s="52" t="s">
        <v>525</v>
      </c>
      <c r="E92" s="151" t="s">
        <v>991</v>
      </c>
      <c r="F92" s="52" t="s">
        <v>532</v>
      </c>
      <c r="G92" s="77">
        <f>+B80</f>
        <v>2442</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-1026</v>
      </c>
    </row>
    <row r="97" spans="2:7" x14ac:dyDescent="0.2">
      <c r="B97" s="83"/>
      <c r="C97" s="84"/>
      <c r="D97" s="75"/>
      <c r="E97" s="151" t="s">
        <v>1032</v>
      </c>
      <c r="F97" s="84" t="s">
        <v>1033</v>
      </c>
      <c r="G97" s="77">
        <v>-1026</v>
      </c>
    </row>
    <row r="98" spans="2:7" x14ac:dyDescent="0.2">
      <c r="B98" s="74"/>
      <c r="E98" s="73"/>
      <c r="G98" s="77"/>
    </row>
    <row r="99" spans="2:7" x14ac:dyDescent="0.2">
      <c r="B99" s="78">
        <f>B92</f>
        <v>1416</v>
      </c>
      <c r="C99" s="79" t="s">
        <v>985</v>
      </c>
      <c r="D99" s="69"/>
      <c r="E99" s="152" t="s">
        <v>985</v>
      </c>
      <c r="F99" s="69"/>
      <c r="G99" s="80">
        <f>G92+G93+G96</f>
        <v>1416</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924</v>
      </c>
      <c r="C106" s="75" t="s">
        <v>994</v>
      </c>
      <c r="D106" s="86" t="s">
        <v>526</v>
      </c>
      <c r="E106" s="73"/>
      <c r="G106" s="73"/>
    </row>
    <row r="107" spans="2:7" x14ac:dyDescent="0.2">
      <c r="B107" s="74">
        <v>924</v>
      </c>
      <c r="C107" s="75" t="s">
        <v>995</v>
      </c>
      <c r="D107" s="75"/>
      <c r="E107" s="151" t="s">
        <v>993</v>
      </c>
      <c r="F107" s="59" t="s">
        <v>525</v>
      </c>
      <c r="G107" s="77"/>
    </row>
    <row r="108" spans="2:7" x14ac:dyDescent="0.2">
      <c r="B108" s="74">
        <f>-B13</f>
        <v>-2370</v>
      </c>
      <c r="C108" s="75" t="s">
        <v>1001</v>
      </c>
      <c r="D108" s="75" t="s">
        <v>524</v>
      </c>
      <c r="E108" s="151"/>
      <c r="F108" s="58" t="s">
        <v>523</v>
      </c>
      <c r="G108" s="77">
        <f>B92</f>
        <v>1416</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-10</v>
      </c>
      <c r="C111" s="82" t="s">
        <v>996</v>
      </c>
      <c r="D111" s="75" t="s">
        <v>1035</v>
      </c>
      <c r="E111" s="73"/>
      <c r="F111" s="87"/>
      <c r="G111" s="88"/>
    </row>
    <row r="112" spans="2:7" x14ac:dyDescent="0.2">
      <c r="B112" s="74"/>
      <c r="C112" s="75"/>
      <c r="D112" s="75" t="s">
        <v>1036</v>
      </c>
      <c r="E112" s="155"/>
      <c r="G112" s="77"/>
    </row>
    <row r="113" spans="2:7" x14ac:dyDescent="0.2">
      <c r="B113" s="74">
        <f>G115-B106-B108-B111</f>
        <v>2872</v>
      </c>
      <c r="C113" s="153" t="s">
        <v>997</v>
      </c>
      <c r="D113" s="52" t="s">
        <v>519</v>
      </c>
      <c r="E113" s="155"/>
      <c r="F113" s="84"/>
      <c r="G113" s="77"/>
    </row>
    <row r="114" spans="2:7" x14ac:dyDescent="0.2">
      <c r="B114" s="74"/>
      <c r="D114" s="75"/>
      <c r="E114" s="155"/>
      <c r="G114" s="77"/>
    </row>
    <row r="115" spans="2:7" x14ac:dyDescent="0.2">
      <c r="B115" s="78">
        <f>B106+B108+B111+B113</f>
        <v>1416</v>
      </c>
      <c r="C115" s="79" t="s">
        <v>985</v>
      </c>
      <c r="D115" s="90"/>
      <c r="E115" s="152" t="s">
        <v>985</v>
      </c>
      <c r="F115" s="69"/>
      <c r="G115" s="80">
        <f>G108</f>
        <v>1416</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2872</v>
      </c>
    </row>
    <row r="123" spans="2:7" ht="15" x14ac:dyDescent="0.2">
      <c r="B123" s="74">
        <f>B125+B128+B131+B134+B137+B142+B143+B144</f>
        <v>3440</v>
      </c>
      <c r="C123" s="50"/>
      <c r="D123" s="75" t="s">
        <v>513</v>
      </c>
      <c r="E123" s="50"/>
      <c r="F123" s="50"/>
      <c r="G123" s="77">
        <f>G125+G128+G131+G134+G137+G142+G143+G144</f>
        <v>568</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-2055</v>
      </c>
      <c r="D128" s="75" t="s">
        <v>509</v>
      </c>
      <c r="G128" s="77">
        <f>G129+G130</f>
        <v>0</v>
      </c>
    </row>
    <row r="129" spans="2:7" x14ac:dyDescent="0.2">
      <c r="B129" s="74">
        <v>-2205</v>
      </c>
      <c r="D129" s="75" t="s">
        <v>508</v>
      </c>
      <c r="G129" s="77">
        <v>0</v>
      </c>
    </row>
    <row r="130" spans="2:7" x14ac:dyDescent="0.2">
      <c r="B130" s="74">
        <v>150</v>
      </c>
      <c r="D130" s="75" t="s">
        <v>507</v>
      </c>
      <c r="G130" s="77">
        <v>0</v>
      </c>
    </row>
    <row r="131" spans="2:7" x14ac:dyDescent="0.2">
      <c r="B131" s="74">
        <f>B132+B133</f>
        <v>5267</v>
      </c>
      <c r="D131" s="75" t="s">
        <v>506</v>
      </c>
      <c r="G131" s="77">
        <f>G132+G133</f>
        <v>0</v>
      </c>
    </row>
    <row r="132" spans="2:7" x14ac:dyDescent="0.2">
      <c r="B132" s="74">
        <v>0</v>
      </c>
      <c r="D132" s="75" t="s">
        <v>505</v>
      </c>
      <c r="G132" s="77">
        <v>0</v>
      </c>
    </row>
    <row r="133" spans="2:7" x14ac:dyDescent="0.2">
      <c r="B133" s="74">
        <v>5267</v>
      </c>
      <c r="D133" s="75" t="s">
        <v>504</v>
      </c>
      <c r="G133" s="77">
        <v>0</v>
      </c>
    </row>
    <row r="134" spans="2:7" x14ac:dyDescent="0.2">
      <c r="B134" s="74">
        <f>B135+B136</f>
        <v>-5809</v>
      </c>
      <c r="D134" s="75" t="s">
        <v>503</v>
      </c>
      <c r="G134" s="77">
        <f>G135+G136</f>
        <v>0</v>
      </c>
    </row>
    <row r="135" spans="2:7" x14ac:dyDescent="0.2">
      <c r="B135" s="74">
        <v>-5799</v>
      </c>
      <c r="D135" s="75" t="s">
        <v>502</v>
      </c>
      <c r="G135" s="77">
        <v>0</v>
      </c>
    </row>
    <row r="136" spans="2:7" x14ac:dyDescent="0.2">
      <c r="B136" s="74">
        <v>-10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6037</v>
      </c>
      <c r="D144" s="75" t="s">
        <v>493</v>
      </c>
      <c r="G144" s="77">
        <f>G145+G146</f>
        <v>568</v>
      </c>
    </row>
    <row r="145" spans="2:7" x14ac:dyDescent="0.2">
      <c r="B145" s="74">
        <v>792</v>
      </c>
      <c r="D145" s="75" t="s">
        <v>492</v>
      </c>
      <c r="G145" s="77">
        <v>23</v>
      </c>
    </row>
    <row r="146" spans="2:7" x14ac:dyDescent="0.2">
      <c r="B146" s="78">
        <v>5245</v>
      </c>
      <c r="C146" s="91"/>
      <c r="D146" s="90" t="s">
        <v>491</v>
      </c>
      <c r="E146" s="91"/>
      <c r="F146" s="91"/>
      <c r="G146" s="80">
        <v>545</v>
      </c>
    </row>
    <row r="185" s="72" customFormat="1" x14ac:dyDescent="0.2"/>
  </sheetData>
  <mergeCells count="1">
    <mergeCell ref="B85:G85"/>
  </mergeCells>
  <hyperlinks>
    <hyperlink ref="B1" location="Indice!A1" display="INDICE" xr:uid="{00000000-0004-0000-54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669</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141042</v>
      </c>
      <c r="C11" s="75" t="s">
        <v>975</v>
      </c>
      <c r="D11" s="75" t="s">
        <v>572</v>
      </c>
      <c r="E11" s="151" t="s">
        <v>998</v>
      </c>
      <c r="F11" s="76" t="s">
        <v>571</v>
      </c>
      <c r="G11" s="77">
        <f>G12+G13</f>
        <v>379572</v>
      </c>
    </row>
    <row r="12" spans="2:12" x14ac:dyDescent="0.2">
      <c r="B12" s="74">
        <f>G11-B11</f>
        <v>238530</v>
      </c>
      <c r="C12" s="75" t="s">
        <v>976</v>
      </c>
      <c r="D12" s="52" t="s">
        <v>566</v>
      </c>
      <c r="E12" s="151" t="s">
        <v>1006</v>
      </c>
      <c r="F12" s="72" t="s">
        <v>1007</v>
      </c>
      <c r="G12" s="77">
        <v>379310</v>
      </c>
    </row>
    <row r="13" spans="2:12" x14ac:dyDescent="0.2">
      <c r="B13" s="74">
        <v>98708</v>
      </c>
      <c r="C13" s="75" t="s">
        <v>977</v>
      </c>
      <c r="D13" s="75" t="s">
        <v>524</v>
      </c>
      <c r="E13" s="151" t="s">
        <v>1008</v>
      </c>
      <c r="F13" s="72" t="s">
        <v>1009</v>
      </c>
      <c r="G13" s="77">
        <v>262</v>
      </c>
    </row>
    <row r="14" spans="2:12" x14ac:dyDescent="0.2">
      <c r="B14" s="74">
        <f>B12-B13</f>
        <v>139822</v>
      </c>
      <c r="C14" s="75" t="s">
        <v>978</v>
      </c>
      <c r="D14" s="52" t="s">
        <v>570</v>
      </c>
      <c r="E14" s="151"/>
      <c r="G14" s="77"/>
    </row>
    <row r="15" spans="2:12" ht="7.15" customHeight="1" x14ac:dyDescent="0.2">
      <c r="B15" s="74"/>
      <c r="E15" s="73"/>
      <c r="G15" s="77"/>
    </row>
    <row r="16" spans="2:12" x14ac:dyDescent="0.2">
      <c r="B16" s="78">
        <f>B11+B12</f>
        <v>379572</v>
      </c>
      <c r="C16" s="79" t="s">
        <v>518</v>
      </c>
      <c r="D16" s="69"/>
      <c r="E16" s="152" t="s">
        <v>985</v>
      </c>
      <c r="F16" s="69"/>
      <c r="G16" s="80">
        <f>G11</f>
        <v>379572</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75456</v>
      </c>
      <c r="C26" s="75" t="s">
        <v>979</v>
      </c>
      <c r="D26" s="75" t="s">
        <v>567</v>
      </c>
      <c r="E26" s="151" t="s">
        <v>976</v>
      </c>
      <c r="F26" s="59" t="s">
        <v>566</v>
      </c>
      <c r="G26" s="77">
        <f>+B12</f>
        <v>238530</v>
      </c>
    </row>
    <row r="27" spans="2:7" x14ac:dyDescent="0.2">
      <c r="B27" s="74">
        <v>57738</v>
      </c>
      <c r="C27" s="75" t="s">
        <v>565</v>
      </c>
      <c r="E27" s="73"/>
      <c r="G27" s="77"/>
    </row>
    <row r="28" spans="2:7" x14ac:dyDescent="0.2">
      <c r="B28" s="74">
        <f>B29+B30</f>
        <v>17718</v>
      </c>
      <c r="C28" s="75" t="s">
        <v>564</v>
      </c>
      <c r="E28" s="73"/>
      <c r="G28" s="77"/>
    </row>
    <row r="29" spans="2:7" x14ac:dyDescent="0.2">
      <c r="B29" s="74">
        <v>15920</v>
      </c>
      <c r="C29" s="75" t="s">
        <v>1002</v>
      </c>
      <c r="E29" s="73"/>
      <c r="G29" s="77"/>
    </row>
    <row r="30" spans="2:7" x14ac:dyDescent="0.2">
      <c r="B30" s="74">
        <v>1798</v>
      </c>
      <c r="C30" s="75" t="s">
        <v>1003</v>
      </c>
      <c r="E30" s="73"/>
      <c r="G30" s="77"/>
    </row>
    <row r="31" spans="2:7" ht="12.75" customHeight="1" x14ac:dyDescent="0.2">
      <c r="B31" s="74">
        <v>20920</v>
      </c>
      <c r="C31" s="75" t="s">
        <v>980</v>
      </c>
      <c r="D31" s="72" t="s">
        <v>563</v>
      </c>
      <c r="E31" s="73"/>
      <c r="G31" s="77"/>
    </row>
    <row r="32" spans="2:7" ht="12.75" customHeight="1" x14ac:dyDescent="0.2">
      <c r="B32" s="74">
        <v>-5230</v>
      </c>
      <c r="C32" s="75" t="s">
        <v>981</v>
      </c>
      <c r="D32" s="72" t="s">
        <v>562</v>
      </c>
      <c r="E32" s="73"/>
      <c r="G32" s="77"/>
    </row>
    <row r="33" spans="2:7" x14ac:dyDescent="0.2">
      <c r="B33" s="74">
        <f>G35-B26-B31-B32</f>
        <v>147384</v>
      </c>
      <c r="C33" s="75" t="s">
        <v>982</v>
      </c>
      <c r="D33" s="52" t="s">
        <v>560</v>
      </c>
      <c r="E33" s="73"/>
      <c r="G33" s="77"/>
    </row>
    <row r="34" spans="2:7" x14ac:dyDescent="0.2">
      <c r="B34" s="74"/>
      <c r="E34" s="73"/>
      <c r="G34" s="77"/>
    </row>
    <row r="35" spans="2:7" x14ac:dyDescent="0.2">
      <c r="B35" s="78">
        <f>B26+B31+B32+B33</f>
        <v>238530</v>
      </c>
      <c r="C35" s="79" t="s">
        <v>985</v>
      </c>
      <c r="D35" s="69"/>
      <c r="E35" s="152" t="s">
        <v>985</v>
      </c>
      <c r="F35" s="69"/>
      <c r="G35" s="80">
        <f>G26</f>
        <v>238530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29009</v>
      </c>
      <c r="C42" s="75" t="s">
        <v>983</v>
      </c>
      <c r="D42" s="75" t="s">
        <v>559</v>
      </c>
      <c r="E42" s="151" t="s">
        <v>982</v>
      </c>
      <c r="F42" s="52" t="s">
        <v>560</v>
      </c>
      <c r="G42" s="77">
        <f>+B33</f>
        <v>147384</v>
      </c>
    </row>
    <row r="43" spans="2:7" x14ac:dyDescent="0.2">
      <c r="B43" s="74">
        <v>12739</v>
      </c>
      <c r="C43" s="82" t="s">
        <v>558</v>
      </c>
      <c r="E43" s="154" t="s">
        <v>983</v>
      </c>
      <c r="F43" s="76" t="s">
        <v>559</v>
      </c>
      <c r="G43" s="77">
        <f>G44+G45+G47+G48+G49</f>
        <v>8427</v>
      </c>
    </row>
    <row r="44" spans="2:7" x14ac:dyDescent="0.2">
      <c r="B44" s="74">
        <v>16270</v>
      </c>
      <c r="C44" s="75" t="s">
        <v>557</v>
      </c>
      <c r="E44" s="154" t="s">
        <v>1010</v>
      </c>
      <c r="F44" s="72" t="s">
        <v>1011</v>
      </c>
      <c r="G44" s="77">
        <v>8390</v>
      </c>
    </row>
    <row r="45" spans="2:7" x14ac:dyDescent="0.2">
      <c r="B45" s="74">
        <v>0</v>
      </c>
      <c r="C45" s="75" t="s">
        <v>556</v>
      </c>
      <c r="E45" s="151" t="s">
        <v>1012</v>
      </c>
      <c r="F45" s="72" t="s">
        <v>1013</v>
      </c>
      <c r="G45" s="77">
        <v>37</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126802</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155811</v>
      </c>
      <c r="C52" s="79" t="s">
        <v>985</v>
      </c>
      <c r="D52" s="69"/>
      <c r="E52" s="152" t="s">
        <v>985</v>
      </c>
      <c r="F52" s="69"/>
      <c r="G52" s="80">
        <f>G42+G43+G50</f>
        <v>155811</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7805</v>
      </c>
      <c r="C59" s="75" t="s">
        <v>986</v>
      </c>
      <c r="D59" s="76" t="s">
        <v>551</v>
      </c>
      <c r="E59" s="151" t="s">
        <v>984</v>
      </c>
      <c r="F59" s="52" t="s">
        <v>550</v>
      </c>
      <c r="G59" s="77">
        <f>+B49</f>
        <v>126802</v>
      </c>
    </row>
    <row r="60" spans="2:7" x14ac:dyDescent="0.2">
      <c r="B60" s="74">
        <v>7805</v>
      </c>
      <c r="C60" s="75" t="s">
        <v>549</v>
      </c>
      <c r="E60" s="151" t="s">
        <v>1004</v>
      </c>
      <c r="F60" s="75" t="s">
        <v>1005</v>
      </c>
      <c r="G60" s="77">
        <f>G61+G62</f>
        <v>1798</v>
      </c>
    </row>
    <row r="61" spans="2:7" x14ac:dyDescent="0.2">
      <c r="B61" s="74">
        <v>0</v>
      </c>
      <c r="C61" s="75" t="s">
        <v>548</v>
      </c>
      <c r="E61" s="151" t="s">
        <v>1022</v>
      </c>
      <c r="F61" s="72" t="s">
        <v>1023</v>
      </c>
      <c r="G61" s="77">
        <v>0</v>
      </c>
    </row>
    <row r="62" spans="2:7" x14ac:dyDescent="0.2">
      <c r="B62" s="74">
        <v>1798</v>
      </c>
      <c r="C62" s="75" t="s">
        <v>987</v>
      </c>
      <c r="D62" s="75" t="s">
        <v>547</v>
      </c>
      <c r="E62" s="151" t="s">
        <v>1024</v>
      </c>
      <c r="F62" s="72" t="s">
        <v>1025</v>
      </c>
      <c r="G62" s="77">
        <v>1798</v>
      </c>
    </row>
    <row r="63" spans="2:7" x14ac:dyDescent="0.2">
      <c r="B63" s="74"/>
      <c r="D63" s="75" t="s">
        <v>546</v>
      </c>
      <c r="E63" s="151" t="s">
        <v>988</v>
      </c>
      <c r="F63" s="72" t="s">
        <v>545</v>
      </c>
      <c r="G63" s="77">
        <f>G64+G65+G66</f>
        <v>628</v>
      </c>
    </row>
    <row r="64" spans="2:7" x14ac:dyDescent="0.2">
      <c r="B64" s="74">
        <f>B65+B66+B67</f>
        <v>6175</v>
      </c>
      <c r="C64" s="75" t="s">
        <v>988</v>
      </c>
      <c r="D64" s="72" t="s">
        <v>545</v>
      </c>
      <c r="E64" s="151" t="s">
        <v>1026</v>
      </c>
      <c r="F64" s="72" t="s">
        <v>1027</v>
      </c>
      <c r="G64" s="77">
        <v>0</v>
      </c>
    </row>
    <row r="65" spans="2:7" x14ac:dyDescent="0.2">
      <c r="B65" s="74">
        <v>938</v>
      </c>
      <c r="C65" s="75" t="s">
        <v>544</v>
      </c>
      <c r="E65" s="151" t="s">
        <v>1028</v>
      </c>
      <c r="F65" s="72" t="s">
        <v>1029</v>
      </c>
      <c r="G65" s="77">
        <v>81</v>
      </c>
    </row>
    <row r="66" spans="2:7" x14ac:dyDescent="0.2">
      <c r="B66" s="74">
        <v>0</v>
      </c>
      <c r="C66" s="75" t="s">
        <v>543</v>
      </c>
      <c r="E66" s="151" t="s">
        <v>1030</v>
      </c>
      <c r="F66" s="72" t="s">
        <v>1031</v>
      </c>
      <c r="G66" s="77">
        <v>547</v>
      </c>
    </row>
    <row r="67" spans="2:7" x14ac:dyDescent="0.2">
      <c r="B67" s="74">
        <v>5237</v>
      </c>
      <c r="C67" s="75" t="s">
        <v>542</v>
      </c>
      <c r="E67" s="73"/>
      <c r="G67" s="77"/>
    </row>
    <row r="68" spans="2:7" x14ac:dyDescent="0.2">
      <c r="B68" s="74">
        <f>G70-B59-B62-B64</f>
        <v>113450</v>
      </c>
      <c r="C68" s="75" t="s">
        <v>989</v>
      </c>
      <c r="D68" s="75" t="s">
        <v>537</v>
      </c>
      <c r="E68" s="73"/>
      <c r="G68" s="77"/>
    </row>
    <row r="69" spans="2:7" ht="17.45" customHeight="1" x14ac:dyDescent="0.2">
      <c r="B69" s="74"/>
      <c r="E69" s="73"/>
      <c r="G69" s="77"/>
    </row>
    <row r="70" spans="2:7" ht="17.45" customHeight="1" x14ac:dyDescent="0.2">
      <c r="B70" s="78">
        <f>B59+B62+B64+B68</f>
        <v>129228</v>
      </c>
      <c r="C70" s="79" t="s">
        <v>985</v>
      </c>
      <c r="D70" s="69"/>
      <c r="E70" s="152" t="s">
        <v>985</v>
      </c>
      <c r="F70" s="69"/>
      <c r="G70" s="80">
        <f>G59+G60+G63</f>
        <v>129228</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113450</v>
      </c>
    </row>
    <row r="78" spans="2:7" x14ac:dyDescent="0.2">
      <c r="B78" s="74"/>
      <c r="D78" s="75" t="s">
        <v>536</v>
      </c>
      <c r="E78" s="151"/>
      <c r="F78" s="75"/>
      <c r="G78" s="77"/>
    </row>
    <row r="79" spans="2:7" x14ac:dyDescent="0.2">
      <c r="B79" s="74">
        <f>G82-B77</f>
        <v>113450</v>
      </c>
      <c r="C79" s="75" t="s">
        <v>991</v>
      </c>
      <c r="D79" s="59" t="s">
        <v>535</v>
      </c>
      <c r="E79" s="73"/>
      <c r="G79" s="77"/>
    </row>
    <row r="80" spans="2:7" x14ac:dyDescent="0.2">
      <c r="B80" s="74">
        <f>B79-B13</f>
        <v>14742</v>
      </c>
      <c r="C80" s="75" t="s">
        <v>992</v>
      </c>
      <c r="D80" s="52" t="s">
        <v>532</v>
      </c>
      <c r="E80" s="73"/>
      <c r="G80" s="77"/>
    </row>
    <row r="81" spans="2:7" x14ac:dyDescent="0.2">
      <c r="B81" s="74"/>
      <c r="E81" s="73"/>
      <c r="G81" s="77"/>
    </row>
    <row r="82" spans="2:7" x14ac:dyDescent="0.2">
      <c r="B82" s="78">
        <f>B77+B79</f>
        <v>113450</v>
      </c>
      <c r="C82" s="79" t="s">
        <v>985</v>
      </c>
      <c r="D82" s="69"/>
      <c r="E82" s="152" t="s">
        <v>985</v>
      </c>
      <c r="F82" s="69"/>
      <c r="G82" s="80">
        <f>G77</f>
        <v>113450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36417</v>
      </c>
      <c r="C92" s="75" t="s">
        <v>993</v>
      </c>
      <c r="D92" s="52" t="s">
        <v>525</v>
      </c>
      <c r="E92" s="151" t="s">
        <v>991</v>
      </c>
      <c r="F92" s="52" t="s">
        <v>532</v>
      </c>
      <c r="G92" s="77">
        <f>+B80</f>
        <v>14742</v>
      </c>
    </row>
    <row r="93" spans="2:7" x14ac:dyDescent="0.2">
      <c r="B93" s="74"/>
      <c r="D93" s="59" t="s">
        <v>523</v>
      </c>
      <c r="E93" s="151" t="s">
        <v>999</v>
      </c>
      <c r="F93" s="72" t="s">
        <v>531</v>
      </c>
      <c r="G93" s="77">
        <f>G94+G95</f>
        <v>21963</v>
      </c>
    </row>
    <row r="94" spans="2:7" x14ac:dyDescent="0.2">
      <c r="B94" s="74"/>
      <c r="D94" s="75"/>
      <c r="E94" s="151" t="s">
        <v>530</v>
      </c>
      <c r="G94" s="77">
        <v>19741</v>
      </c>
    </row>
    <row r="95" spans="2:7" x14ac:dyDescent="0.2">
      <c r="B95" s="74"/>
      <c r="D95" s="75"/>
      <c r="E95" s="151" t="s">
        <v>529</v>
      </c>
      <c r="G95" s="77">
        <v>2222</v>
      </c>
    </row>
    <row r="96" spans="2:7" x14ac:dyDescent="0.2">
      <c r="B96" s="74"/>
      <c r="C96" s="75"/>
      <c r="E96" s="151" t="s">
        <v>1000</v>
      </c>
      <c r="F96" s="72" t="s">
        <v>528</v>
      </c>
      <c r="G96" s="77">
        <f>G97</f>
        <v>-288</v>
      </c>
    </row>
    <row r="97" spans="2:7" x14ac:dyDescent="0.2">
      <c r="B97" s="83"/>
      <c r="C97" s="84"/>
      <c r="D97" s="75"/>
      <c r="E97" s="151" t="s">
        <v>1032</v>
      </c>
      <c r="F97" s="84" t="s">
        <v>1033</v>
      </c>
      <c r="G97" s="77">
        <v>-288</v>
      </c>
    </row>
    <row r="98" spans="2:7" x14ac:dyDescent="0.2">
      <c r="B98" s="74"/>
      <c r="E98" s="73"/>
      <c r="G98" s="77"/>
    </row>
    <row r="99" spans="2:7" x14ac:dyDescent="0.2">
      <c r="B99" s="78">
        <f>B92</f>
        <v>36417</v>
      </c>
      <c r="C99" s="79" t="s">
        <v>985</v>
      </c>
      <c r="D99" s="69"/>
      <c r="E99" s="152" t="s">
        <v>985</v>
      </c>
      <c r="F99" s="69"/>
      <c r="G99" s="80">
        <f>G92+G93+G96</f>
        <v>36417</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105450</v>
      </c>
      <c r="C106" s="75" t="s">
        <v>994</v>
      </c>
      <c r="D106" s="86" t="s">
        <v>526</v>
      </c>
      <c r="E106" s="73"/>
      <c r="G106" s="73"/>
    </row>
    <row r="107" spans="2:7" x14ac:dyDescent="0.2">
      <c r="B107" s="74">
        <v>93831</v>
      </c>
      <c r="C107" s="75" t="s">
        <v>995</v>
      </c>
      <c r="D107" s="75"/>
      <c r="E107" s="151" t="s">
        <v>993</v>
      </c>
      <c r="F107" s="59" t="s">
        <v>525</v>
      </c>
      <c r="G107" s="77"/>
    </row>
    <row r="108" spans="2:7" x14ac:dyDescent="0.2">
      <c r="B108" s="74">
        <f>-B13</f>
        <v>-98708</v>
      </c>
      <c r="C108" s="75" t="s">
        <v>1001</v>
      </c>
      <c r="D108" s="75" t="s">
        <v>524</v>
      </c>
      <c r="E108" s="151"/>
      <c r="F108" s="58" t="s">
        <v>523</v>
      </c>
      <c r="G108" s="77">
        <f>B92</f>
        <v>36417</v>
      </c>
    </row>
    <row r="109" spans="2:7" x14ac:dyDescent="0.2">
      <c r="B109" s="74">
        <v>11619</v>
      </c>
      <c r="C109" s="82" t="s">
        <v>522</v>
      </c>
      <c r="D109" s="75" t="s">
        <v>1034</v>
      </c>
      <c r="E109" s="73"/>
      <c r="F109" s="87"/>
      <c r="G109" s="88"/>
    </row>
    <row r="110" spans="2:7" x14ac:dyDescent="0.2">
      <c r="B110" s="74">
        <v>0</v>
      </c>
      <c r="C110" s="82" t="s">
        <v>521</v>
      </c>
      <c r="D110" s="75" t="s">
        <v>520</v>
      </c>
      <c r="E110" s="155"/>
      <c r="G110" s="77"/>
    </row>
    <row r="111" spans="2:7" x14ac:dyDescent="0.2">
      <c r="B111" s="74">
        <v>12774</v>
      </c>
      <c r="C111" s="82" t="s">
        <v>996</v>
      </c>
      <c r="D111" s="75" t="s">
        <v>1035</v>
      </c>
      <c r="E111" s="73"/>
      <c r="F111" s="87"/>
      <c r="G111" s="88"/>
    </row>
    <row r="112" spans="2:7" x14ac:dyDescent="0.2">
      <c r="B112" s="74"/>
      <c r="C112" s="75"/>
      <c r="D112" s="75" t="s">
        <v>1036</v>
      </c>
      <c r="E112" s="155"/>
      <c r="G112" s="77"/>
    </row>
    <row r="113" spans="2:7" x14ac:dyDescent="0.2">
      <c r="B113" s="74">
        <f>G115-B106-B108-B111</f>
        <v>16901</v>
      </c>
      <c r="C113" s="153" t="s">
        <v>997</v>
      </c>
      <c r="D113" s="52" t="s">
        <v>519</v>
      </c>
      <c r="E113" s="155"/>
      <c r="F113" s="84"/>
      <c r="G113" s="77"/>
    </row>
    <row r="114" spans="2:7" x14ac:dyDescent="0.2">
      <c r="B114" s="74"/>
      <c r="D114" s="75"/>
      <c r="E114" s="155"/>
      <c r="G114" s="77"/>
    </row>
    <row r="115" spans="2:7" x14ac:dyDescent="0.2">
      <c r="B115" s="78">
        <f>B106+B108+B111+B113</f>
        <v>36417</v>
      </c>
      <c r="C115" s="79" t="s">
        <v>985</v>
      </c>
      <c r="D115" s="90"/>
      <c r="E115" s="152" t="s">
        <v>985</v>
      </c>
      <c r="F115" s="69"/>
      <c r="G115" s="80">
        <f>G108</f>
        <v>36417</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16901</v>
      </c>
    </row>
    <row r="123" spans="2:7" ht="15" x14ac:dyDescent="0.2">
      <c r="B123" s="74">
        <f>B125+B128+B131+B134+B137+B142+B143+B144</f>
        <v>1596</v>
      </c>
      <c r="C123" s="50"/>
      <c r="D123" s="75" t="s">
        <v>513</v>
      </c>
      <c r="E123" s="50"/>
      <c r="F123" s="50"/>
      <c r="G123" s="77">
        <f>G125+G128+G131+G134+G137+G142+G143+G144</f>
        <v>-15305</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-13346</v>
      </c>
      <c r="D128" s="75" t="s">
        <v>509</v>
      </c>
      <c r="G128" s="77">
        <f>G129+G130</f>
        <v>4548</v>
      </c>
    </row>
    <row r="129" spans="2:7" x14ac:dyDescent="0.2">
      <c r="B129" s="74">
        <v>5794</v>
      </c>
      <c r="D129" s="75" t="s">
        <v>508</v>
      </c>
      <c r="G129" s="77">
        <v>5</v>
      </c>
    </row>
    <row r="130" spans="2:7" x14ac:dyDescent="0.2">
      <c r="B130" s="74">
        <v>-19140</v>
      </c>
      <c r="D130" s="75" t="s">
        <v>507</v>
      </c>
      <c r="G130" s="77">
        <v>4543</v>
      </c>
    </row>
    <row r="131" spans="2:7" x14ac:dyDescent="0.2">
      <c r="B131" s="74">
        <f>B132+B133</f>
        <v>27788</v>
      </c>
      <c r="D131" s="75" t="s">
        <v>506</v>
      </c>
      <c r="G131" s="77">
        <f>G132+G133</f>
        <v>0</v>
      </c>
    </row>
    <row r="132" spans="2:7" x14ac:dyDescent="0.2">
      <c r="B132" s="74">
        <v>-3463</v>
      </c>
      <c r="D132" s="75" t="s">
        <v>505</v>
      </c>
      <c r="G132" s="77">
        <v>0</v>
      </c>
    </row>
    <row r="133" spans="2:7" x14ac:dyDescent="0.2">
      <c r="B133" s="74">
        <v>31251</v>
      </c>
      <c r="D133" s="75" t="s">
        <v>504</v>
      </c>
      <c r="G133" s="77">
        <v>0</v>
      </c>
    </row>
    <row r="134" spans="2:7" x14ac:dyDescent="0.2">
      <c r="B134" s="74">
        <f>B135+B136</f>
        <v>-3067</v>
      </c>
      <c r="D134" s="75" t="s">
        <v>503</v>
      </c>
      <c r="G134" s="77">
        <f>G135+G136</f>
        <v>535</v>
      </c>
    </row>
    <row r="135" spans="2:7" x14ac:dyDescent="0.2">
      <c r="B135" s="74">
        <v>-1533</v>
      </c>
      <c r="D135" s="75" t="s">
        <v>502</v>
      </c>
      <c r="G135" s="77">
        <v>-12283</v>
      </c>
    </row>
    <row r="136" spans="2:7" x14ac:dyDescent="0.2">
      <c r="B136" s="74">
        <v>-1534</v>
      </c>
      <c r="D136" s="75" t="s">
        <v>501</v>
      </c>
      <c r="G136" s="77">
        <v>12818</v>
      </c>
    </row>
    <row r="137" spans="2:7" x14ac:dyDescent="0.2">
      <c r="B137" s="74">
        <f>B138+B141</f>
        <v>4946</v>
      </c>
      <c r="D137" s="89" t="s">
        <v>500</v>
      </c>
      <c r="G137" s="77">
        <f>G138+G141</f>
        <v>17723</v>
      </c>
    </row>
    <row r="138" spans="2:7" x14ac:dyDescent="0.2">
      <c r="B138" s="74">
        <f>B139+B140</f>
        <v>4946</v>
      </c>
      <c r="D138" s="89" t="s">
        <v>499</v>
      </c>
      <c r="G138" s="77">
        <f>G139+G140</f>
        <v>17723</v>
      </c>
    </row>
    <row r="139" spans="2:7" x14ac:dyDescent="0.2">
      <c r="B139" s="74">
        <v>4946</v>
      </c>
      <c r="D139" s="89" t="s">
        <v>498</v>
      </c>
      <c r="G139" s="77">
        <v>17723</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-554</v>
      </c>
    </row>
    <row r="144" spans="2:7" x14ac:dyDescent="0.2">
      <c r="B144" s="74">
        <f>B145+B146</f>
        <v>-14725</v>
      </c>
      <c r="D144" s="75" t="s">
        <v>493</v>
      </c>
      <c r="G144" s="77">
        <f>G145+G146</f>
        <v>-37557</v>
      </c>
    </row>
    <row r="145" spans="2:7" x14ac:dyDescent="0.2">
      <c r="B145" s="74">
        <v>9210</v>
      </c>
      <c r="D145" s="75" t="s">
        <v>492</v>
      </c>
      <c r="G145" s="77">
        <v>-15164</v>
      </c>
    </row>
    <row r="146" spans="2:7" x14ac:dyDescent="0.2">
      <c r="B146" s="78">
        <v>-23935</v>
      </c>
      <c r="C146" s="91"/>
      <c r="D146" s="90" t="s">
        <v>491</v>
      </c>
      <c r="E146" s="91"/>
      <c r="F146" s="91"/>
      <c r="G146" s="80">
        <v>-22393</v>
      </c>
    </row>
    <row r="185" s="72" customFormat="1" x14ac:dyDescent="0.2"/>
  </sheetData>
  <mergeCells count="1">
    <mergeCell ref="B85:G85"/>
  </mergeCells>
  <hyperlinks>
    <hyperlink ref="B1" location="Indice!A1" display="INDICE" xr:uid="{00000000-0004-0000-55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671</v>
      </c>
      <c r="C3" s="109"/>
      <c r="D3" s="113"/>
      <c r="E3" s="109"/>
      <c r="F3" s="109"/>
      <c r="G3" s="109"/>
      <c r="H3" s="109"/>
      <c r="I3" s="109"/>
      <c r="J3" s="109"/>
      <c r="K3" s="109"/>
    </row>
    <row r="4" spans="2:12" s="112" customFormat="1" ht="15" customHeight="1" x14ac:dyDescent="0.25">
      <c r="B4" s="67" t="s">
        <v>670</v>
      </c>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24339</v>
      </c>
      <c r="C11" s="75" t="s">
        <v>975</v>
      </c>
      <c r="D11" s="75" t="s">
        <v>572</v>
      </c>
      <c r="E11" s="151" t="s">
        <v>998</v>
      </c>
      <c r="F11" s="76" t="s">
        <v>571</v>
      </c>
      <c r="G11" s="77">
        <f>G12+G13</f>
        <v>50799</v>
      </c>
    </row>
    <row r="12" spans="2:12" x14ac:dyDescent="0.2">
      <c r="B12" s="74">
        <f>G11-B11</f>
        <v>26460</v>
      </c>
      <c r="C12" s="75" t="s">
        <v>976</v>
      </c>
      <c r="D12" s="52" t="s">
        <v>566</v>
      </c>
      <c r="E12" s="151" t="s">
        <v>1006</v>
      </c>
      <c r="F12" s="72" t="s">
        <v>1007</v>
      </c>
      <c r="G12" s="77">
        <v>50215</v>
      </c>
    </row>
    <row r="13" spans="2:12" x14ac:dyDescent="0.2">
      <c r="B13" s="74">
        <v>4033</v>
      </c>
      <c r="C13" s="75" t="s">
        <v>977</v>
      </c>
      <c r="D13" s="75" t="s">
        <v>524</v>
      </c>
      <c r="E13" s="151" t="s">
        <v>1008</v>
      </c>
      <c r="F13" s="72" t="s">
        <v>1009</v>
      </c>
      <c r="G13" s="77">
        <v>584</v>
      </c>
    </row>
    <row r="14" spans="2:12" x14ac:dyDescent="0.2">
      <c r="B14" s="74">
        <f>B12-B13</f>
        <v>22427</v>
      </c>
      <c r="C14" s="75" t="s">
        <v>978</v>
      </c>
      <c r="D14" s="52" t="s">
        <v>570</v>
      </c>
      <c r="E14" s="151"/>
      <c r="G14" s="77"/>
    </row>
    <row r="15" spans="2:12" ht="7.15" customHeight="1" x14ac:dyDescent="0.2">
      <c r="B15" s="74"/>
      <c r="E15" s="73"/>
      <c r="G15" s="77"/>
    </row>
    <row r="16" spans="2:12" x14ac:dyDescent="0.2">
      <c r="B16" s="78">
        <f>B11+B12</f>
        <v>50799</v>
      </c>
      <c r="C16" s="79" t="s">
        <v>518</v>
      </c>
      <c r="D16" s="69"/>
      <c r="E16" s="152" t="s">
        <v>985</v>
      </c>
      <c r="F16" s="69"/>
      <c r="G16" s="80">
        <f>G11</f>
        <v>50799</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27622</v>
      </c>
      <c r="C26" s="75" t="s">
        <v>979</v>
      </c>
      <c r="D26" s="75" t="s">
        <v>567</v>
      </c>
      <c r="E26" s="151" t="s">
        <v>976</v>
      </c>
      <c r="F26" s="59" t="s">
        <v>566</v>
      </c>
      <c r="G26" s="77">
        <f>+B12</f>
        <v>26460</v>
      </c>
    </row>
    <row r="27" spans="2:7" x14ac:dyDescent="0.2">
      <c r="B27" s="74">
        <v>22613</v>
      </c>
      <c r="C27" s="75" t="s">
        <v>565</v>
      </c>
      <c r="E27" s="73"/>
      <c r="G27" s="77"/>
    </row>
    <row r="28" spans="2:7" x14ac:dyDescent="0.2">
      <c r="B28" s="74">
        <f>B29+B30</f>
        <v>5009</v>
      </c>
      <c r="C28" s="75" t="s">
        <v>564</v>
      </c>
      <c r="E28" s="73"/>
      <c r="G28" s="77"/>
    </row>
    <row r="29" spans="2:7" x14ac:dyDescent="0.2">
      <c r="B29" s="74">
        <v>4831</v>
      </c>
      <c r="C29" s="75" t="s">
        <v>1002</v>
      </c>
      <c r="E29" s="73"/>
      <c r="G29" s="77"/>
    </row>
    <row r="30" spans="2:7" x14ac:dyDescent="0.2">
      <c r="B30" s="74">
        <v>178</v>
      </c>
      <c r="C30" s="75" t="s">
        <v>1003</v>
      </c>
      <c r="E30" s="73"/>
      <c r="G30" s="77"/>
    </row>
    <row r="31" spans="2:7" ht="12.75" customHeight="1" x14ac:dyDescent="0.2">
      <c r="B31" s="74">
        <v>2263</v>
      </c>
      <c r="C31" s="75" t="s">
        <v>980</v>
      </c>
      <c r="D31" s="72" t="s">
        <v>563</v>
      </c>
      <c r="E31" s="73"/>
      <c r="G31" s="77"/>
    </row>
    <row r="32" spans="2:7" ht="12.75" customHeight="1" x14ac:dyDescent="0.2">
      <c r="B32" s="74">
        <v>-14</v>
      </c>
      <c r="C32" s="75" t="s">
        <v>981</v>
      </c>
      <c r="D32" s="72" t="s">
        <v>562</v>
      </c>
      <c r="E32" s="73"/>
      <c r="G32" s="77"/>
    </row>
    <row r="33" spans="2:7" x14ac:dyDescent="0.2">
      <c r="B33" s="74">
        <f>G35-B26-B31-B32</f>
        <v>-3411</v>
      </c>
      <c r="C33" s="75" t="s">
        <v>982</v>
      </c>
      <c r="D33" s="52" t="s">
        <v>560</v>
      </c>
      <c r="E33" s="73"/>
      <c r="G33" s="77"/>
    </row>
    <row r="34" spans="2:7" x14ac:dyDescent="0.2">
      <c r="B34" s="74"/>
      <c r="E34" s="73"/>
      <c r="G34" s="77"/>
    </row>
    <row r="35" spans="2:7" x14ac:dyDescent="0.2">
      <c r="B35" s="78">
        <f>B26+B31+B32+B33</f>
        <v>26460</v>
      </c>
      <c r="C35" s="79" t="s">
        <v>985</v>
      </c>
      <c r="D35" s="69"/>
      <c r="E35" s="152" t="s">
        <v>985</v>
      </c>
      <c r="F35" s="69"/>
      <c r="G35" s="80">
        <f>G26</f>
        <v>26460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9470</v>
      </c>
      <c r="C42" s="75" t="s">
        <v>983</v>
      </c>
      <c r="D42" s="75" t="s">
        <v>559</v>
      </c>
      <c r="E42" s="151" t="s">
        <v>982</v>
      </c>
      <c r="F42" s="52" t="s">
        <v>560</v>
      </c>
      <c r="G42" s="77">
        <f>+B33</f>
        <v>-3411</v>
      </c>
    </row>
    <row r="43" spans="2:7" x14ac:dyDescent="0.2">
      <c r="B43" s="74">
        <v>8354</v>
      </c>
      <c r="C43" s="82" t="s">
        <v>558</v>
      </c>
      <c r="E43" s="154" t="s">
        <v>983</v>
      </c>
      <c r="F43" s="76" t="s">
        <v>559</v>
      </c>
      <c r="G43" s="77">
        <f>G44+G45+G47+G48+G49</f>
        <v>201506</v>
      </c>
    </row>
    <row r="44" spans="2:7" x14ac:dyDescent="0.2">
      <c r="B44" s="74">
        <v>1116</v>
      </c>
      <c r="C44" s="75" t="s">
        <v>557</v>
      </c>
      <c r="E44" s="154" t="s">
        <v>1010</v>
      </c>
      <c r="F44" s="72" t="s">
        <v>1011</v>
      </c>
      <c r="G44" s="77">
        <v>14376</v>
      </c>
    </row>
    <row r="45" spans="2:7" x14ac:dyDescent="0.2">
      <c r="B45" s="74">
        <v>0</v>
      </c>
      <c r="C45" s="75" t="s">
        <v>556</v>
      </c>
      <c r="E45" s="151" t="s">
        <v>1012</v>
      </c>
      <c r="F45" s="72" t="s">
        <v>1013</v>
      </c>
      <c r="G45" s="77">
        <v>187130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188625</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198095</v>
      </c>
      <c r="C52" s="79" t="s">
        <v>985</v>
      </c>
      <c r="D52" s="69"/>
      <c r="E52" s="152" t="s">
        <v>985</v>
      </c>
      <c r="F52" s="69"/>
      <c r="G52" s="80">
        <f>G42+G43+G50</f>
        <v>198095</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249</v>
      </c>
      <c r="C59" s="75" t="s">
        <v>986</v>
      </c>
      <c r="D59" s="76" t="s">
        <v>551</v>
      </c>
      <c r="E59" s="151" t="s">
        <v>984</v>
      </c>
      <c r="F59" s="52" t="s">
        <v>550</v>
      </c>
      <c r="G59" s="77">
        <f>+B49</f>
        <v>188625</v>
      </c>
    </row>
    <row r="60" spans="2:7" x14ac:dyDescent="0.2">
      <c r="B60" s="74">
        <v>249</v>
      </c>
      <c r="C60" s="75" t="s">
        <v>549</v>
      </c>
      <c r="E60" s="151" t="s">
        <v>1004</v>
      </c>
      <c r="F60" s="75" t="s">
        <v>1005</v>
      </c>
      <c r="G60" s="77">
        <f>G61+G62</f>
        <v>178</v>
      </c>
    </row>
    <row r="61" spans="2:7" x14ac:dyDescent="0.2">
      <c r="B61" s="74">
        <v>0</v>
      </c>
      <c r="C61" s="75" t="s">
        <v>548</v>
      </c>
      <c r="E61" s="151" t="s">
        <v>1022</v>
      </c>
      <c r="F61" s="72" t="s">
        <v>1023</v>
      </c>
      <c r="G61" s="77">
        <v>0</v>
      </c>
    </row>
    <row r="62" spans="2:7" x14ac:dyDescent="0.2">
      <c r="B62" s="74">
        <v>178</v>
      </c>
      <c r="C62" s="75" t="s">
        <v>987</v>
      </c>
      <c r="D62" s="75" t="s">
        <v>547</v>
      </c>
      <c r="E62" s="151" t="s">
        <v>1024</v>
      </c>
      <c r="F62" s="72" t="s">
        <v>1025</v>
      </c>
      <c r="G62" s="77">
        <v>178</v>
      </c>
    </row>
    <row r="63" spans="2:7" x14ac:dyDescent="0.2">
      <c r="B63" s="74"/>
      <c r="D63" s="75" t="s">
        <v>546</v>
      </c>
      <c r="E63" s="151" t="s">
        <v>988</v>
      </c>
      <c r="F63" s="72" t="s">
        <v>545</v>
      </c>
      <c r="G63" s="77">
        <f>G64+G65+G66</f>
        <v>139</v>
      </c>
    </row>
    <row r="64" spans="2:7" x14ac:dyDescent="0.2">
      <c r="B64" s="74">
        <f>B65+B66+B67</f>
        <v>159</v>
      </c>
      <c r="C64" s="75" t="s">
        <v>988</v>
      </c>
      <c r="D64" s="72" t="s">
        <v>545</v>
      </c>
      <c r="E64" s="151" t="s">
        <v>1026</v>
      </c>
      <c r="F64" s="72" t="s">
        <v>1027</v>
      </c>
      <c r="G64" s="77">
        <v>0</v>
      </c>
    </row>
    <row r="65" spans="2:7" x14ac:dyDescent="0.2">
      <c r="B65" s="74">
        <v>142</v>
      </c>
      <c r="C65" s="75" t="s">
        <v>544</v>
      </c>
      <c r="E65" s="151" t="s">
        <v>1028</v>
      </c>
      <c r="F65" s="72" t="s">
        <v>1029</v>
      </c>
      <c r="G65" s="77">
        <v>19</v>
      </c>
    </row>
    <row r="66" spans="2:7" x14ac:dyDescent="0.2">
      <c r="B66" s="74">
        <v>0</v>
      </c>
      <c r="C66" s="75" t="s">
        <v>543</v>
      </c>
      <c r="E66" s="151" t="s">
        <v>1030</v>
      </c>
      <c r="F66" s="72" t="s">
        <v>1031</v>
      </c>
      <c r="G66" s="77">
        <v>120</v>
      </c>
    </row>
    <row r="67" spans="2:7" x14ac:dyDescent="0.2">
      <c r="B67" s="74">
        <v>17</v>
      </c>
      <c r="C67" s="75" t="s">
        <v>542</v>
      </c>
      <c r="E67" s="73"/>
      <c r="G67" s="77"/>
    </row>
    <row r="68" spans="2:7" x14ac:dyDescent="0.2">
      <c r="B68" s="74">
        <f>G70-B59-B62-B64</f>
        <v>188356</v>
      </c>
      <c r="C68" s="75" t="s">
        <v>989</v>
      </c>
      <c r="D68" s="75" t="s">
        <v>537</v>
      </c>
      <c r="E68" s="73"/>
      <c r="G68" s="77"/>
    </row>
    <row r="69" spans="2:7" ht="17.45" customHeight="1" x14ac:dyDescent="0.2">
      <c r="B69" s="74"/>
      <c r="E69" s="73"/>
      <c r="G69" s="77"/>
    </row>
    <row r="70" spans="2:7" ht="17.45" customHeight="1" x14ac:dyDescent="0.2">
      <c r="B70" s="78">
        <f>B59+B62+B64+B68</f>
        <v>188942</v>
      </c>
      <c r="C70" s="79" t="s">
        <v>985</v>
      </c>
      <c r="D70" s="69"/>
      <c r="E70" s="152" t="s">
        <v>985</v>
      </c>
      <c r="F70" s="69"/>
      <c r="G70" s="80">
        <f>G59+G60+G63</f>
        <v>188942</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188356</v>
      </c>
    </row>
    <row r="78" spans="2:7" x14ac:dyDescent="0.2">
      <c r="B78" s="74"/>
      <c r="D78" s="75" t="s">
        <v>536</v>
      </c>
      <c r="E78" s="151"/>
      <c r="F78" s="75"/>
      <c r="G78" s="77"/>
    </row>
    <row r="79" spans="2:7" x14ac:dyDescent="0.2">
      <c r="B79" s="74">
        <f>G82-B77</f>
        <v>188356</v>
      </c>
      <c r="C79" s="75" t="s">
        <v>991</v>
      </c>
      <c r="D79" s="59" t="s">
        <v>535</v>
      </c>
      <c r="E79" s="73"/>
      <c r="G79" s="77"/>
    </row>
    <row r="80" spans="2:7" x14ac:dyDescent="0.2">
      <c r="B80" s="74">
        <f>B79-B13</f>
        <v>184323</v>
      </c>
      <c r="C80" s="75" t="s">
        <v>992</v>
      </c>
      <c r="D80" s="52" t="s">
        <v>532</v>
      </c>
      <c r="E80" s="73"/>
      <c r="G80" s="77"/>
    </row>
    <row r="81" spans="2:7" x14ac:dyDescent="0.2">
      <c r="B81" s="74"/>
      <c r="E81" s="73"/>
      <c r="G81" s="77"/>
    </row>
    <row r="82" spans="2:7" x14ac:dyDescent="0.2">
      <c r="B82" s="78">
        <f>B77+B79</f>
        <v>188356</v>
      </c>
      <c r="C82" s="79" t="s">
        <v>985</v>
      </c>
      <c r="D82" s="69"/>
      <c r="E82" s="152" t="s">
        <v>985</v>
      </c>
      <c r="F82" s="69"/>
      <c r="G82" s="80">
        <f>G77</f>
        <v>188356</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92159</v>
      </c>
      <c r="C92" s="75" t="s">
        <v>993</v>
      </c>
      <c r="D92" s="52" t="s">
        <v>525</v>
      </c>
      <c r="E92" s="151" t="s">
        <v>991</v>
      </c>
      <c r="F92" s="52" t="s">
        <v>532</v>
      </c>
      <c r="G92" s="77">
        <f>+B80</f>
        <v>184323</v>
      </c>
    </row>
    <row r="93" spans="2:7" x14ac:dyDescent="0.2">
      <c r="B93" s="74"/>
      <c r="D93" s="59" t="s">
        <v>523</v>
      </c>
      <c r="E93" s="151" t="s">
        <v>999</v>
      </c>
      <c r="F93" s="72" t="s">
        <v>531</v>
      </c>
      <c r="G93" s="77">
        <f>G94+G95</f>
        <v>33307</v>
      </c>
    </row>
    <row r="94" spans="2:7" x14ac:dyDescent="0.2">
      <c r="B94" s="74"/>
      <c r="D94" s="75"/>
      <c r="E94" s="151" t="s">
        <v>530</v>
      </c>
      <c r="G94" s="77">
        <v>0</v>
      </c>
    </row>
    <row r="95" spans="2:7" x14ac:dyDescent="0.2">
      <c r="B95" s="74"/>
      <c r="D95" s="75"/>
      <c r="E95" s="151" t="s">
        <v>529</v>
      </c>
      <c r="G95" s="77">
        <v>33307</v>
      </c>
    </row>
    <row r="96" spans="2:7" x14ac:dyDescent="0.2">
      <c r="B96" s="74"/>
      <c r="C96" s="75"/>
      <c r="E96" s="151" t="s">
        <v>1000</v>
      </c>
      <c r="F96" s="72" t="s">
        <v>528</v>
      </c>
      <c r="G96" s="77">
        <f>G97</f>
        <v>-125471</v>
      </c>
    </row>
    <row r="97" spans="2:7" x14ac:dyDescent="0.2">
      <c r="B97" s="83"/>
      <c r="C97" s="84"/>
      <c r="D97" s="75"/>
      <c r="E97" s="151" t="s">
        <v>1032</v>
      </c>
      <c r="F97" s="84" t="s">
        <v>1033</v>
      </c>
      <c r="G97" s="77">
        <v>-125471</v>
      </c>
    </row>
    <row r="98" spans="2:7" x14ac:dyDescent="0.2">
      <c r="B98" s="74"/>
      <c r="E98" s="73"/>
      <c r="G98" s="77"/>
    </row>
    <row r="99" spans="2:7" x14ac:dyDescent="0.2">
      <c r="B99" s="78">
        <f>B92</f>
        <v>92159</v>
      </c>
      <c r="C99" s="79" t="s">
        <v>985</v>
      </c>
      <c r="D99" s="69"/>
      <c r="E99" s="152" t="s">
        <v>985</v>
      </c>
      <c r="F99" s="69"/>
      <c r="G99" s="80">
        <f>G92+G93+G96</f>
        <v>92159</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-424</v>
      </c>
      <c r="C106" s="75" t="s">
        <v>994</v>
      </c>
      <c r="D106" s="86" t="s">
        <v>526</v>
      </c>
      <c r="E106" s="73"/>
      <c r="G106" s="73"/>
    </row>
    <row r="107" spans="2:7" x14ac:dyDescent="0.2">
      <c r="B107" s="74">
        <v>1202</v>
      </c>
      <c r="C107" s="75" t="s">
        <v>995</v>
      </c>
      <c r="D107" s="75"/>
      <c r="E107" s="151" t="s">
        <v>993</v>
      </c>
      <c r="F107" s="59" t="s">
        <v>525</v>
      </c>
      <c r="G107" s="77"/>
    </row>
    <row r="108" spans="2:7" x14ac:dyDescent="0.2">
      <c r="B108" s="74">
        <f>-B13</f>
        <v>-4033</v>
      </c>
      <c r="C108" s="75" t="s">
        <v>1001</v>
      </c>
      <c r="D108" s="75" t="s">
        <v>524</v>
      </c>
      <c r="E108" s="151"/>
      <c r="F108" s="58" t="s">
        <v>523</v>
      </c>
      <c r="G108" s="77">
        <f>B92</f>
        <v>92159</v>
      </c>
    </row>
    <row r="109" spans="2:7" x14ac:dyDescent="0.2">
      <c r="B109" s="74">
        <v>-1626</v>
      </c>
      <c r="C109" s="82" t="s">
        <v>522</v>
      </c>
      <c r="D109" s="75" t="s">
        <v>1034</v>
      </c>
      <c r="E109" s="73"/>
      <c r="F109" s="87"/>
      <c r="G109" s="88"/>
    </row>
    <row r="110" spans="2:7" x14ac:dyDescent="0.2">
      <c r="B110" s="74">
        <v>0</v>
      </c>
      <c r="C110" s="82" t="s">
        <v>521</v>
      </c>
      <c r="D110" s="75" t="s">
        <v>520</v>
      </c>
      <c r="E110" s="155"/>
      <c r="G110" s="77"/>
    </row>
    <row r="111" spans="2:7" x14ac:dyDescent="0.2">
      <c r="B111" s="74">
        <v>365</v>
      </c>
      <c r="C111" s="82" t="s">
        <v>996</v>
      </c>
      <c r="D111" s="75" t="s">
        <v>1035</v>
      </c>
      <c r="E111" s="73"/>
      <c r="F111" s="87"/>
      <c r="G111" s="88"/>
    </row>
    <row r="112" spans="2:7" x14ac:dyDescent="0.2">
      <c r="B112" s="74"/>
      <c r="C112" s="75"/>
      <c r="D112" s="75" t="s">
        <v>1036</v>
      </c>
      <c r="E112" s="155"/>
      <c r="G112" s="77"/>
    </row>
    <row r="113" spans="2:7" x14ac:dyDescent="0.2">
      <c r="B113" s="74">
        <f>G115-B106-B108-B111</f>
        <v>96251</v>
      </c>
      <c r="C113" s="153" t="s">
        <v>997</v>
      </c>
      <c r="D113" s="52" t="s">
        <v>519</v>
      </c>
      <c r="E113" s="155"/>
      <c r="F113" s="84"/>
      <c r="G113" s="77"/>
    </row>
    <row r="114" spans="2:7" x14ac:dyDescent="0.2">
      <c r="B114" s="74"/>
      <c r="D114" s="75"/>
      <c r="E114" s="155"/>
      <c r="G114" s="77"/>
    </row>
    <row r="115" spans="2:7" x14ac:dyDescent="0.2">
      <c r="B115" s="78">
        <f>B106+B108+B111+B113</f>
        <v>92159</v>
      </c>
      <c r="C115" s="79" t="s">
        <v>985</v>
      </c>
      <c r="D115" s="90"/>
      <c r="E115" s="152" t="s">
        <v>985</v>
      </c>
      <c r="F115" s="69"/>
      <c r="G115" s="80">
        <f>G108</f>
        <v>92159</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96251</v>
      </c>
    </row>
    <row r="123" spans="2:7" ht="15" x14ac:dyDescent="0.2">
      <c r="B123" s="74">
        <f>B125+B128+B131+B134+B137+B142+B143+B144</f>
        <v>294312</v>
      </c>
      <c r="C123" s="50"/>
      <c r="D123" s="75" t="s">
        <v>513</v>
      </c>
      <c r="E123" s="50"/>
      <c r="F123" s="50"/>
      <c r="G123" s="77">
        <f>G125+G128+G131+G134+G137+G142+G143+G144</f>
        <v>198061</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237230</v>
      </c>
      <c r="D128" s="75" t="s">
        <v>509</v>
      </c>
      <c r="G128" s="77">
        <f>G129+G130</f>
        <v>-37</v>
      </c>
    </row>
    <row r="129" spans="2:7" x14ac:dyDescent="0.2">
      <c r="B129" s="74">
        <v>236038</v>
      </c>
      <c r="D129" s="75" t="s">
        <v>508</v>
      </c>
      <c r="G129" s="77">
        <v>0</v>
      </c>
    </row>
    <row r="130" spans="2:7" x14ac:dyDescent="0.2">
      <c r="B130" s="74">
        <v>1192</v>
      </c>
      <c r="D130" s="75" t="s">
        <v>507</v>
      </c>
      <c r="G130" s="77">
        <v>-37</v>
      </c>
    </row>
    <row r="131" spans="2:7" x14ac:dyDescent="0.2">
      <c r="B131" s="74">
        <f>B132+B133</f>
        <v>234</v>
      </c>
      <c r="D131" s="75" t="s">
        <v>506</v>
      </c>
      <c r="G131" s="77">
        <f>G132+G133</f>
        <v>0</v>
      </c>
    </row>
    <row r="132" spans="2:7" x14ac:dyDescent="0.2">
      <c r="B132" s="74">
        <v>278</v>
      </c>
      <c r="D132" s="75" t="s">
        <v>505</v>
      </c>
      <c r="G132" s="77">
        <v>0</v>
      </c>
    </row>
    <row r="133" spans="2:7" x14ac:dyDescent="0.2">
      <c r="B133" s="74">
        <v>-44</v>
      </c>
      <c r="D133" s="75" t="s">
        <v>504</v>
      </c>
      <c r="G133" s="77">
        <v>0</v>
      </c>
    </row>
    <row r="134" spans="2:7" x14ac:dyDescent="0.2">
      <c r="B134" s="74">
        <f>B135+B136</f>
        <v>-23583</v>
      </c>
      <c r="D134" s="75" t="s">
        <v>503</v>
      </c>
      <c r="G134" s="77">
        <f>G135+G136</f>
        <v>552177</v>
      </c>
    </row>
    <row r="135" spans="2:7" x14ac:dyDescent="0.2">
      <c r="B135" s="74">
        <v>-25284</v>
      </c>
      <c r="D135" s="75" t="s">
        <v>502</v>
      </c>
      <c r="G135" s="77">
        <v>332757</v>
      </c>
    </row>
    <row r="136" spans="2:7" x14ac:dyDescent="0.2">
      <c r="B136" s="74">
        <v>1701</v>
      </c>
      <c r="D136" s="75" t="s">
        <v>501</v>
      </c>
      <c r="G136" s="77">
        <v>219420</v>
      </c>
    </row>
    <row r="137" spans="2:7" x14ac:dyDescent="0.2">
      <c r="B137" s="74">
        <f>B138+B141</f>
        <v>78871</v>
      </c>
      <c r="D137" s="89" t="s">
        <v>500</v>
      </c>
      <c r="G137" s="77">
        <f>G138+G141</f>
        <v>-359172</v>
      </c>
    </row>
    <row r="138" spans="2:7" x14ac:dyDescent="0.2">
      <c r="B138" s="74">
        <f>B139+B140</f>
        <v>78151</v>
      </c>
      <c r="D138" s="89" t="s">
        <v>499</v>
      </c>
      <c r="G138" s="77">
        <f>G139+G140</f>
        <v>-359172</v>
      </c>
    </row>
    <row r="139" spans="2:7" x14ac:dyDescent="0.2">
      <c r="B139" s="74">
        <v>78151</v>
      </c>
      <c r="D139" s="89" t="s">
        <v>498</v>
      </c>
      <c r="G139" s="77">
        <v>-359172</v>
      </c>
    </row>
    <row r="140" spans="2:7" x14ac:dyDescent="0.2">
      <c r="B140" s="74">
        <v>0</v>
      </c>
      <c r="D140" s="89" t="s">
        <v>497</v>
      </c>
      <c r="G140" s="77">
        <v>0</v>
      </c>
    </row>
    <row r="141" spans="2:7" x14ac:dyDescent="0.2">
      <c r="B141" s="74">
        <v>720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1560</v>
      </c>
      <c r="D144" s="75" t="s">
        <v>493</v>
      </c>
      <c r="G144" s="77">
        <f>G145+G146</f>
        <v>5093</v>
      </c>
    </row>
    <row r="145" spans="2:7" x14ac:dyDescent="0.2">
      <c r="B145" s="74">
        <v>-1216</v>
      </c>
      <c r="D145" s="75" t="s">
        <v>492</v>
      </c>
      <c r="G145" s="77">
        <v>2382</v>
      </c>
    </row>
    <row r="146" spans="2:7" x14ac:dyDescent="0.2">
      <c r="B146" s="78">
        <v>2776</v>
      </c>
      <c r="C146" s="91"/>
      <c r="D146" s="90" t="s">
        <v>491</v>
      </c>
      <c r="E146" s="91"/>
      <c r="F146" s="91"/>
      <c r="G146" s="80">
        <v>2711</v>
      </c>
    </row>
    <row r="185" s="72" customFormat="1" x14ac:dyDescent="0.2"/>
  </sheetData>
  <mergeCells count="1">
    <mergeCell ref="B85:G85"/>
  </mergeCells>
  <hyperlinks>
    <hyperlink ref="B1" location="Indice!A1" display="INDICE" xr:uid="{00000000-0004-0000-56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673</v>
      </c>
      <c r="C3" s="109"/>
      <c r="D3" s="113"/>
      <c r="E3" s="109"/>
      <c r="F3" s="109"/>
      <c r="G3" s="109"/>
      <c r="H3" s="109"/>
      <c r="I3" s="109"/>
      <c r="J3" s="109"/>
      <c r="K3" s="109"/>
    </row>
    <row r="4" spans="2:12" s="112" customFormat="1" ht="15" customHeight="1" x14ac:dyDescent="0.25">
      <c r="B4" s="67" t="s">
        <v>672</v>
      </c>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140237</v>
      </c>
      <c r="C11" s="75" t="s">
        <v>975</v>
      </c>
      <c r="D11" s="75" t="s">
        <v>572</v>
      </c>
      <c r="E11" s="151" t="s">
        <v>998</v>
      </c>
      <c r="F11" s="76" t="s">
        <v>571</v>
      </c>
      <c r="G11" s="77">
        <f>G12+G13</f>
        <v>533233</v>
      </c>
    </row>
    <row r="12" spans="2:12" x14ac:dyDescent="0.2">
      <c r="B12" s="74">
        <f>G11-B11</f>
        <v>392996</v>
      </c>
      <c r="C12" s="75" t="s">
        <v>976</v>
      </c>
      <c r="D12" s="52" t="s">
        <v>566</v>
      </c>
      <c r="E12" s="151" t="s">
        <v>1006</v>
      </c>
      <c r="F12" s="72" t="s">
        <v>1007</v>
      </c>
      <c r="G12" s="77">
        <v>532367</v>
      </c>
    </row>
    <row r="13" spans="2:12" x14ac:dyDescent="0.2">
      <c r="B13" s="74">
        <v>105610</v>
      </c>
      <c r="C13" s="75" t="s">
        <v>977</v>
      </c>
      <c r="D13" s="75" t="s">
        <v>524</v>
      </c>
      <c r="E13" s="151" t="s">
        <v>1008</v>
      </c>
      <c r="F13" s="72" t="s">
        <v>1009</v>
      </c>
      <c r="G13" s="77">
        <v>866</v>
      </c>
    </row>
    <row r="14" spans="2:12" x14ac:dyDescent="0.2">
      <c r="B14" s="74">
        <f>B12-B13</f>
        <v>287386</v>
      </c>
      <c r="C14" s="75" t="s">
        <v>978</v>
      </c>
      <c r="D14" s="52" t="s">
        <v>570</v>
      </c>
      <c r="E14" s="151"/>
      <c r="G14" s="77"/>
    </row>
    <row r="15" spans="2:12" ht="7.15" customHeight="1" x14ac:dyDescent="0.2">
      <c r="B15" s="74"/>
      <c r="E15" s="73"/>
      <c r="G15" s="77"/>
    </row>
    <row r="16" spans="2:12" x14ac:dyDescent="0.2">
      <c r="B16" s="78">
        <f>B11+B12</f>
        <v>533233</v>
      </c>
      <c r="C16" s="79" t="s">
        <v>518</v>
      </c>
      <c r="D16" s="69"/>
      <c r="E16" s="152" t="s">
        <v>985</v>
      </c>
      <c r="F16" s="69"/>
      <c r="G16" s="80">
        <f>G11</f>
        <v>533233</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311431</v>
      </c>
      <c r="C26" s="75" t="s">
        <v>979</v>
      </c>
      <c r="D26" s="75" t="s">
        <v>567</v>
      </c>
      <c r="E26" s="151" t="s">
        <v>976</v>
      </c>
      <c r="F26" s="59" t="s">
        <v>566</v>
      </c>
      <c r="G26" s="77">
        <f>+B12</f>
        <v>392996</v>
      </c>
    </row>
    <row r="27" spans="2:7" x14ac:dyDescent="0.2">
      <c r="B27" s="74">
        <v>242297</v>
      </c>
      <c r="C27" s="75" t="s">
        <v>565</v>
      </c>
      <c r="E27" s="73"/>
      <c r="G27" s="77"/>
    </row>
    <row r="28" spans="2:7" x14ac:dyDescent="0.2">
      <c r="B28" s="74">
        <f>B29+B30</f>
        <v>69134</v>
      </c>
      <c r="C28" s="75" t="s">
        <v>564</v>
      </c>
      <c r="E28" s="73"/>
      <c r="G28" s="77"/>
    </row>
    <row r="29" spans="2:7" x14ac:dyDescent="0.2">
      <c r="B29" s="74">
        <v>67283</v>
      </c>
      <c r="C29" s="75" t="s">
        <v>1002</v>
      </c>
      <c r="E29" s="73"/>
      <c r="G29" s="77"/>
    </row>
    <row r="30" spans="2:7" x14ac:dyDescent="0.2">
      <c r="B30" s="74">
        <v>1851</v>
      </c>
      <c r="C30" s="75" t="s">
        <v>1003</v>
      </c>
      <c r="E30" s="73"/>
      <c r="G30" s="77"/>
    </row>
    <row r="31" spans="2:7" ht="12.75" customHeight="1" x14ac:dyDescent="0.2">
      <c r="B31" s="74">
        <v>8863</v>
      </c>
      <c r="C31" s="75" t="s">
        <v>980</v>
      </c>
      <c r="D31" s="72" t="s">
        <v>563</v>
      </c>
      <c r="E31" s="73"/>
      <c r="G31" s="77"/>
    </row>
    <row r="32" spans="2:7" ht="12.75" customHeight="1" x14ac:dyDescent="0.2">
      <c r="B32" s="74">
        <v>0</v>
      </c>
      <c r="C32" s="75" t="s">
        <v>981</v>
      </c>
      <c r="D32" s="72" t="s">
        <v>562</v>
      </c>
      <c r="E32" s="73"/>
      <c r="G32" s="77"/>
    </row>
    <row r="33" spans="2:7" x14ac:dyDescent="0.2">
      <c r="B33" s="74">
        <f>G35-B26-B31-B32</f>
        <v>72702</v>
      </c>
      <c r="C33" s="75" t="s">
        <v>982</v>
      </c>
      <c r="D33" s="52" t="s">
        <v>560</v>
      </c>
      <c r="E33" s="73"/>
      <c r="G33" s="77"/>
    </row>
    <row r="34" spans="2:7" x14ac:dyDescent="0.2">
      <c r="B34" s="74"/>
      <c r="E34" s="73"/>
      <c r="G34" s="77"/>
    </row>
    <row r="35" spans="2:7" x14ac:dyDescent="0.2">
      <c r="B35" s="78">
        <f>B26+B31+B32+B33</f>
        <v>392996</v>
      </c>
      <c r="C35" s="79" t="s">
        <v>985</v>
      </c>
      <c r="D35" s="69"/>
      <c r="E35" s="152" t="s">
        <v>985</v>
      </c>
      <c r="F35" s="69"/>
      <c r="G35" s="80">
        <f>G26</f>
        <v>392996</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36887</v>
      </c>
      <c r="C42" s="75" t="s">
        <v>983</v>
      </c>
      <c r="D42" s="75" t="s">
        <v>559</v>
      </c>
      <c r="E42" s="151" t="s">
        <v>982</v>
      </c>
      <c r="F42" s="52" t="s">
        <v>560</v>
      </c>
      <c r="G42" s="77">
        <f>+B33</f>
        <v>72702</v>
      </c>
    </row>
    <row r="43" spans="2:7" x14ac:dyDescent="0.2">
      <c r="B43" s="74">
        <v>9764</v>
      </c>
      <c r="C43" s="82" t="s">
        <v>558</v>
      </c>
      <c r="E43" s="154" t="s">
        <v>983</v>
      </c>
      <c r="F43" s="76" t="s">
        <v>559</v>
      </c>
      <c r="G43" s="77">
        <f>G44+G45+G47+G48+G49</f>
        <v>2491</v>
      </c>
    </row>
    <row r="44" spans="2:7" x14ac:dyDescent="0.2">
      <c r="B44" s="74">
        <v>27123</v>
      </c>
      <c r="C44" s="75" t="s">
        <v>557</v>
      </c>
      <c r="E44" s="154" t="s">
        <v>1010</v>
      </c>
      <c r="F44" s="72" t="s">
        <v>1011</v>
      </c>
      <c r="G44" s="77">
        <v>2172</v>
      </c>
    </row>
    <row r="45" spans="2:7" x14ac:dyDescent="0.2">
      <c r="B45" s="74">
        <v>0</v>
      </c>
      <c r="C45" s="75" t="s">
        <v>556</v>
      </c>
      <c r="E45" s="151" t="s">
        <v>1012</v>
      </c>
      <c r="F45" s="72" t="s">
        <v>1013</v>
      </c>
      <c r="G45" s="77">
        <v>319</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38306</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75193</v>
      </c>
      <c r="C52" s="79" t="s">
        <v>985</v>
      </c>
      <c r="D52" s="69"/>
      <c r="E52" s="152" t="s">
        <v>985</v>
      </c>
      <c r="F52" s="69"/>
      <c r="G52" s="80">
        <f>G42+G43+G50</f>
        <v>75193</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3007</v>
      </c>
      <c r="C59" s="75" t="s">
        <v>986</v>
      </c>
      <c r="D59" s="76" t="s">
        <v>551</v>
      </c>
      <c r="E59" s="151" t="s">
        <v>984</v>
      </c>
      <c r="F59" s="52" t="s">
        <v>550</v>
      </c>
      <c r="G59" s="77">
        <f>+B49</f>
        <v>38306</v>
      </c>
    </row>
    <row r="60" spans="2:7" x14ac:dyDescent="0.2">
      <c r="B60" s="74">
        <v>3007</v>
      </c>
      <c r="C60" s="75" t="s">
        <v>549</v>
      </c>
      <c r="E60" s="151" t="s">
        <v>1004</v>
      </c>
      <c r="F60" s="75" t="s">
        <v>1005</v>
      </c>
      <c r="G60" s="77">
        <f>G61+G62</f>
        <v>1851</v>
      </c>
    </row>
    <row r="61" spans="2:7" x14ac:dyDescent="0.2">
      <c r="B61" s="74">
        <v>0</v>
      </c>
      <c r="C61" s="75" t="s">
        <v>548</v>
      </c>
      <c r="E61" s="151" t="s">
        <v>1022</v>
      </c>
      <c r="F61" s="72" t="s">
        <v>1023</v>
      </c>
      <c r="G61" s="77">
        <v>0</v>
      </c>
    </row>
    <row r="62" spans="2:7" x14ac:dyDescent="0.2">
      <c r="B62" s="74">
        <v>1851</v>
      </c>
      <c r="C62" s="75" t="s">
        <v>987</v>
      </c>
      <c r="D62" s="75" t="s">
        <v>547</v>
      </c>
      <c r="E62" s="151" t="s">
        <v>1024</v>
      </c>
      <c r="F62" s="72" t="s">
        <v>1025</v>
      </c>
      <c r="G62" s="77">
        <v>1851</v>
      </c>
    </row>
    <row r="63" spans="2:7" x14ac:dyDescent="0.2">
      <c r="B63" s="74"/>
      <c r="D63" s="75" t="s">
        <v>546</v>
      </c>
      <c r="E63" s="151" t="s">
        <v>988</v>
      </c>
      <c r="F63" s="72" t="s">
        <v>545</v>
      </c>
      <c r="G63" s="77">
        <f>G64+G65+G66</f>
        <v>2485</v>
      </c>
    </row>
    <row r="64" spans="2:7" x14ac:dyDescent="0.2">
      <c r="B64" s="74">
        <f>B65+B66+B67</f>
        <v>2484</v>
      </c>
      <c r="C64" s="75" t="s">
        <v>988</v>
      </c>
      <c r="D64" s="72" t="s">
        <v>545</v>
      </c>
      <c r="E64" s="151" t="s">
        <v>1026</v>
      </c>
      <c r="F64" s="72" t="s">
        <v>1027</v>
      </c>
      <c r="G64" s="77">
        <v>0</v>
      </c>
    </row>
    <row r="65" spans="2:7" x14ac:dyDescent="0.2">
      <c r="B65" s="74">
        <v>1122</v>
      </c>
      <c r="C65" s="75" t="s">
        <v>544</v>
      </c>
      <c r="E65" s="151" t="s">
        <v>1028</v>
      </c>
      <c r="F65" s="72" t="s">
        <v>1029</v>
      </c>
      <c r="G65" s="77">
        <v>0</v>
      </c>
    </row>
    <row r="66" spans="2:7" x14ac:dyDescent="0.2">
      <c r="B66" s="74">
        <v>0</v>
      </c>
      <c r="C66" s="75" t="s">
        <v>543</v>
      </c>
      <c r="E66" s="151" t="s">
        <v>1030</v>
      </c>
      <c r="F66" s="72" t="s">
        <v>1031</v>
      </c>
      <c r="G66" s="77">
        <v>2485</v>
      </c>
    </row>
    <row r="67" spans="2:7" x14ac:dyDescent="0.2">
      <c r="B67" s="74">
        <v>1362</v>
      </c>
      <c r="C67" s="75" t="s">
        <v>542</v>
      </c>
      <c r="E67" s="73"/>
      <c r="G67" s="77"/>
    </row>
    <row r="68" spans="2:7" x14ac:dyDescent="0.2">
      <c r="B68" s="74">
        <f>G70-B59-B62-B64</f>
        <v>35300</v>
      </c>
      <c r="C68" s="75" t="s">
        <v>989</v>
      </c>
      <c r="D68" s="75" t="s">
        <v>537</v>
      </c>
      <c r="E68" s="73"/>
      <c r="G68" s="77"/>
    </row>
    <row r="69" spans="2:7" ht="17.45" customHeight="1" x14ac:dyDescent="0.2">
      <c r="B69" s="74"/>
      <c r="E69" s="73"/>
      <c r="G69" s="77"/>
    </row>
    <row r="70" spans="2:7" ht="17.45" customHeight="1" x14ac:dyDescent="0.2">
      <c r="B70" s="78">
        <f>B59+B62+B64+B68</f>
        <v>42642</v>
      </c>
      <c r="C70" s="79" t="s">
        <v>985</v>
      </c>
      <c r="D70" s="69"/>
      <c r="E70" s="152" t="s">
        <v>985</v>
      </c>
      <c r="F70" s="69"/>
      <c r="G70" s="80">
        <f>G59+G60+G63</f>
        <v>42642</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35300</v>
      </c>
    </row>
    <row r="78" spans="2:7" x14ac:dyDescent="0.2">
      <c r="B78" s="74"/>
      <c r="D78" s="75" t="s">
        <v>536</v>
      </c>
      <c r="E78" s="151"/>
      <c r="F78" s="75"/>
      <c r="G78" s="77"/>
    </row>
    <row r="79" spans="2:7" x14ac:dyDescent="0.2">
      <c r="B79" s="74">
        <f>G82-B77</f>
        <v>35300</v>
      </c>
      <c r="C79" s="75" t="s">
        <v>991</v>
      </c>
      <c r="D79" s="59" t="s">
        <v>535</v>
      </c>
      <c r="E79" s="73"/>
      <c r="G79" s="77"/>
    </row>
    <row r="80" spans="2:7" x14ac:dyDescent="0.2">
      <c r="B80" s="74">
        <f>B79-B13</f>
        <v>-70310</v>
      </c>
      <c r="C80" s="75" t="s">
        <v>992</v>
      </c>
      <c r="D80" s="52" t="s">
        <v>532</v>
      </c>
      <c r="E80" s="73"/>
      <c r="G80" s="77"/>
    </row>
    <row r="81" spans="2:7" x14ac:dyDescent="0.2">
      <c r="B81" s="74"/>
      <c r="E81" s="73"/>
      <c r="G81" s="77"/>
    </row>
    <row r="82" spans="2:7" x14ac:dyDescent="0.2">
      <c r="B82" s="78">
        <f>B77+B79</f>
        <v>35300</v>
      </c>
      <c r="C82" s="79" t="s">
        <v>985</v>
      </c>
      <c r="D82" s="69"/>
      <c r="E82" s="152" t="s">
        <v>985</v>
      </c>
      <c r="F82" s="69"/>
      <c r="G82" s="80">
        <f>G77</f>
        <v>35300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-54359</v>
      </c>
      <c r="C92" s="75" t="s">
        <v>993</v>
      </c>
      <c r="D92" s="52" t="s">
        <v>525</v>
      </c>
      <c r="E92" s="151" t="s">
        <v>991</v>
      </c>
      <c r="F92" s="52" t="s">
        <v>532</v>
      </c>
      <c r="G92" s="77">
        <f>+B80</f>
        <v>-70310</v>
      </c>
    </row>
    <row r="93" spans="2:7" x14ac:dyDescent="0.2">
      <c r="B93" s="74"/>
      <c r="D93" s="59" t="s">
        <v>523</v>
      </c>
      <c r="E93" s="151" t="s">
        <v>999</v>
      </c>
      <c r="F93" s="72" t="s">
        <v>531</v>
      </c>
      <c r="G93" s="77">
        <f>G94+G95</f>
        <v>16155</v>
      </c>
    </row>
    <row r="94" spans="2:7" x14ac:dyDescent="0.2">
      <c r="B94" s="74"/>
      <c r="D94" s="75"/>
      <c r="E94" s="151" t="s">
        <v>530</v>
      </c>
      <c r="G94" s="77">
        <v>15371</v>
      </c>
    </row>
    <row r="95" spans="2:7" x14ac:dyDescent="0.2">
      <c r="B95" s="74"/>
      <c r="D95" s="75"/>
      <c r="E95" s="151" t="s">
        <v>529</v>
      </c>
      <c r="G95" s="77">
        <v>784</v>
      </c>
    </row>
    <row r="96" spans="2:7" x14ac:dyDescent="0.2">
      <c r="B96" s="74"/>
      <c r="C96" s="75"/>
      <c r="E96" s="151" t="s">
        <v>1000</v>
      </c>
      <c r="F96" s="72" t="s">
        <v>528</v>
      </c>
      <c r="G96" s="77">
        <f>G97</f>
        <v>-204</v>
      </c>
    </row>
    <row r="97" spans="2:7" x14ac:dyDescent="0.2">
      <c r="B97" s="83"/>
      <c r="C97" s="84"/>
      <c r="D97" s="75"/>
      <c r="E97" s="151" t="s">
        <v>1032</v>
      </c>
      <c r="F97" s="84" t="s">
        <v>1033</v>
      </c>
      <c r="G97" s="77">
        <v>-204</v>
      </c>
    </row>
    <row r="98" spans="2:7" x14ac:dyDescent="0.2">
      <c r="B98" s="74"/>
      <c r="E98" s="73"/>
      <c r="G98" s="77"/>
    </row>
    <row r="99" spans="2:7" x14ac:dyDescent="0.2">
      <c r="B99" s="78">
        <f>B92</f>
        <v>-54359</v>
      </c>
      <c r="C99" s="79" t="s">
        <v>985</v>
      </c>
      <c r="D99" s="69"/>
      <c r="E99" s="152" t="s">
        <v>985</v>
      </c>
      <c r="F99" s="69"/>
      <c r="G99" s="80">
        <f>G92+G93+G96</f>
        <v>-54359</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8504</v>
      </c>
      <c r="C106" s="75" t="s">
        <v>994</v>
      </c>
      <c r="D106" s="86" t="s">
        <v>526</v>
      </c>
      <c r="E106" s="73"/>
      <c r="G106" s="73"/>
    </row>
    <row r="107" spans="2:7" x14ac:dyDescent="0.2">
      <c r="B107" s="74">
        <v>32303</v>
      </c>
      <c r="C107" s="75" t="s">
        <v>995</v>
      </c>
      <c r="D107" s="75"/>
      <c r="E107" s="151" t="s">
        <v>993</v>
      </c>
      <c r="F107" s="59" t="s">
        <v>525</v>
      </c>
      <c r="G107" s="77"/>
    </row>
    <row r="108" spans="2:7" x14ac:dyDescent="0.2">
      <c r="B108" s="74">
        <f>-B13</f>
        <v>-105610</v>
      </c>
      <c r="C108" s="75" t="s">
        <v>1001</v>
      </c>
      <c r="D108" s="75" t="s">
        <v>524</v>
      </c>
      <c r="E108" s="151"/>
      <c r="F108" s="58" t="s">
        <v>523</v>
      </c>
      <c r="G108" s="77">
        <f>B92</f>
        <v>-54359</v>
      </c>
    </row>
    <row r="109" spans="2:7" x14ac:dyDescent="0.2">
      <c r="B109" s="74">
        <v>-23799</v>
      </c>
      <c r="C109" s="82" t="s">
        <v>522</v>
      </c>
      <c r="D109" s="75" t="s">
        <v>1034</v>
      </c>
      <c r="E109" s="73"/>
      <c r="F109" s="87"/>
      <c r="G109" s="88"/>
    </row>
    <row r="110" spans="2:7" x14ac:dyDescent="0.2">
      <c r="B110" s="74">
        <v>0</v>
      </c>
      <c r="C110" s="82" t="s">
        <v>521</v>
      </c>
      <c r="D110" s="75" t="s">
        <v>520</v>
      </c>
      <c r="E110" s="155"/>
      <c r="G110" s="77"/>
    </row>
    <row r="111" spans="2:7" x14ac:dyDescent="0.2">
      <c r="B111" s="74">
        <v>-287</v>
      </c>
      <c r="C111" s="82" t="s">
        <v>996</v>
      </c>
      <c r="D111" s="75" t="s">
        <v>1035</v>
      </c>
      <c r="E111" s="73"/>
      <c r="F111" s="87"/>
      <c r="G111" s="88"/>
    </row>
    <row r="112" spans="2:7" x14ac:dyDescent="0.2">
      <c r="B112" s="74"/>
      <c r="C112" s="75"/>
      <c r="D112" s="75" t="s">
        <v>1036</v>
      </c>
      <c r="E112" s="155"/>
      <c r="G112" s="77"/>
    </row>
    <row r="113" spans="2:7" x14ac:dyDescent="0.2">
      <c r="B113" s="74">
        <f>G115-B106-B108-B111</f>
        <v>43034</v>
      </c>
      <c r="C113" s="153" t="s">
        <v>997</v>
      </c>
      <c r="D113" s="52" t="s">
        <v>519</v>
      </c>
      <c r="E113" s="155"/>
      <c r="F113" s="84"/>
      <c r="G113" s="77"/>
    </row>
    <row r="114" spans="2:7" x14ac:dyDescent="0.2">
      <c r="B114" s="74"/>
      <c r="D114" s="75"/>
      <c r="E114" s="155"/>
      <c r="G114" s="77"/>
    </row>
    <row r="115" spans="2:7" x14ac:dyDescent="0.2">
      <c r="B115" s="78">
        <f>B106+B108+B111+B113</f>
        <v>-54359</v>
      </c>
      <c r="C115" s="79" t="s">
        <v>985</v>
      </c>
      <c r="D115" s="90"/>
      <c r="E115" s="152" t="s">
        <v>985</v>
      </c>
      <c r="F115" s="69"/>
      <c r="G115" s="80">
        <f>G108</f>
        <v>-54359</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43034</v>
      </c>
    </row>
    <row r="123" spans="2:7" ht="15" x14ac:dyDescent="0.2">
      <c r="B123" s="74">
        <f>B125+B128+B131+B134+B137+B142+B143+B144</f>
        <v>39823</v>
      </c>
      <c r="C123" s="50"/>
      <c r="D123" s="75" t="s">
        <v>513</v>
      </c>
      <c r="E123" s="50"/>
      <c r="F123" s="50"/>
      <c r="G123" s="77">
        <f>G125+G128+G131+G134+G137+G142+G143+G144</f>
        <v>-3211</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2758</v>
      </c>
      <c r="D128" s="75" t="s">
        <v>509</v>
      </c>
      <c r="G128" s="77">
        <f>G129+G130</f>
        <v>3636</v>
      </c>
    </row>
    <row r="129" spans="2:7" x14ac:dyDescent="0.2">
      <c r="B129" s="74">
        <v>3280</v>
      </c>
      <c r="D129" s="75" t="s">
        <v>508</v>
      </c>
      <c r="G129" s="77">
        <v>0</v>
      </c>
    </row>
    <row r="130" spans="2:7" x14ac:dyDescent="0.2">
      <c r="B130" s="74">
        <v>-522</v>
      </c>
      <c r="D130" s="75" t="s">
        <v>507</v>
      </c>
      <c r="G130" s="77">
        <v>3636</v>
      </c>
    </row>
    <row r="131" spans="2:7" x14ac:dyDescent="0.2">
      <c r="B131" s="74">
        <f>B132+B133</f>
        <v>-5</v>
      </c>
      <c r="D131" s="75" t="s">
        <v>506</v>
      </c>
      <c r="G131" s="77">
        <f>G132+G133</f>
        <v>0</v>
      </c>
    </row>
    <row r="132" spans="2:7" x14ac:dyDescent="0.2">
      <c r="B132" s="74">
        <v>0</v>
      </c>
      <c r="D132" s="75" t="s">
        <v>505</v>
      </c>
      <c r="G132" s="77">
        <v>0</v>
      </c>
    </row>
    <row r="133" spans="2:7" x14ac:dyDescent="0.2">
      <c r="B133" s="74">
        <v>-5</v>
      </c>
      <c r="D133" s="75" t="s">
        <v>504</v>
      </c>
      <c r="G133" s="77">
        <v>0</v>
      </c>
    </row>
    <row r="134" spans="2:7" x14ac:dyDescent="0.2">
      <c r="B134" s="74">
        <f>B135+B136</f>
        <v>12</v>
      </c>
      <c r="D134" s="75" t="s">
        <v>503</v>
      </c>
      <c r="G134" s="77">
        <f>G135+G136</f>
        <v>-24493</v>
      </c>
    </row>
    <row r="135" spans="2:7" x14ac:dyDescent="0.2">
      <c r="B135" s="74">
        <v>613</v>
      </c>
      <c r="D135" s="75" t="s">
        <v>502</v>
      </c>
      <c r="G135" s="77">
        <v>669</v>
      </c>
    </row>
    <row r="136" spans="2:7" x14ac:dyDescent="0.2">
      <c r="B136" s="74">
        <v>-601</v>
      </c>
      <c r="D136" s="75" t="s">
        <v>501</v>
      </c>
      <c r="G136" s="77">
        <v>-25162</v>
      </c>
    </row>
    <row r="137" spans="2:7" x14ac:dyDescent="0.2">
      <c r="B137" s="74">
        <f>B138+B141</f>
        <v>11</v>
      </c>
      <c r="D137" s="89" t="s">
        <v>500</v>
      </c>
      <c r="G137" s="77">
        <f>G138+G141</f>
        <v>0</v>
      </c>
    </row>
    <row r="138" spans="2:7" x14ac:dyDescent="0.2">
      <c r="B138" s="74">
        <f>B139+B140</f>
        <v>11</v>
      </c>
      <c r="D138" s="89" t="s">
        <v>499</v>
      </c>
      <c r="G138" s="77">
        <f>G139+G140</f>
        <v>0</v>
      </c>
    </row>
    <row r="139" spans="2:7" x14ac:dyDescent="0.2">
      <c r="B139" s="74">
        <v>11</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-2</v>
      </c>
      <c r="D143" s="75" t="s">
        <v>494</v>
      </c>
      <c r="G143" s="77">
        <v>-38</v>
      </c>
    </row>
    <row r="144" spans="2:7" x14ac:dyDescent="0.2">
      <c r="B144" s="74">
        <f>B145+B146</f>
        <v>37049</v>
      </c>
      <c r="D144" s="75" t="s">
        <v>493</v>
      </c>
      <c r="G144" s="77">
        <f>G145+G146</f>
        <v>17684</v>
      </c>
    </row>
    <row r="145" spans="2:7" x14ac:dyDescent="0.2">
      <c r="B145" s="74">
        <v>23901</v>
      </c>
      <c r="D145" s="75" t="s">
        <v>492</v>
      </c>
      <c r="G145" s="77">
        <v>544</v>
      </c>
    </row>
    <row r="146" spans="2:7" x14ac:dyDescent="0.2">
      <c r="B146" s="78">
        <v>13148</v>
      </c>
      <c r="C146" s="91"/>
      <c r="D146" s="90" t="s">
        <v>491</v>
      </c>
      <c r="E146" s="91"/>
      <c r="F146" s="91"/>
      <c r="G146" s="80">
        <v>17140</v>
      </c>
    </row>
    <row r="185" s="72" customFormat="1" x14ac:dyDescent="0.2"/>
  </sheetData>
  <mergeCells count="1">
    <mergeCell ref="B85:G85"/>
  </mergeCells>
  <hyperlinks>
    <hyperlink ref="B1" location="Indice!A1" display="INDICE" xr:uid="{00000000-0004-0000-57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674</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29377</v>
      </c>
      <c r="C11" s="75" t="s">
        <v>975</v>
      </c>
      <c r="D11" s="75" t="s">
        <v>572</v>
      </c>
      <c r="E11" s="151" t="s">
        <v>998</v>
      </c>
      <c r="F11" s="76" t="s">
        <v>571</v>
      </c>
      <c r="G11" s="77">
        <f>G12+G13</f>
        <v>54034</v>
      </c>
    </row>
    <row r="12" spans="2:12" x14ac:dyDescent="0.2">
      <c r="B12" s="74">
        <f>G11-B11</f>
        <v>24657</v>
      </c>
      <c r="C12" s="75" t="s">
        <v>976</v>
      </c>
      <c r="D12" s="52" t="s">
        <v>566</v>
      </c>
      <c r="E12" s="151" t="s">
        <v>1006</v>
      </c>
      <c r="F12" s="72" t="s">
        <v>1007</v>
      </c>
      <c r="G12" s="77">
        <v>54034</v>
      </c>
    </row>
    <row r="13" spans="2:12" x14ac:dyDescent="0.2">
      <c r="B13" s="74">
        <v>4030</v>
      </c>
      <c r="C13" s="75" t="s">
        <v>977</v>
      </c>
      <c r="D13" s="75" t="s">
        <v>524</v>
      </c>
      <c r="E13" s="151" t="s">
        <v>1008</v>
      </c>
      <c r="F13" s="72" t="s">
        <v>1009</v>
      </c>
      <c r="G13" s="77">
        <v>0</v>
      </c>
    </row>
    <row r="14" spans="2:12" x14ac:dyDescent="0.2">
      <c r="B14" s="74">
        <f>B12-B13</f>
        <v>20627</v>
      </c>
      <c r="C14" s="75" t="s">
        <v>978</v>
      </c>
      <c r="D14" s="52" t="s">
        <v>570</v>
      </c>
      <c r="E14" s="151"/>
      <c r="G14" s="77"/>
    </row>
    <row r="15" spans="2:12" ht="7.15" customHeight="1" x14ac:dyDescent="0.2">
      <c r="B15" s="74"/>
      <c r="E15" s="73"/>
      <c r="G15" s="77"/>
    </row>
    <row r="16" spans="2:12" x14ac:dyDescent="0.2">
      <c r="B16" s="78">
        <f>B11+B12</f>
        <v>54034</v>
      </c>
      <c r="C16" s="79" t="s">
        <v>518</v>
      </c>
      <c r="D16" s="69"/>
      <c r="E16" s="152" t="s">
        <v>985</v>
      </c>
      <c r="F16" s="69"/>
      <c r="G16" s="80">
        <f>G11</f>
        <v>54034</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36683</v>
      </c>
      <c r="C26" s="75" t="s">
        <v>979</v>
      </c>
      <c r="D26" s="75" t="s">
        <v>567</v>
      </c>
      <c r="E26" s="151" t="s">
        <v>976</v>
      </c>
      <c r="F26" s="59" t="s">
        <v>566</v>
      </c>
      <c r="G26" s="77">
        <f>+B12</f>
        <v>24657</v>
      </c>
    </row>
    <row r="27" spans="2:7" x14ac:dyDescent="0.2">
      <c r="B27" s="74">
        <v>28023</v>
      </c>
      <c r="C27" s="75" t="s">
        <v>565</v>
      </c>
      <c r="E27" s="73"/>
      <c r="G27" s="77"/>
    </row>
    <row r="28" spans="2:7" x14ac:dyDescent="0.2">
      <c r="B28" s="74">
        <f>B29+B30</f>
        <v>8660</v>
      </c>
      <c r="C28" s="75" t="s">
        <v>564</v>
      </c>
      <c r="E28" s="73"/>
      <c r="G28" s="77"/>
    </row>
    <row r="29" spans="2:7" x14ac:dyDescent="0.2">
      <c r="B29" s="74">
        <v>8349</v>
      </c>
      <c r="C29" s="75" t="s">
        <v>1002</v>
      </c>
      <c r="E29" s="73"/>
      <c r="G29" s="77"/>
    </row>
    <row r="30" spans="2:7" x14ac:dyDescent="0.2">
      <c r="B30" s="74">
        <v>311</v>
      </c>
      <c r="C30" s="75" t="s">
        <v>1003</v>
      </c>
      <c r="E30" s="73"/>
      <c r="G30" s="77"/>
    </row>
    <row r="31" spans="2:7" ht="12.75" customHeight="1" x14ac:dyDescent="0.2">
      <c r="B31" s="74">
        <v>63</v>
      </c>
      <c r="C31" s="75" t="s">
        <v>980</v>
      </c>
      <c r="D31" s="72" t="s">
        <v>563</v>
      </c>
      <c r="E31" s="73"/>
      <c r="G31" s="77"/>
    </row>
    <row r="32" spans="2:7" ht="12.75" customHeight="1" x14ac:dyDescent="0.2">
      <c r="B32" s="74">
        <v>0</v>
      </c>
      <c r="C32" s="75" t="s">
        <v>981</v>
      </c>
      <c r="D32" s="72" t="s">
        <v>562</v>
      </c>
      <c r="E32" s="73"/>
      <c r="G32" s="77"/>
    </row>
    <row r="33" spans="2:7" x14ac:dyDescent="0.2">
      <c r="B33" s="74">
        <f>G35-B26-B31-B32</f>
        <v>-12089</v>
      </c>
      <c r="C33" s="75" t="s">
        <v>982</v>
      </c>
      <c r="D33" s="52" t="s">
        <v>560</v>
      </c>
      <c r="E33" s="73"/>
      <c r="G33" s="77"/>
    </row>
    <row r="34" spans="2:7" x14ac:dyDescent="0.2">
      <c r="B34" s="74"/>
      <c r="E34" s="73"/>
      <c r="G34" s="77"/>
    </row>
    <row r="35" spans="2:7" x14ac:dyDescent="0.2">
      <c r="B35" s="78">
        <f>B26+B31+B32+B33</f>
        <v>24657</v>
      </c>
      <c r="C35" s="79" t="s">
        <v>985</v>
      </c>
      <c r="D35" s="69"/>
      <c r="E35" s="152" t="s">
        <v>985</v>
      </c>
      <c r="F35" s="69"/>
      <c r="G35" s="80">
        <f>G26</f>
        <v>24657</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654</v>
      </c>
      <c r="C42" s="75" t="s">
        <v>983</v>
      </c>
      <c r="D42" s="75" t="s">
        <v>559</v>
      </c>
      <c r="E42" s="151" t="s">
        <v>982</v>
      </c>
      <c r="F42" s="52" t="s">
        <v>560</v>
      </c>
      <c r="G42" s="77">
        <f>+B33</f>
        <v>-12089</v>
      </c>
    </row>
    <row r="43" spans="2:7" x14ac:dyDescent="0.2">
      <c r="B43" s="74">
        <v>648</v>
      </c>
      <c r="C43" s="82" t="s">
        <v>558</v>
      </c>
      <c r="E43" s="154" t="s">
        <v>983</v>
      </c>
      <c r="F43" s="76" t="s">
        <v>559</v>
      </c>
      <c r="G43" s="77">
        <f>G44+G45+G47+G48+G49</f>
        <v>111</v>
      </c>
    </row>
    <row r="44" spans="2:7" x14ac:dyDescent="0.2">
      <c r="B44" s="74">
        <v>6</v>
      </c>
      <c r="C44" s="75" t="s">
        <v>557</v>
      </c>
      <c r="E44" s="154" t="s">
        <v>1010</v>
      </c>
      <c r="F44" s="72" t="s">
        <v>1011</v>
      </c>
      <c r="G44" s="77">
        <v>110</v>
      </c>
    </row>
    <row r="45" spans="2:7" x14ac:dyDescent="0.2">
      <c r="B45" s="74">
        <v>0</v>
      </c>
      <c r="C45" s="75" t="s">
        <v>556</v>
      </c>
      <c r="E45" s="151" t="s">
        <v>1012</v>
      </c>
      <c r="F45" s="72" t="s">
        <v>1013</v>
      </c>
      <c r="G45" s="77">
        <v>1</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-12632</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-11978</v>
      </c>
      <c r="C52" s="79" t="s">
        <v>985</v>
      </c>
      <c r="D52" s="69"/>
      <c r="E52" s="152" t="s">
        <v>985</v>
      </c>
      <c r="F52" s="69"/>
      <c r="G52" s="80">
        <f>G42+G43+G50</f>
        <v>-11978</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-12632</v>
      </c>
    </row>
    <row r="60" spans="2:7" x14ac:dyDescent="0.2">
      <c r="B60" s="74">
        <v>0</v>
      </c>
      <c r="C60" s="75" t="s">
        <v>549</v>
      </c>
      <c r="E60" s="151" t="s">
        <v>1004</v>
      </c>
      <c r="F60" s="75" t="s">
        <v>1005</v>
      </c>
      <c r="G60" s="77">
        <f>G61+G62</f>
        <v>311</v>
      </c>
    </row>
    <row r="61" spans="2:7" x14ac:dyDescent="0.2">
      <c r="B61" s="74">
        <v>0</v>
      </c>
      <c r="C61" s="75" t="s">
        <v>548</v>
      </c>
      <c r="E61" s="151" t="s">
        <v>1022</v>
      </c>
      <c r="F61" s="72" t="s">
        <v>1023</v>
      </c>
      <c r="G61" s="77">
        <v>0</v>
      </c>
    </row>
    <row r="62" spans="2:7" x14ac:dyDescent="0.2">
      <c r="B62" s="74">
        <v>311</v>
      </c>
      <c r="C62" s="75" t="s">
        <v>987</v>
      </c>
      <c r="D62" s="75" t="s">
        <v>547</v>
      </c>
      <c r="E62" s="151" t="s">
        <v>1024</v>
      </c>
      <c r="F62" s="72" t="s">
        <v>1025</v>
      </c>
      <c r="G62" s="77">
        <v>311</v>
      </c>
    </row>
    <row r="63" spans="2:7" x14ac:dyDescent="0.2">
      <c r="B63" s="74"/>
      <c r="D63" s="75" t="s">
        <v>546</v>
      </c>
      <c r="E63" s="151" t="s">
        <v>988</v>
      </c>
      <c r="F63" s="72" t="s">
        <v>545</v>
      </c>
      <c r="G63" s="77">
        <f>G64+G65+G66</f>
        <v>5142</v>
      </c>
    </row>
    <row r="64" spans="2:7" x14ac:dyDescent="0.2">
      <c r="B64" s="74">
        <f>B65+B66+B67</f>
        <v>645</v>
      </c>
      <c r="C64" s="75" t="s">
        <v>988</v>
      </c>
      <c r="D64" s="72" t="s">
        <v>545</v>
      </c>
      <c r="E64" s="151" t="s">
        <v>1026</v>
      </c>
      <c r="F64" s="72" t="s">
        <v>1027</v>
      </c>
      <c r="G64" s="77">
        <v>0</v>
      </c>
    </row>
    <row r="65" spans="2:7" x14ac:dyDescent="0.2">
      <c r="B65" s="74">
        <v>76</v>
      </c>
      <c r="C65" s="75" t="s">
        <v>544</v>
      </c>
      <c r="E65" s="151" t="s">
        <v>1028</v>
      </c>
      <c r="F65" s="72" t="s">
        <v>1029</v>
      </c>
      <c r="G65" s="77">
        <v>0</v>
      </c>
    </row>
    <row r="66" spans="2:7" x14ac:dyDescent="0.2">
      <c r="B66" s="74">
        <v>0</v>
      </c>
      <c r="C66" s="75" t="s">
        <v>543</v>
      </c>
      <c r="E66" s="151" t="s">
        <v>1030</v>
      </c>
      <c r="F66" s="72" t="s">
        <v>1031</v>
      </c>
      <c r="G66" s="77">
        <v>5142</v>
      </c>
    </row>
    <row r="67" spans="2:7" x14ac:dyDescent="0.2">
      <c r="B67" s="74">
        <v>569</v>
      </c>
      <c r="C67" s="75" t="s">
        <v>542</v>
      </c>
      <c r="E67" s="73"/>
      <c r="G67" s="77"/>
    </row>
    <row r="68" spans="2:7" x14ac:dyDescent="0.2">
      <c r="B68" s="74">
        <f>G70-B59-B62-B64</f>
        <v>-8135</v>
      </c>
      <c r="C68" s="75" t="s">
        <v>989</v>
      </c>
      <c r="D68" s="75" t="s">
        <v>537</v>
      </c>
      <c r="E68" s="73"/>
      <c r="G68" s="77"/>
    </row>
    <row r="69" spans="2:7" ht="17.45" customHeight="1" x14ac:dyDescent="0.2">
      <c r="B69" s="74"/>
      <c r="E69" s="73"/>
      <c r="G69" s="77"/>
    </row>
    <row r="70" spans="2:7" ht="17.45" customHeight="1" x14ac:dyDescent="0.2">
      <c r="B70" s="78">
        <f>B59+B62+B64+B68</f>
        <v>-7179</v>
      </c>
      <c r="C70" s="79" t="s">
        <v>985</v>
      </c>
      <c r="D70" s="69"/>
      <c r="E70" s="152" t="s">
        <v>985</v>
      </c>
      <c r="F70" s="69"/>
      <c r="G70" s="80">
        <f>G59+G60+G63</f>
        <v>-7179</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-8135</v>
      </c>
    </row>
    <row r="78" spans="2:7" x14ac:dyDescent="0.2">
      <c r="B78" s="74"/>
      <c r="D78" s="75" t="s">
        <v>536</v>
      </c>
      <c r="E78" s="151"/>
      <c r="F78" s="75"/>
      <c r="G78" s="77"/>
    </row>
    <row r="79" spans="2:7" x14ac:dyDescent="0.2">
      <c r="B79" s="74">
        <f>G82-B77</f>
        <v>-8135</v>
      </c>
      <c r="C79" s="75" t="s">
        <v>991</v>
      </c>
      <c r="D79" s="59" t="s">
        <v>535</v>
      </c>
      <c r="E79" s="73"/>
      <c r="G79" s="77"/>
    </row>
    <row r="80" spans="2:7" x14ac:dyDescent="0.2">
      <c r="B80" s="74">
        <f>B79-B13</f>
        <v>-12165</v>
      </c>
      <c r="C80" s="75" t="s">
        <v>992</v>
      </c>
      <c r="D80" s="52" t="s">
        <v>532</v>
      </c>
      <c r="E80" s="73"/>
      <c r="G80" s="77"/>
    </row>
    <row r="81" spans="2:7" x14ac:dyDescent="0.2">
      <c r="B81" s="74"/>
      <c r="E81" s="73"/>
      <c r="G81" s="77"/>
    </row>
    <row r="82" spans="2:7" x14ac:dyDescent="0.2">
      <c r="B82" s="78">
        <f>B77+B79</f>
        <v>-8135</v>
      </c>
      <c r="C82" s="79" t="s">
        <v>985</v>
      </c>
      <c r="D82" s="69"/>
      <c r="E82" s="152" t="s">
        <v>985</v>
      </c>
      <c r="F82" s="69"/>
      <c r="G82" s="80">
        <f>G77</f>
        <v>-8135</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-519</v>
      </c>
      <c r="C92" s="75" t="s">
        <v>993</v>
      </c>
      <c r="D92" s="52" t="s">
        <v>525</v>
      </c>
      <c r="E92" s="151" t="s">
        <v>991</v>
      </c>
      <c r="F92" s="52" t="s">
        <v>532</v>
      </c>
      <c r="G92" s="77">
        <f>+B80</f>
        <v>-12165</v>
      </c>
    </row>
    <row r="93" spans="2:7" x14ac:dyDescent="0.2">
      <c r="B93" s="74"/>
      <c r="D93" s="59" t="s">
        <v>523</v>
      </c>
      <c r="E93" s="151" t="s">
        <v>999</v>
      </c>
      <c r="F93" s="72" t="s">
        <v>531</v>
      </c>
      <c r="G93" s="77">
        <f>G94+G95</f>
        <v>11646</v>
      </c>
    </row>
    <row r="94" spans="2:7" x14ac:dyDescent="0.2">
      <c r="B94" s="74"/>
      <c r="D94" s="75"/>
      <c r="E94" s="151" t="s">
        <v>530</v>
      </c>
      <c r="G94" s="77">
        <v>11597</v>
      </c>
    </row>
    <row r="95" spans="2:7" x14ac:dyDescent="0.2">
      <c r="B95" s="74"/>
      <c r="D95" s="75"/>
      <c r="E95" s="151" t="s">
        <v>529</v>
      </c>
      <c r="G95" s="77">
        <v>49</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-519</v>
      </c>
      <c r="C99" s="79" t="s">
        <v>985</v>
      </c>
      <c r="D99" s="69"/>
      <c r="E99" s="152" t="s">
        <v>985</v>
      </c>
      <c r="F99" s="69"/>
      <c r="G99" s="80">
        <f>G92+G93+G96</f>
        <v>-519</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3595</v>
      </c>
      <c r="C106" s="75" t="s">
        <v>994</v>
      </c>
      <c r="D106" s="86" t="s">
        <v>526</v>
      </c>
      <c r="E106" s="73"/>
      <c r="G106" s="73"/>
    </row>
    <row r="107" spans="2:7" x14ac:dyDescent="0.2">
      <c r="B107" s="74">
        <v>3345</v>
      </c>
      <c r="C107" s="75" t="s">
        <v>995</v>
      </c>
      <c r="D107" s="75"/>
      <c r="E107" s="151" t="s">
        <v>993</v>
      </c>
      <c r="F107" s="59" t="s">
        <v>525</v>
      </c>
      <c r="G107" s="77"/>
    </row>
    <row r="108" spans="2:7" x14ac:dyDescent="0.2">
      <c r="B108" s="74">
        <f>-B13</f>
        <v>-4030</v>
      </c>
      <c r="C108" s="75" t="s">
        <v>1001</v>
      </c>
      <c r="D108" s="75" t="s">
        <v>524</v>
      </c>
      <c r="E108" s="151"/>
      <c r="F108" s="58" t="s">
        <v>523</v>
      </c>
      <c r="G108" s="77">
        <f>B92</f>
        <v>-519</v>
      </c>
    </row>
    <row r="109" spans="2:7" x14ac:dyDescent="0.2">
      <c r="B109" s="74">
        <v>250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-84</v>
      </c>
      <c r="C113" s="153" t="s">
        <v>997</v>
      </c>
      <c r="D113" s="52" t="s">
        <v>519</v>
      </c>
      <c r="E113" s="155"/>
      <c r="F113" s="84"/>
      <c r="G113" s="77"/>
    </row>
    <row r="114" spans="2:7" x14ac:dyDescent="0.2">
      <c r="B114" s="74"/>
      <c r="D114" s="75"/>
      <c r="E114" s="155"/>
      <c r="G114" s="77"/>
    </row>
    <row r="115" spans="2:7" x14ac:dyDescent="0.2">
      <c r="B115" s="78">
        <f>B106+B108+B111+B113</f>
        <v>-519</v>
      </c>
      <c r="C115" s="79" t="s">
        <v>985</v>
      </c>
      <c r="D115" s="90"/>
      <c r="E115" s="152" t="s">
        <v>985</v>
      </c>
      <c r="F115" s="69"/>
      <c r="G115" s="80">
        <f>G108</f>
        <v>-519</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-84</v>
      </c>
    </row>
    <row r="123" spans="2:7" ht="15" x14ac:dyDescent="0.2">
      <c r="B123" s="74">
        <f>B125+B128+B131+B134+B137+B142+B143+B144</f>
        <v>11579</v>
      </c>
      <c r="C123" s="50"/>
      <c r="D123" s="75" t="s">
        <v>513</v>
      </c>
      <c r="E123" s="50"/>
      <c r="F123" s="50"/>
      <c r="G123" s="77">
        <f>G125+G128+G131+G134+G137+G142+G143+G144</f>
        <v>11663</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11020</v>
      </c>
      <c r="D128" s="75" t="s">
        <v>509</v>
      </c>
      <c r="G128" s="77">
        <f>G129+G130</f>
        <v>210</v>
      </c>
    </row>
    <row r="129" spans="2:7" x14ac:dyDescent="0.2">
      <c r="B129" s="74">
        <v>12628</v>
      </c>
      <c r="D129" s="75" t="s">
        <v>508</v>
      </c>
      <c r="G129" s="77">
        <v>0</v>
      </c>
    </row>
    <row r="130" spans="2:7" x14ac:dyDescent="0.2">
      <c r="B130" s="74">
        <v>-1608</v>
      </c>
      <c r="D130" s="75" t="s">
        <v>507</v>
      </c>
      <c r="G130" s="77">
        <v>210</v>
      </c>
    </row>
    <row r="131" spans="2:7" x14ac:dyDescent="0.2">
      <c r="B131" s="74">
        <f>B132+B133</f>
        <v>-7</v>
      </c>
      <c r="D131" s="75" t="s">
        <v>506</v>
      </c>
      <c r="G131" s="77">
        <f>G132+G133</f>
        <v>0</v>
      </c>
    </row>
    <row r="132" spans="2:7" x14ac:dyDescent="0.2">
      <c r="B132" s="74">
        <v>-12</v>
      </c>
      <c r="D132" s="75" t="s">
        <v>505</v>
      </c>
      <c r="G132" s="77">
        <v>0</v>
      </c>
    </row>
    <row r="133" spans="2:7" x14ac:dyDescent="0.2">
      <c r="B133" s="74">
        <v>5</v>
      </c>
      <c r="D133" s="75" t="s">
        <v>504</v>
      </c>
      <c r="G133" s="77">
        <v>0</v>
      </c>
    </row>
    <row r="134" spans="2:7" x14ac:dyDescent="0.2">
      <c r="B134" s="74">
        <f>B135+B136</f>
        <v>-1353</v>
      </c>
      <c r="D134" s="75" t="s">
        <v>503</v>
      </c>
      <c r="G134" s="77">
        <f>G135+G136</f>
        <v>7614</v>
      </c>
    </row>
    <row r="135" spans="2:7" x14ac:dyDescent="0.2">
      <c r="B135" s="74">
        <v>-1353</v>
      </c>
      <c r="D135" s="75" t="s">
        <v>502</v>
      </c>
      <c r="G135" s="77">
        <v>2967</v>
      </c>
    </row>
    <row r="136" spans="2:7" x14ac:dyDescent="0.2">
      <c r="B136" s="74">
        <v>0</v>
      </c>
      <c r="D136" s="75" t="s">
        <v>501</v>
      </c>
      <c r="G136" s="77">
        <v>4647</v>
      </c>
    </row>
    <row r="137" spans="2:7" x14ac:dyDescent="0.2">
      <c r="B137" s="74">
        <f>B138+B141</f>
        <v>-88</v>
      </c>
      <c r="D137" s="89" t="s">
        <v>500</v>
      </c>
      <c r="G137" s="77">
        <f>G138+G141</f>
        <v>0</v>
      </c>
    </row>
    <row r="138" spans="2:7" x14ac:dyDescent="0.2">
      <c r="B138" s="74">
        <f>B139+B140</f>
        <v>52</v>
      </c>
      <c r="D138" s="89" t="s">
        <v>499</v>
      </c>
      <c r="G138" s="77">
        <f>G139+G140</f>
        <v>0</v>
      </c>
    </row>
    <row r="139" spans="2:7" x14ac:dyDescent="0.2">
      <c r="B139" s="74">
        <v>52</v>
      </c>
      <c r="D139" s="89" t="s">
        <v>498</v>
      </c>
      <c r="G139" s="77">
        <v>0</v>
      </c>
    </row>
    <row r="140" spans="2:7" x14ac:dyDescent="0.2">
      <c r="B140" s="74">
        <v>0</v>
      </c>
      <c r="D140" s="89" t="s">
        <v>497</v>
      </c>
      <c r="G140" s="77">
        <v>0</v>
      </c>
    </row>
    <row r="141" spans="2:7" x14ac:dyDescent="0.2">
      <c r="B141" s="74">
        <v>-140</v>
      </c>
      <c r="D141" s="89" t="s">
        <v>496</v>
      </c>
      <c r="G141" s="77">
        <v>0</v>
      </c>
    </row>
    <row r="142" spans="2:7" x14ac:dyDescent="0.2">
      <c r="B142" s="74">
        <v>0</v>
      </c>
      <c r="D142" s="75" t="s">
        <v>495</v>
      </c>
      <c r="G142" s="77">
        <v>0</v>
      </c>
    </row>
    <row r="143" spans="2:7" x14ac:dyDescent="0.2">
      <c r="B143" s="74">
        <v>0</v>
      </c>
      <c r="D143" s="75" t="s">
        <v>494</v>
      </c>
      <c r="G143" s="77">
        <v>46</v>
      </c>
    </row>
    <row r="144" spans="2:7" x14ac:dyDescent="0.2">
      <c r="B144" s="74">
        <f>B145+B146</f>
        <v>2007</v>
      </c>
      <c r="D144" s="75" t="s">
        <v>493</v>
      </c>
      <c r="G144" s="77">
        <f>G145+G146</f>
        <v>3793</v>
      </c>
    </row>
    <row r="145" spans="2:7" x14ac:dyDescent="0.2">
      <c r="B145" s="74">
        <v>338</v>
      </c>
      <c r="D145" s="75" t="s">
        <v>492</v>
      </c>
      <c r="G145" s="77">
        <v>386</v>
      </c>
    </row>
    <row r="146" spans="2:7" x14ac:dyDescent="0.2">
      <c r="B146" s="78">
        <v>1669</v>
      </c>
      <c r="C146" s="91"/>
      <c r="D146" s="90" t="s">
        <v>491</v>
      </c>
      <c r="E146" s="91"/>
      <c r="F146" s="91"/>
      <c r="G146" s="80">
        <v>3407</v>
      </c>
    </row>
    <row r="185" s="72" customFormat="1" x14ac:dyDescent="0.2"/>
  </sheetData>
  <mergeCells count="1">
    <mergeCell ref="B85:G85"/>
  </mergeCells>
  <hyperlinks>
    <hyperlink ref="B1" location="Indice!A1" display="INDICE" xr:uid="{00000000-0004-0000-58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749</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52983</v>
      </c>
      <c r="C11" s="75" t="s">
        <v>975</v>
      </c>
      <c r="D11" s="75" t="s">
        <v>572</v>
      </c>
      <c r="E11" s="151" t="s">
        <v>998</v>
      </c>
      <c r="F11" s="76" t="s">
        <v>571</v>
      </c>
      <c r="G11" s="77">
        <f>G12+G13</f>
        <v>195677</v>
      </c>
    </row>
    <row r="12" spans="2:12" x14ac:dyDescent="0.2">
      <c r="B12" s="74">
        <f>G11-B11</f>
        <v>142694</v>
      </c>
      <c r="C12" s="75" t="s">
        <v>976</v>
      </c>
      <c r="D12" s="52" t="s">
        <v>566</v>
      </c>
      <c r="E12" s="151" t="s">
        <v>1006</v>
      </c>
      <c r="F12" s="72" t="s">
        <v>1007</v>
      </c>
      <c r="G12" s="77">
        <v>195465</v>
      </c>
    </row>
    <row r="13" spans="2:12" x14ac:dyDescent="0.2">
      <c r="B13" s="74">
        <v>33759</v>
      </c>
      <c r="C13" s="75" t="s">
        <v>977</v>
      </c>
      <c r="D13" s="75" t="s">
        <v>524</v>
      </c>
      <c r="E13" s="151" t="s">
        <v>1008</v>
      </c>
      <c r="F13" s="72" t="s">
        <v>1009</v>
      </c>
      <c r="G13" s="77">
        <v>212</v>
      </c>
    </row>
    <row r="14" spans="2:12" x14ac:dyDescent="0.2">
      <c r="B14" s="74">
        <f>B12-B13</f>
        <v>108935</v>
      </c>
      <c r="C14" s="75" t="s">
        <v>978</v>
      </c>
      <c r="D14" s="52" t="s">
        <v>570</v>
      </c>
      <c r="E14" s="151"/>
      <c r="G14" s="77"/>
    </row>
    <row r="15" spans="2:12" ht="7.15" customHeight="1" x14ac:dyDescent="0.2">
      <c r="B15" s="74"/>
      <c r="E15" s="73"/>
      <c r="G15" s="77"/>
    </row>
    <row r="16" spans="2:12" x14ac:dyDescent="0.2">
      <c r="B16" s="78">
        <f>B11+B12</f>
        <v>195677</v>
      </c>
      <c r="C16" s="79" t="s">
        <v>518</v>
      </c>
      <c r="D16" s="69"/>
      <c r="E16" s="152" t="s">
        <v>985</v>
      </c>
      <c r="F16" s="69"/>
      <c r="G16" s="80">
        <f>G11</f>
        <v>195677</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128930</v>
      </c>
      <c r="C26" s="75" t="s">
        <v>979</v>
      </c>
      <c r="D26" s="75" t="s">
        <v>567</v>
      </c>
      <c r="E26" s="151" t="s">
        <v>976</v>
      </c>
      <c r="F26" s="59" t="s">
        <v>566</v>
      </c>
      <c r="G26" s="77">
        <f>+B12</f>
        <v>142694</v>
      </c>
    </row>
    <row r="27" spans="2:7" x14ac:dyDescent="0.2">
      <c r="B27" s="74">
        <v>99408</v>
      </c>
      <c r="C27" s="75" t="s">
        <v>565</v>
      </c>
      <c r="E27" s="73"/>
      <c r="G27" s="77"/>
    </row>
    <row r="28" spans="2:7" x14ac:dyDescent="0.2">
      <c r="B28" s="74">
        <f>B29+B30</f>
        <v>29522</v>
      </c>
      <c r="C28" s="75" t="s">
        <v>564</v>
      </c>
      <c r="E28" s="73"/>
      <c r="G28" s="77"/>
    </row>
    <row r="29" spans="2:7" x14ac:dyDescent="0.2">
      <c r="B29" s="74">
        <v>29224</v>
      </c>
      <c r="C29" s="75" t="s">
        <v>1002</v>
      </c>
      <c r="E29" s="73"/>
      <c r="G29" s="77"/>
    </row>
    <row r="30" spans="2:7" x14ac:dyDescent="0.2">
      <c r="B30" s="74">
        <v>298</v>
      </c>
      <c r="C30" s="75" t="s">
        <v>1003</v>
      </c>
      <c r="E30" s="73"/>
      <c r="G30" s="77"/>
    </row>
    <row r="31" spans="2:7" ht="12.75" customHeight="1" x14ac:dyDescent="0.2">
      <c r="B31" s="74">
        <v>3536</v>
      </c>
      <c r="C31" s="75" t="s">
        <v>980</v>
      </c>
      <c r="D31" s="72" t="s">
        <v>563</v>
      </c>
      <c r="E31" s="73"/>
      <c r="G31" s="77"/>
    </row>
    <row r="32" spans="2:7" ht="12.75" customHeight="1" x14ac:dyDescent="0.2">
      <c r="B32" s="74">
        <v>0</v>
      </c>
      <c r="C32" s="75" t="s">
        <v>981</v>
      </c>
      <c r="D32" s="72" t="s">
        <v>562</v>
      </c>
      <c r="E32" s="73"/>
      <c r="G32" s="77"/>
    </row>
    <row r="33" spans="2:7" x14ac:dyDescent="0.2">
      <c r="B33" s="74">
        <f>G35-B26-B31-B32</f>
        <v>10228</v>
      </c>
      <c r="C33" s="75" t="s">
        <v>982</v>
      </c>
      <c r="D33" s="52" t="s">
        <v>560</v>
      </c>
      <c r="E33" s="73"/>
      <c r="G33" s="77"/>
    </row>
    <row r="34" spans="2:7" x14ac:dyDescent="0.2">
      <c r="B34" s="74"/>
      <c r="E34" s="73"/>
      <c r="G34" s="77"/>
    </row>
    <row r="35" spans="2:7" x14ac:dyDescent="0.2">
      <c r="B35" s="78">
        <f>B26+B31+B32+B33</f>
        <v>142694</v>
      </c>
      <c r="C35" s="79" t="s">
        <v>985</v>
      </c>
      <c r="D35" s="69"/>
      <c r="E35" s="152" t="s">
        <v>985</v>
      </c>
      <c r="F35" s="69"/>
      <c r="G35" s="80">
        <f>G26</f>
        <v>142694</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5556</v>
      </c>
      <c r="C42" s="75" t="s">
        <v>983</v>
      </c>
      <c r="D42" s="75" t="s">
        <v>559</v>
      </c>
      <c r="E42" s="151" t="s">
        <v>982</v>
      </c>
      <c r="F42" s="52" t="s">
        <v>560</v>
      </c>
      <c r="G42" s="77">
        <f>+B33</f>
        <v>10228</v>
      </c>
    </row>
    <row r="43" spans="2:7" x14ac:dyDescent="0.2">
      <c r="B43" s="74">
        <v>1556</v>
      </c>
      <c r="C43" s="82" t="s">
        <v>558</v>
      </c>
      <c r="E43" s="154" t="s">
        <v>983</v>
      </c>
      <c r="F43" s="76" t="s">
        <v>559</v>
      </c>
      <c r="G43" s="77">
        <f>G44+G45+G47+G48+G49</f>
        <v>427</v>
      </c>
    </row>
    <row r="44" spans="2:7" x14ac:dyDescent="0.2">
      <c r="B44" s="74">
        <v>4000</v>
      </c>
      <c r="C44" s="75" t="s">
        <v>557</v>
      </c>
      <c r="E44" s="154" t="s">
        <v>1010</v>
      </c>
      <c r="F44" s="72" t="s">
        <v>1011</v>
      </c>
      <c r="G44" s="77">
        <v>215</v>
      </c>
    </row>
    <row r="45" spans="2:7" x14ac:dyDescent="0.2">
      <c r="B45" s="74">
        <v>0</v>
      </c>
      <c r="C45" s="75" t="s">
        <v>556</v>
      </c>
      <c r="E45" s="151" t="s">
        <v>1012</v>
      </c>
      <c r="F45" s="72" t="s">
        <v>1013</v>
      </c>
      <c r="G45" s="77">
        <v>212</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5099</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10655</v>
      </c>
      <c r="C52" s="79" t="s">
        <v>985</v>
      </c>
      <c r="D52" s="69"/>
      <c r="E52" s="152" t="s">
        <v>985</v>
      </c>
      <c r="F52" s="69"/>
      <c r="G52" s="80">
        <f>G42+G43+G50</f>
        <v>10655</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5099</v>
      </c>
    </row>
    <row r="60" spans="2:7" x14ac:dyDescent="0.2">
      <c r="B60" s="74">
        <v>0</v>
      </c>
      <c r="C60" s="75" t="s">
        <v>549</v>
      </c>
      <c r="E60" s="151" t="s">
        <v>1004</v>
      </c>
      <c r="F60" s="75" t="s">
        <v>1005</v>
      </c>
      <c r="G60" s="77">
        <f>G61+G62</f>
        <v>298</v>
      </c>
    </row>
    <row r="61" spans="2:7" x14ac:dyDescent="0.2">
      <c r="B61" s="74">
        <v>0</v>
      </c>
      <c r="C61" s="75" t="s">
        <v>548</v>
      </c>
      <c r="E61" s="151" t="s">
        <v>1022</v>
      </c>
      <c r="F61" s="72" t="s">
        <v>1023</v>
      </c>
      <c r="G61" s="77">
        <v>0</v>
      </c>
    </row>
    <row r="62" spans="2:7" x14ac:dyDescent="0.2">
      <c r="B62" s="74">
        <v>298</v>
      </c>
      <c r="C62" s="75" t="s">
        <v>987</v>
      </c>
      <c r="D62" s="75" t="s">
        <v>547</v>
      </c>
      <c r="E62" s="151" t="s">
        <v>1024</v>
      </c>
      <c r="F62" s="72" t="s">
        <v>1025</v>
      </c>
      <c r="G62" s="77">
        <v>298</v>
      </c>
    </row>
    <row r="63" spans="2:7" x14ac:dyDescent="0.2">
      <c r="B63" s="74"/>
      <c r="D63" s="75" t="s">
        <v>546</v>
      </c>
      <c r="E63" s="151" t="s">
        <v>988</v>
      </c>
      <c r="F63" s="72" t="s">
        <v>545</v>
      </c>
      <c r="G63" s="77">
        <f>G64+G65+G66</f>
        <v>4161</v>
      </c>
    </row>
    <row r="64" spans="2:7" x14ac:dyDescent="0.2">
      <c r="B64" s="74">
        <f>B65+B66+B67</f>
        <v>24576</v>
      </c>
      <c r="C64" s="75" t="s">
        <v>988</v>
      </c>
      <c r="D64" s="72" t="s">
        <v>545</v>
      </c>
      <c r="E64" s="151" t="s">
        <v>1026</v>
      </c>
      <c r="F64" s="72" t="s">
        <v>1027</v>
      </c>
      <c r="G64" s="77">
        <v>0</v>
      </c>
    </row>
    <row r="65" spans="2:7" x14ac:dyDescent="0.2">
      <c r="B65" s="74">
        <v>466</v>
      </c>
      <c r="C65" s="75" t="s">
        <v>544</v>
      </c>
      <c r="E65" s="151" t="s">
        <v>1028</v>
      </c>
      <c r="F65" s="72" t="s">
        <v>1029</v>
      </c>
      <c r="G65" s="77">
        <v>0</v>
      </c>
    </row>
    <row r="66" spans="2:7" x14ac:dyDescent="0.2">
      <c r="B66" s="74">
        <v>0</v>
      </c>
      <c r="C66" s="75" t="s">
        <v>543</v>
      </c>
      <c r="E66" s="151" t="s">
        <v>1030</v>
      </c>
      <c r="F66" s="72" t="s">
        <v>1031</v>
      </c>
      <c r="G66" s="77">
        <v>4161</v>
      </c>
    </row>
    <row r="67" spans="2:7" x14ac:dyDescent="0.2">
      <c r="B67" s="74">
        <v>24110</v>
      </c>
      <c r="C67" s="75" t="s">
        <v>542</v>
      </c>
      <c r="E67" s="73"/>
      <c r="G67" s="77"/>
    </row>
    <row r="68" spans="2:7" x14ac:dyDescent="0.2">
      <c r="B68" s="74">
        <f>G70-B59-B62-B64</f>
        <v>-15316</v>
      </c>
      <c r="C68" s="75" t="s">
        <v>989</v>
      </c>
      <c r="D68" s="75" t="s">
        <v>537</v>
      </c>
      <c r="E68" s="73"/>
      <c r="G68" s="77"/>
    </row>
    <row r="69" spans="2:7" ht="17.45" customHeight="1" x14ac:dyDescent="0.2">
      <c r="B69" s="74"/>
      <c r="E69" s="73"/>
      <c r="G69" s="77"/>
    </row>
    <row r="70" spans="2:7" ht="17.45" customHeight="1" x14ac:dyDescent="0.2">
      <c r="B70" s="78">
        <f>B59+B62+B64+B68</f>
        <v>9558</v>
      </c>
      <c r="C70" s="79" t="s">
        <v>985</v>
      </c>
      <c r="D70" s="69"/>
      <c r="E70" s="152" t="s">
        <v>985</v>
      </c>
      <c r="F70" s="69"/>
      <c r="G70" s="80">
        <f>G59+G60+G63</f>
        <v>9558</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-15316</v>
      </c>
    </row>
    <row r="78" spans="2:7" x14ac:dyDescent="0.2">
      <c r="B78" s="74"/>
      <c r="D78" s="75" t="s">
        <v>536</v>
      </c>
      <c r="E78" s="151"/>
      <c r="F78" s="75"/>
      <c r="G78" s="77"/>
    </row>
    <row r="79" spans="2:7" x14ac:dyDescent="0.2">
      <c r="B79" s="74">
        <f>G82-B77</f>
        <v>-15316</v>
      </c>
      <c r="C79" s="75" t="s">
        <v>991</v>
      </c>
      <c r="D79" s="59" t="s">
        <v>535</v>
      </c>
      <c r="E79" s="73"/>
      <c r="G79" s="77"/>
    </row>
    <row r="80" spans="2:7" x14ac:dyDescent="0.2">
      <c r="B80" s="74">
        <f>B79-B13</f>
        <v>-49075</v>
      </c>
      <c r="C80" s="75" t="s">
        <v>992</v>
      </c>
      <c r="D80" s="52" t="s">
        <v>532</v>
      </c>
      <c r="E80" s="73"/>
      <c r="G80" s="77"/>
    </row>
    <row r="81" spans="2:7" x14ac:dyDescent="0.2">
      <c r="B81" s="74"/>
      <c r="E81" s="73"/>
      <c r="G81" s="77"/>
    </row>
    <row r="82" spans="2:7" x14ac:dyDescent="0.2">
      <c r="B82" s="78">
        <f>B77+B79</f>
        <v>-15316</v>
      </c>
      <c r="C82" s="79" t="s">
        <v>985</v>
      </c>
      <c r="D82" s="69"/>
      <c r="E82" s="152" t="s">
        <v>985</v>
      </c>
      <c r="F82" s="69"/>
      <c r="G82" s="80">
        <f>G77</f>
        <v>-15316</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-32269</v>
      </c>
      <c r="C92" s="75" t="s">
        <v>993</v>
      </c>
      <c r="D92" s="52" t="s">
        <v>525</v>
      </c>
      <c r="E92" s="151" t="s">
        <v>991</v>
      </c>
      <c r="F92" s="52" t="s">
        <v>532</v>
      </c>
      <c r="G92" s="77">
        <f>+B80</f>
        <v>-49075</v>
      </c>
    </row>
    <row r="93" spans="2:7" x14ac:dyDescent="0.2">
      <c r="B93" s="74"/>
      <c r="D93" s="59" t="s">
        <v>523</v>
      </c>
      <c r="E93" s="151" t="s">
        <v>999</v>
      </c>
      <c r="F93" s="72" t="s">
        <v>531</v>
      </c>
      <c r="G93" s="77">
        <f>G94+G95</f>
        <v>17161</v>
      </c>
    </row>
    <row r="94" spans="2:7" x14ac:dyDescent="0.2">
      <c r="B94" s="74"/>
      <c r="D94" s="75"/>
      <c r="E94" s="151" t="s">
        <v>530</v>
      </c>
      <c r="G94" s="77">
        <v>15167</v>
      </c>
    </row>
    <row r="95" spans="2:7" x14ac:dyDescent="0.2">
      <c r="B95" s="74"/>
      <c r="D95" s="75"/>
      <c r="E95" s="151" t="s">
        <v>529</v>
      </c>
      <c r="G95" s="77">
        <v>1994</v>
      </c>
    </row>
    <row r="96" spans="2:7" x14ac:dyDescent="0.2">
      <c r="B96" s="74"/>
      <c r="C96" s="75"/>
      <c r="E96" s="151" t="s">
        <v>1000</v>
      </c>
      <c r="F96" s="72" t="s">
        <v>528</v>
      </c>
      <c r="G96" s="77">
        <f>G97</f>
        <v>-355</v>
      </c>
    </row>
    <row r="97" spans="2:7" x14ac:dyDescent="0.2">
      <c r="B97" s="83"/>
      <c r="C97" s="84"/>
      <c r="D97" s="75"/>
      <c r="E97" s="151" t="s">
        <v>1032</v>
      </c>
      <c r="F97" s="84" t="s">
        <v>1033</v>
      </c>
      <c r="G97" s="77">
        <v>-355</v>
      </c>
    </row>
    <row r="98" spans="2:7" x14ac:dyDescent="0.2">
      <c r="B98" s="74"/>
      <c r="E98" s="73"/>
      <c r="G98" s="77"/>
    </row>
    <row r="99" spans="2:7" x14ac:dyDescent="0.2">
      <c r="B99" s="78">
        <f>B92</f>
        <v>-32269</v>
      </c>
      <c r="C99" s="79" t="s">
        <v>985</v>
      </c>
      <c r="D99" s="69"/>
      <c r="E99" s="152" t="s">
        <v>985</v>
      </c>
      <c r="F99" s="69"/>
      <c r="G99" s="80">
        <f>G92+G93+G96</f>
        <v>-32269</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27220</v>
      </c>
      <c r="C106" s="75" t="s">
        <v>994</v>
      </c>
      <c r="D106" s="86" t="s">
        <v>526</v>
      </c>
      <c r="E106" s="73"/>
      <c r="G106" s="73"/>
    </row>
    <row r="107" spans="2:7" x14ac:dyDescent="0.2">
      <c r="B107" s="74">
        <v>24645</v>
      </c>
      <c r="C107" s="75" t="s">
        <v>995</v>
      </c>
      <c r="D107" s="75"/>
      <c r="E107" s="151" t="s">
        <v>993</v>
      </c>
      <c r="F107" s="59" t="s">
        <v>525</v>
      </c>
      <c r="G107" s="77"/>
    </row>
    <row r="108" spans="2:7" x14ac:dyDescent="0.2">
      <c r="B108" s="74">
        <f>-B13</f>
        <v>-33759</v>
      </c>
      <c r="C108" s="75" t="s">
        <v>1001</v>
      </c>
      <c r="D108" s="75" t="s">
        <v>524</v>
      </c>
      <c r="E108" s="151"/>
      <c r="F108" s="58" t="s">
        <v>523</v>
      </c>
      <c r="G108" s="77">
        <f>B92</f>
        <v>-32269</v>
      </c>
    </row>
    <row r="109" spans="2:7" x14ac:dyDescent="0.2">
      <c r="B109" s="74">
        <v>2575</v>
      </c>
      <c r="C109" s="82" t="s">
        <v>522</v>
      </c>
      <c r="D109" s="75" t="s">
        <v>1034</v>
      </c>
      <c r="E109" s="73"/>
      <c r="F109" s="87"/>
      <c r="G109" s="88"/>
    </row>
    <row r="110" spans="2:7" x14ac:dyDescent="0.2">
      <c r="B110" s="74">
        <v>0</v>
      </c>
      <c r="C110" s="82" t="s">
        <v>521</v>
      </c>
      <c r="D110" s="75" t="s">
        <v>520</v>
      </c>
      <c r="E110" s="155"/>
      <c r="G110" s="77"/>
    </row>
    <row r="111" spans="2:7" x14ac:dyDescent="0.2">
      <c r="B111" s="74">
        <v>5256</v>
      </c>
      <c r="C111" s="82" t="s">
        <v>996</v>
      </c>
      <c r="D111" s="75" t="s">
        <v>1035</v>
      </c>
      <c r="E111" s="73"/>
      <c r="F111" s="87"/>
      <c r="G111" s="88"/>
    </row>
    <row r="112" spans="2:7" x14ac:dyDescent="0.2">
      <c r="B112" s="74"/>
      <c r="C112" s="75"/>
      <c r="D112" s="75" t="s">
        <v>1036</v>
      </c>
      <c r="E112" s="155"/>
      <c r="G112" s="77"/>
    </row>
    <row r="113" spans="2:7" x14ac:dyDescent="0.2">
      <c r="B113" s="74">
        <f>G115-B106-B108-B111</f>
        <v>-30986</v>
      </c>
      <c r="C113" s="153" t="s">
        <v>997</v>
      </c>
      <c r="D113" s="52" t="s">
        <v>519</v>
      </c>
      <c r="E113" s="155"/>
      <c r="F113" s="84"/>
      <c r="G113" s="77"/>
    </row>
    <row r="114" spans="2:7" x14ac:dyDescent="0.2">
      <c r="B114" s="74"/>
      <c r="D114" s="75"/>
      <c r="E114" s="155"/>
      <c r="G114" s="77"/>
    </row>
    <row r="115" spans="2:7" x14ac:dyDescent="0.2">
      <c r="B115" s="78">
        <f>B106+B108+B111+B113</f>
        <v>-32269</v>
      </c>
      <c r="C115" s="79" t="s">
        <v>985</v>
      </c>
      <c r="D115" s="90"/>
      <c r="E115" s="152" t="s">
        <v>985</v>
      </c>
      <c r="F115" s="69"/>
      <c r="G115" s="80">
        <f>G108</f>
        <v>-32269</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B123-G128-G131-G134-G137-G142-G143-G144</f>
        <v>-30986</v>
      </c>
    </row>
    <row r="123" spans="2:7" ht="15" x14ac:dyDescent="0.2">
      <c r="B123" s="74">
        <f>B125+B128+B131+B134+B137+B142+B143+B144</f>
        <v>-47771</v>
      </c>
      <c r="C123" s="50"/>
      <c r="D123" s="75" t="s">
        <v>513</v>
      </c>
      <c r="E123" s="50"/>
      <c r="F123" s="50"/>
      <c r="G123" s="77">
        <f>G125+G128+G131+G134+G137+G142+G143+G144</f>
        <v>-16785</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-47057</v>
      </c>
      <c r="D128" s="75" t="s">
        <v>509</v>
      </c>
      <c r="G128" s="77">
        <f>G129+G130</f>
        <v>2322</v>
      </c>
    </row>
    <row r="129" spans="2:7" x14ac:dyDescent="0.2">
      <c r="B129" s="74">
        <v>-45929</v>
      </c>
      <c r="D129" s="75" t="s">
        <v>508</v>
      </c>
      <c r="G129" s="77">
        <v>0</v>
      </c>
    </row>
    <row r="130" spans="2:7" x14ac:dyDescent="0.2">
      <c r="B130" s="74">
        <v>-1128</v>
      </c>
      <c r="D130" s="75" t="s">
        <v>507</v>
      </c>
      <c r="G130" s="77">
        <v>2322</v>
      </c>
    </row>
    <row r="131" spans="2:7" x14ac:dyDescent="0.2">
      <c r="B131" s="74">
        <f>B132+B133</f>
        <v>-36</v>
      </c>
      <c r="D131" s="75" t="s">
        <v>506</v>
      </c>
      <c r="G131" s="77">
        <f>G132+G133</f>
        <v>0</v>
      </c>
    </row>
    <row r="132" spans="2:7" x14ac:dyDescent="0.2">
      <c r="B132" s="74">
        <v>75</v>
      </c>
      <c r="D132" s="75" t="s">
        <v>505</v>
      </c>
      <c r="G132" s="77">
        <v>0</v>
      </c>
    </row>
    <row r="133" spans="2:7" x14ac:dyDescent="0.2">
      <c r="B133" s="74">
        <v>-111</v>
      </c>
      <c r="D133" s="75" t="s">
        <v>504</v>
      </c>
      <c r="G133" s="77">
        <v>0</v>
      </c>
    </row>
    <row r="134" spans="2:7" x14ac:dyDescent="0.2">
      <c r="B134" s="74">
        <f>B135+B136</f>
        <v>-772</v>
      </c>
      <c r="D134" s="75" t="s">
        <v>503</v>
      </c>
      <c r="G134" s="77">
        <f>G135+G136</f>
        <v>-7671</v>
      </c>
    </row>
    <row r="135" spans="2:7" x14ac:dyDescent="0.2">
      <c r="B135" s="74">
        <v>-188</v>
      </c>
      <c r="D135" s="75" t="s">
        <v>502</v>
      </c>
      <c r="G135" s="77">
        <v>-1029</v>
      </c>
    </row>
    <row r="136" spans="2:7" x14ac:dyDescent="0.2">
      <c r="B136" s="74">
        <v>-584</v>
      </c>
      <c r="D136" s="75" t="s">
        <v>501</v>
      </c>
      <c r="G136" s="77">
        <v>-6642</v>
      </c>
    </row>
    <row r="137" spans="2:7" x14ac:dyDescent="0.2">
      <c r="B137" s="74">
        <f>B138+B141</f>
        <v>0</v>
      </c>
      <c r="D137" s="89" t="s">
        <v>500</v>
      </c>
      <c r="G137" s="77">
        <f>G138+G141</f>
        <v>910</v>
      </c>
    </row>
    <row r="138" spans="2:7" x14ac:dyDescent="0.2">
      <c r="B138" s="74">
        <f>B139+B140</f>
        <v>0</v>
      </c>
      <c r="D138" s="89" t="s">
        <v>499</v>
      </c>
      <c r="G138" s="77">
        <f>G139+G140</f>
        <v>910</v>
      </c>
    </row>
    <row r="139" spans="2:7" x14ac:dyDescent="0.2">
      <c r="B139" s="74">
        <v>0</v>
      </c>
      <c r="D139" s="89" t="s">
        <v>498</v>
      </c>
      <c r="G139" s="77">
        <v>910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293</v>
      </c>
      <c r="D143" s="75" t="s">
        <v>494</v>
      </c>
      <c r="G143" s="77">
        <v>0</v>
      </c>
    </row>
    <row r="144" spans="2:7" x14ac:dyDescent="0.2">
      <c r="B144" s="74">
        <f>B145+B146</f>
        <v>-199</v>
      </c>
      <c r="D144" s="75" t="s">
        <v>493</v>
      </c>
      <c r="G144" s="77">
        <f>G145+G146</f>
        <v>-12346</v>
      </c>
    </row>
    <row r="145" spans="2:7" x14ac:dyDescent="0.2">
      <c r="B145" s="74">
        <v>4184</v>
      </c>
      <c r="D145" s="75" t="s">
        <v>492</v>
      </c>
      <c r="G145" s="77">
        <v>-7515</v>
      </c>
    </row>
    <row r="146" spans="2:7" x14ac:dyDescent="0.2">
      <c r="B146" s="78">
        <v>-4383</v>
      </c>
      <c r="C146" s="91"/>
      <c r="D146" s="90" t="s">
        <v>491</v>
      </c>
      <c r="E146" s="91"/>
      <c r="F146" s="91"/>
      <c r="G146" s="80">
        <v>-4831</v>
      </c>
    </row>
    <row r="185" s="72" customFormat="1" x14ac:dyDescent="0.2"/>
  </sheetData>
  <mergeCells count="1">
    <mergeCell ref="B85:G85"/>
  </mergeCells>
  <hyperlinks>
    <hyperlink ref="B1" location="Indice!A1" display="INDICE" xr:uid="{00000000-0004-0000-0800-000000000000}"/>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675</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59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677</v>
      </c>
      <c r="C3" s="109"/>
      <c r="D3" s="113"/>
      <c r="E3" s="109"/>
      <c r="F3" s="109"/>
      <c r="G3" s="109"/>
      <c r="H3" s="109"/>
      <c r="I3" s="109"/>
      <c r="J3" s="109"/>
      <c r="K3" s="109"/>
    </row>
    <row r="4" spans="2:12" s="112" customFormat="1" ht="15" customHeight="1" x14ac:dyDescent="0.25">
      <c r="B4" s="67" t="s">
        <v>676</v>
      </c>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7990</v>
      </c>
      <c r="C11" s="75" t="s">
        <v>975</v>
      </c>
      <c r="D11" s="75" t="s">
        <v>572</v>
      </c>
      <c r="E11" s="151" t="s">
        <v>998</v>
      </c>
      <c r="F11" s="76" t="s">
        <v>571</v>
      </c>
      <c r="G11" s="77">
        <f>G12+G13</f>
        <v>13790</v>
      </c>
    </row>
    <row r="12" spans="2:12" x14ac:dyDescent="0.2">
      <c r="B12" s="74">
        <f>G11-B11</f>
        <v>5800</v>
      </c>
      <c r="C12" s="75" t="s">
        <v>976</v>
      </c>
      <c r="D12" s="52" t="s">
        <v>566</v>
      </c>
      <c r="E12" s="151" t="s">
        <v>1006</v>
      </c>
      <c r="F12" s="72" t="s">
        <v>1007</v>
      </c>
      <c r="G12" s="77">
        <v>13295</v>
      </c>
    </row>
    <row r="13" spans="2:12" x14ac:dyDescent="0.2">
      <c r="B13" s="74">
        <v>509</v>
      </c>
      <c r="C13" s="75" t="s">
        <v>977</v>
      </c>
      <c r="D13" s="75" t="s">
        <v>524</v>
      </c>
      <c r="E13" s="151" t="s">
        <v>1008</v>
      </c>
      <c r="F13" s="72" t="s">
        <v>1009</v>
      </c>
      <c r="G13" s="77">
        <v>495</v>
      </c>
    </row>
    <row r="14" spans="2:12" x14ac:dyDescent="0.2">
      <c r="B14" s="74">
        <f>B12-B13</f>
        <v>5291</v>
      </c>
      <c r="C14" s="75" t="s">
        <v>978</v>
      </c>
      <c r="D14" s="52" t="s">
        <v>570</v>
      </c>
      <c r="E14" s="151"/>
      <c r="G14" s="77"/>
    </row>
    <row r="15" spans="2:12" ht="7.15" customHeight="1" x14ac:dyDescent="0.2">
      <c r="B15" s="74"/>
      <c r="E15" s="73"/>
      <c r="G15" s="77"/>
    </row>
    <row r="16" spans="2:12" x14ac:dyDescent="0.2">
      <c r="B16" s="78">
        <f>B11+B12</f>
        <v>13790</v>
      </c>
      <c r="C16" s="79" t="s">
        <v>518</v>
      </c>
      <c r="D16" s="69"/>
      <c r="E16" s="152" t="s">
        <v>985</v>
      </c>
      <c r="F16" s="69"/>
      <c r="G16" s="80">
        <f>G11</f>
        <v>13790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6227</v>
      </c>
      <c r="C26" s="75" t="s">
        <v>979</v>
      </c>
      <c r="D26" s="75" t="s">
        <v>567</v>
      </c>
      <c r="E26" s="151" t="s">
        <v>976</v>
      </c>
      <c r="F26" s="59" t="s">
        <v>566</v>
      </c>
      <c r="G26" s="77">
        <f>+B12</f>
        <v>5800</v>
      </c>
    </row>
    <row r="27" spans="2:7" x14ac:dyDescent="0.2">
      <c r="B27" s="74">
        <v>5150</v>
      </c>
      <c r="C27" s="75" t="s">
        <v>565</v>
      </c>
      <c r="E27" s="73"/>
      <c r="G27" s="77"/>
    </row>
    <row r="28" spans="2:7" x14ac:dyDescent="0.2">
      <c r="B28" s="74">
        <f>B29+B30</f>
        <v>1077</v>
      </c>
      <c r="C28" s="75" t="s">
        <v>564</v>
      </c>
      <c r="E28" s="73"/>
      <c r="G28" s="77"/>
    </row>
    <row r="29" spans="2:7" x14ac:dyDescent="0.2">
      <c r="B29" s="74">
        <v>1074</v>
      </c>
      <c r="C29" s="75" t="s">
        <v>1002</v>
      </c>
      <c r="E29" s="73"/>
      <c r="G29" s="77"/>
    </row>
    <row r="30" spans="2:7" x14ac:dyDescent="0.2">
      <c r="B30" s="74">
        <v>3</v>
      </c>
      <c r="C30" s="75" t="s">
        <v>1003</v>
      </c>
      <c r="E30" s="73"/>
      <c r="G30" s="77"/>
    </row>
    <row r="31" spans="2:7" ht="12.75" customHeight="1" x14ac:dyDescent="0.2">
      <c r="B31" s="74">
        <v>1</v>
      </c>
      <c r="C31" s="75" t="s">
        <v>980</v>
      </c>
      <c r="D31" s="72" t="s">
        <v>563</v>
      </c>
      <c r="E31" s="73"/>
      <c r="G31" s="77"/>
    </row>
    <row r="32" spans="2:7" ht="12.75" customHeight="1" x14ac:dyDescent="0.2">
      <c r="B32" s="74">
        <v>0</v>
      </c>
      <c r="C32" s="75" t="s">
        <v>981</v>
      </c>
      <c r="D32" s="72" t="s">
        <v>562</v>
      </c>
      <c r="E32" s="73"/>
      <c r="G32" s="77"/>
    </row>
    <row r="33" spans="2:7" x14ac:dyDescent="0.2">
      <c r="B33" s="74">
        <f>G35-B26-B31-B32</f>
        <v>-428</v>
      </c>
      <c r="C33" s="75" t="s">
        <v>982</v>
      </c>
      <c r="D33" s="52" t="s">
        <v>560</v>
      </c>
      <c r="E33" s="73"/>
      <c r="G33" s="77"/>
    </row>
    <row r="34" spans="2:7" x14ac:dyDescent="0.2">
      <c r="B34" s="74"/>
      <c r="E34" s="73"/>
      <c r="G34" s="77"/>
    </row>
    <row r="35" spans="2:7" x14ac:dyDescent="0.2">
      <c r="B35" s="78">
        <f>B26+B31+B32+B33</f>
        <v>5800</v>
      </c>
      <c r="C35" s="79" t="s">
        <v>985</v>
      </c>
      <c r="D35" s="69"/>
      <c r="E35" s="152" t="s">
        <v>985</v>
      </c>
      <c r="F35" s="69"/>
      <c r="G35" s="80">
        <f>G26</f>
        <v>5800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20</v>
      </c>
      <c r="C42" s="75" t="s">
        <v>983</v>
      </c>
      <c r="D42" s="75" t="s">
        <v>559</v>
      </c>
      <c r="E42" s="151" t="s">
        <v>982</v>
      </c>
      <c r="F42" s="52" t="s">
        <v>560</v>
      </c>
      <c r="G42" s="77">
        <f>+B33</f>
        <v>-428</v>
      </c>
    </row>
    <row r="43" spans="2:7" x14ac:dyDescent="0.2">
      <c r="B43" s="74">
        <v>20</v>
      </c>
      <c r="C43" s="82" t="s">
        <v>558</v>
      </c>
      <c r="E43" s="154" t="s">
        <v>983</v>
      </c>
      <c r="F43" s="76" t="s">
        <v>559</v>
      </c>
      <c r="G43" s="77">
        <f>G44+G45+G47+G48+G49</f>
        <v>3</v>
      </c>
    </row>
    <row r="44" spans="2:7" x14ac:dyDescent="0.2">
      <c r="B44" s="74">
        <v>0</v>
      </c>
      <c r="C44" s="75" t="s">
        <v>557</v>
      </c>
      <c r="E44" s="154" t="s">
        <v>1010</v>
      </c>
      <c r="F44" s="72" t="s">
        <v>1011</v>
      </c>
      <c r="G44" s="77">
        <v>3</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-445</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-425</v>
      </c>
      <c r="C52" s="79" t="s">
        <v>985</v>
      </c>
      <c r="D52" s="69"/>
      <c r="E52" s="152" t="s">
        <v>985</v>
      </c>
      <c r="F52" s="69"/>
      <c r="G52" s="80">
        <f>G42+G43+G50</f>
        <v>-425</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-445</v>
      </c>
    </row>
    <row r="60" spans="2:7" x14ac:dyDescent="0.2">
      <c r="B60" s="74">
        <v>0</v>
      </c>
      <c r="C60" s="75" t="s">
        <v>549</v>
      </c>
      <c r="E60" s="151" t="s">
        <v>1004</v>
      </c>
      <c r="F60" s="75" t="s">
        <v>1005</v>
      </c>
      <c r="G60" s="77">
        <f>G61+G62</f>
        <v>3</v>
      </c>
    </row>
    <row r="61" spans="2:7" x14ac:dyDescent="0.2">
      <c r="B61" s="74">
        <v>0</v>
      </c>
      <c r="C61" s="75" t="s">
        <v>548</v>
      </c>
      <c r="E61" s="151" t="s">
        <v>1022</v>
      </c>
      <c r="F61" s="72" t="s">
        <v>1023</v>
      </c>
      <c r="G61" s="77">
        <v>0</v>
      </c>
    </row>
    <row r="62" spans="2:7" x14ac:dyDescent="0.2">
      <c r="B62" s="74">
        <v>3</v>
      </c>
      <c r="C62" s="75" t="s">
        <v>987</v>
      </c>
      <c r="D62" s="75" t="s">
        <v>547</v>
      </c>
      <c r="E62" s="151" t="s">
        <v>1024</v>
      </c>
      <c r="F62" s="72" t="s">
        <v>1025</v>
      </c>
      <c r="G62" s="77">
        <v>3</v>
      </c>
    </row>
    <row r="63" spans="2:7" x14ac:dyDescent="0.2">
      <c r="B63" s="74"/>
      <c r="D63" s="75" t="s">
        <v>546</v>
      </c>
      <c r="E63" s="151" t="s">
        <v>988</v>
      </c>
      <c r="F63" s="72" t="s">
        <v>545</v>
      </c>
      <c r="G63" s="77">
        <f>G64+G65+G66</f>
        <v>1078</v>
      </c>
    </row>
    <row r="64" spans="2:7" x14ac:dyDescent="0.2">
      <c r="B64" s="74">
        <f>B65+B66+B67</f>
        <v>129</v>
      </c>
      <c r="C64" s="75" t="s">
        <v>988</v>
      </c>
      <c r="D64" s="72" t="s">
        <v>545</v>
      </c>
      <c r="E64" s="151" t="s">
        <v>1026</v>
      </c>
      <c r="F64" s="72" t="s">
        <v>1027</v>
      </c>
      <c r="G64" s="77">
        <v>0</v>
      </c>
    </row>
    <row r="65" spans="2:7" x14ac:dyDescent="0.2">
      <c r="B65" s="74">
        <v>22</v>
      </c>
      <c r="C65" s="75" t="s">
        <v>544</v>
      </c>
      <c r="E65" s="151" t="s">
        <v>1028</v>
      </c>
      <c r="F65" s="72" t="s">
        <v>1029</v>
      </c>
      <c r="G65" s="77">
        <v>0</v>
      </c>
    </row>
    <row r="66" spans="2:7" x14ac:dyDescent="0.2">
      <c r="B66" s="74">
        <v>0</v>
      </c>
      <c r="C66" s="75" t="s">
        <v>543</v>
      </c>
      <c r="E66" s="151" t="s">
        <v>1030</v>
      </c>
      <c r="F66" s="72" t="s">
        <v>1031</v>
      </c>
      <c r="G66" s="77">
        <v>1078</v>
      </c>
    </row>
    <row r="67" spans="2:7" x14ac:dyDescent="0.2">
      <c r="B67" s="74">
        <v>107</v>
      </c>
      <c r="C67" s="75" t="s">
        <v>542</v>
      </c>
      <c r="E67" s="73"/>
      <c r="G67" s="77"/>
    </row>
    <row r="68" spans="2:7" x14ac:dyDescent="0.2">
      <c r="B68" s="74">
        <f>G70-B59-B62-B64</f>
        <v>504</v>
      </c>
      <c r="C68" s="75" t="s">
        <v>989</v>
      </c>
      <c r="D68" s="75" t="s">
        <v>537</v>
      </c>
      <c r="E68" s="73"/>
      <c r="G68" s="77"/>
    </row>
    <row r="69" spans="2:7" ht="17.45" customHeight="1" x14ac:dyDescent="0.2">
      <c r="B69" s="74"/>
      <c r="E69" s="73"/>
      <c r="G69" s="77"/>
    </row>
    <row r="70" spans="2:7" ht="17.45" customHeight="1" x14ac:dyDescent="0.2">
      <c r="B70" s="78">
        <f>B59+B62+B64+B68</f>
        <v>636</v>
      </c>
      <c r="C70" s="79" t="s">
        <v>985</v>
      </c>
      <c r="D70" s="69"/>
      <c r="E70" s="152" t="s">
        <v>985</v>
      </c>
      <c r="F70" s="69"/>
      <c r="G70" s="80">
        <f>G59+G60+G63</f>
        <v>636</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504</v>
      </c>
    </row>
    <row r="78" spans="2:7" x14ac:dyDescent="0.2">
      <c r="B78" s="74"/>
      <c r="D78" s="75" t="s">
        <v>536</v>
      </c>
      <c r="E78" s="151"/>
      <c r="F78" s="75"/>
      <c r="G78" s="77"/>
    </row>
    <row r="79" spans="2:7" x14ac:dyDescent="0.2">
      <c r="B79" s="74">
        <f>G82-B77</f>
        <v>504</v>
      </c>
      <c r="C79" s="75" t="s">
        <v>991</v>
      </c>
      <c r="D79" s="59" t="s">
        <v>535</v>
      </c>
      <c r="E79" s="73"/>
      <c r="G79" s="77"/>
    </row>
    <row r="80" spans="2:7" x14ac:dyDescent="0.2">
      <c r="B80" s="74">
        <f>B79-B13</f>
        <v>-5</v>
      </c>
      <c r="C80" s="75" t="s">
        <v>992</v>
      </c>
      <c r="D80" s="52" t="s">
        <v>532</v>
      </c>
      <c r="E80" s="73"/>
      <c r="G80" s="77"/>
    </row>
    <row r="81" spans="2:7" x14ac:dyDescent="0.2">
      <c r="B81" s="74"/>
      <c r="E81" s="73"/>
      <c r="G81" s="77"/>
    </row>
    <row r="82" spans="2:7" x14ac:dyDescent="0.2">
      <c r="B82" s="78">
        <f>B77+B79</f>
        <v>504</v>
      </c>
      <c r="C82" s="79" t="s">
        <v>985</v>
      </c>
      <c r="D82" s="69"/>
      <c r="E82" s="152" t="s">
        <v>985</v>
      </c>
      <c r="F82" s="69"/>
      <c r="G82" s="80">
        <f>G77</f>
        <v>504</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17</v>
      </c>
      <c r="C92" s="75" t="s">
        <v>993</v>
      </c>
      <c r="D92" s="52" t="s">
        <v>525</v>
      </c>
      <c r="E92" s="151" t="s">
        <v>991</v>
      </c>
      <c r="F92" s="52" t="s">
        <v>532</v>
      </c>
      <c r="G92" s="77">
        <f>+B80</f>
        <v>-5</v>
      </c>
    </row>
    <row r="93" spans="2:7" x14ac:dyDescent="0.2">
      <c r="B93" s="74"/>
      <c r="D93" s="59" t="s">
        <v>523</v>
      </c>
      <c r="E93" s="151" t="s">
        <v>999</v>
      </c>
      <c r="F93" s="72" t="s">
        <v>531</v>
      </c>
      <c r="G93" s="77">
        <f>G94+G95</f>
        <v>22</v>
      </c>
    </row>
    <row r="94" spans="2:7" x14ac:dyDescent="0.2">
      <c r="B94" s="74"/>
      <c r="D94" s="75"/>
      <c r="E94" s="151" t="s">
        <v>530</v>
      </c>
      <c r="G94" s="77">
        <v>22</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17</v>
      </c>
      <c r="C99" s="79" t="s">
        <v>985</v>
      </c>
      <c r="D99" s="69"/>
      <c r="E99" s="152" t="s">
        <v>985</v>
      </c>
      <c r="F99" s="69"/>
      <c r="G99" s="80">
        <f>G92+G93+G96</f>
        <v>17</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194</v>
      </c>
      <c r="C106" s="75" t="s">
        <v>994</v>
      </c>
      <c r="D106" s="86" t="s">
        <v>526</v>
      </c>
      <c r="E106" s="73"/>
      <c r="G106" s="73"/>
    </row>
    <row r="107" spans="2:7" x14ac:dyDescent="0.2">
      <c r="B107" s="74">
        <v>118</v>
      </c>
      <c r="C107" s="75" t="s">
        <v>995</v>
      </c>
      <c r="D107" s="75"/>
      <c r="E107" s="151" t="s">
        <v>993</v>
      </c>
      <c r="F107" s="59" t="s">
        <v>525</v>
      </c>
      <c r="G107" s="77"/>
    </row>
    <row r="108" spans="2:7" x14ac:dyDescent="0.2">
      <c r="B108" s="74">
        <f>-B13</f>
        <v>-509</v>
      </c>
      <c r="C108" s="75" t="s">
        <v>1001</v>
      </c>
      <c r="D108" s="75" t="s">
        <v>524</v>
      </c>
      <c r="E108" s="151"/>
      <c r="F108" s="58" t="s">
        <v>523</v>
      </c>
      <c r="G108" s="77">
        <f>B92</f>
        <v>17</v>
      </c>
    </row>
    <row r="109" spans="2:7" x14ac:dyDescent="0.2">
      <c r="B109" s="74">
        <v>76</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332</v>
      </c>
      <c r="C113" s="153" t="s">
        <v>997</v>
      </c>
      <c r="D113" s="52" t="s">
        <v>519</v>
      </c>
      <c r="E113" s="155"/>
      <c r="F113" s="84"/>
      <c r="G113" s="77"/>
    </row>
    <row r="114" spans="2:7" x14ac:dyDescent="0.2">
      <c r="B114" s="74"/>
      <c r="D114" s="75"/>
      <c r="E114" s="155"/>
      <c r="G114" s="77"/>
    </row>
    <row r="115" spans="2:7" x14ac:dyDescent="0.2">
      <c r="B115" s="78">
        <f>B106+B108+B111+B113</f>
        <v>17</v>
      </c>
      <c r="C115" s="79" t="s">
        <v>985</v>
      </c>
      <c r="D115" s="90"/>
      <c r="E115" s="152" t="s">
        <v>985</v>
      </c>
      <c r="F115" s="69"/>
      <c r="G115" s="80">
        <f>G108</f>
        <v>17</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332</v>
      </c>
    </row>
    <row r="123" spans="2:7" ht="15" x14ac:dyDescent="0.2">
      <c r="B123" s="74">
        <f>B125+B128+B131+B134+B137+B142+B143+B144</f>
        <v>728</v>
      </c>
      <c r="C123" s="50"/>
      <c r="D123" s="75" t="s">
        <v>513</v>
      </c>
      <c r="E123" s="50"/>
      <c r="F123" s="50"/>
      <c r="G123" s="77">
        <f>G125+G128+G131+G134+G137+G142+G143+G144</f>
        <v>396</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656</v>
      </c>
      <c r="D128" s="75" t="s">
        <v>509</v>
      </c>
      <c r="G128" s="77">
        <f>G129+G130</f>
        <v>69</v>
      </c>
    </row>
    <row r="129" spans="2:7" x14ac:dyDescent="0.2">
      <c r="B129" s="74">
        <v>657</v>
      </c>
      <c r="D129" s="75" t="s">
        <v>508</v>
      </c>
      <c r="G129" s="77">
        <v>0</v>
      </c>
    </row>
    <row r="130" spans="2:7" x14ac:dyDescent="0.2">
      <c r="B130" s="74">
        <v>-1</v>
      </c>
      <c r="D130" s="75" t="s">
        <v>507</v>
      </c>
      <c r="G130" s="77">
        <v>69</v>
      </c>
    </row>
    <row r="131" spans="2:7" x14ac:dyDescent="0.2">
      <c r="B131" s="74">
        <f>B132+B133</f>
        <v>0</v>
      </c>
      <c r="D131" s="75" t="s">
        <v>506</v>
      </c>
      <c r="G131" s="77">
        <f>G132+G133</f>
        <v>53</v>
      </c>
    </row>
    <row r="132" spans="2:7" x14ac:dyDescent="0.2">
      <c r="B132" s="74">
        <v>0</v>
      </c>
      <c r="D132" s="75" t="s">
        <v>505</v>
      </c>
      <c r="G132" s="77">
        <v>53</v>
      </c>
    </row>
    <row r="133" spans="2:7" x14ac:dyDescent="0.2">
      <c r="B133" s="74">
        <v>0</v>
      </c>
      <c r="D133" s="75" t="s">
        <v>504</v>
      </c>
      <c r="G133" s="77">
        <v>0</v>
      </c>
    </row>
    <row r="134" spans="2:7" x14ac:dyDescent="0.2">
      <c r="B134" s="74">
        <f>B135+B136</f>
        <v>63</v>
      </c>
      <c r="D134" s="75" t="s">
        <v>503</v>
      </c>
      <c r="G134" s="77">
        <f>G135+G136</f>
        <v>-60</v>
      </c>
    </row>
    <row r="135" spans="2:7" x14ac:dyDescent="0.2">
      <c r="B135" s="74">
        <v>50</v>
      </c>
      <c r="D135" s="75" t="s">
        <v>502</v>
      </c>
      <c r="G135" s="77">
        <v>4</v>
      </c>
    </row>
    <row r="136" spans="2:7" x14ac:dyDescent="0.2">
      <c r="B136" s="74">
        <v>13</v>
      </c>
      <c r="D136" s="75" t="s">
        <v>501</v>
      </c>
      <c r="G136" s="77">
        <v>-64</v>
      </c>
    </row>
    <row r="137" spans="2:7" x14ac:dyDescent="0.2">
      <c r="B137" s="74">
        <f>B138+B141</f>
        <v>-3</v>
      </c>
      <c r="D137" s="89" t="s">
        <v>500</v>
      </c>
      <c r="G137" s="77">
        <f>G138+G141</f>
        <v>0</v>
      </c>
    </row>
    <row r="138" spans="2:7" x14ac:dyDescent="0.2">
      <c r="B138" s="74">
        <f>B139+B140</f>
        <v>-3</v>
      </c>
      <c r="D138" s="89" t="s">
        <v>499</v>
      </c>
      <c r="G138" s="77">
        <f>G139+G140</f>
        <v>0</v>
      </c>
    </row>
    <row r="139" spans="2:7" x14ac:dyDescent="0.2">
      <c r="B139" s="74">
        <v>-3</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12</v>
      </c>
      <c r="D144" s="75" t="s">
        <v>493</v>
      </c>
      <c r="G144" s="77">
        <f>G145+G146</f>
        <v>334</v>
      </c>
    </row>
    <row r="145" spans="2:7" x14ac:dyDescent="0.2">
      <c r="B145" s="74">
        <v>306</v>
      </c>
      <c r="D145" s="75" t="s">
        <v>492</v>
      </c>
      <c r="G145" s="77">
        <v>97</v>
      </c>
    </row>
    <row r="146" spans="2:7" x14ac:dyDescent="0.2">
      <c r="B146" s="78">
        <v>-294</v>
      </c>
      <c r="C146" s="91"/>
      <c r="D146" s="90" t="s">
        <v>491</v>
      </c>
      <c r="E146" s="91"/>
      <c r="F146" s="91"/>
      <c r="G146" s="80">
        <v>237</v>
      </c>
    </row>
    <row r="185" s="72" customFormat="1" x14ac:dyDescent="0.2"/>
  </sheetData>
  <mergeCells count="1">
    <mergeCell ref="B85:G85"/>
  </mergeCells>
  <hyperlinks>
    <hyperlink ref="B1" location="Indice!A1" display="INDICE" xr:uid="{00000000-0004-0000-5A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678</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237</v>
      </c>
      <c r="C11" s="75" t="s">
        <v>975</v>
      </c>
      <c r="D11" s="75" t="s">
        <v>572</v>
      </c>
      <c r="E11" s="151" t="s">
        <v>998</v>
      </c>
      <c r="F11" s="76" t="s">
        <v>571</v>
      </c>
      <c r="G11" s="77">
        <f>G12+G13</f>
        <v>312</v>
      </c>
    </row>
    <row r="12" spans="2:12" x14ac:dyDescent="0.2">
      <c r="B12" s="74">
        <f>G11-B11</f>
        <v>75</v>
      </c>
      <c r="C12" s="75" t="s">
        <v>976</v>
      </c>
      <c r="D12" s="52" t="s">
        <v>566</v>
      </c>
      <c r="E12" s="151" t="s">
        <v>1006</v>
      </c>
      <c r="F12" s="72" t="s">
        <v>1007</v>
      </c>
      <c r="G12" s="77">
        <v>312</v>
      </c>
    </row>
    <row r="13" spans="2:12" x14ac:dyDescent="0.2">
      <c r="B13" s="74">
        <v>117</v>
      </c>
      <c r="C13" s="75" t="s">
        <v>977</v>
      </c>
      <c r="D13" s="75" t="s">
        <v>524</v>
      </c>
      <c r="E13" s="151" t="s">
        <v>1008</v>
      </c>
      <c r="F13" s="72" t="s">
        <v>1009</v>
      </c>
      <c r="G13" s="77">
        <v>0</v>
      </c>
    </row>
    <row r="14" spans="2:12" x14ac:dyDescent="0.2">
      <c r="B14" s="74">
        <f>B12-B13</f>
        <v>-42</v>
      </c>
      <c r="C14" s="75" t="s">
        <v>978</v>
      </c>
      <c r="D14" s="52" t="s">
        <v>570</v>
      </c>
      <c r="E14" s="151"/>
      <c r="G14" s="77"/>
    </row>
    <row r="15" spans="2:12" ht="7.15" customHeight="1" x14ac:dyDescent="0.2">
      <c r="B15" s="74"/>
      <c r="E15" s="73"/>
      <c r="G15" s="77"/>
    </row>
    <row r="16" spans="2:12" x14ac:dyDescent="0.2">
      <c r="B16" s="78">
        <f>B11+B12</f>
        <v>312</v>
      </c>
      <c r="C16" s="79" t="s">
        <v>518</v>
      </c>
      <c r="D16" s="69"/>
      <c r="E16" s="152" t="s">
        <v>985</v>
      </c>
      <c r="F16" s="69"/>
      <c r="G16" s="80">
        <f>G11</f>
        <v>312</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75</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75</v>
      </c>
      <c r="C33" s="75" t="s">
        <v>982</v>
      </c>
      <c r="D33" s="52" t="s">
        <v>560</v>
      </c>
      <c r="E33" s="73"/>
      <c r="G33" s="77"/>
    </row>
    <row r="34" spans="2:7" x14ac:dyDescent="0.2">
      <c r="B34" s="74"/>
      <c r="E34" s="73"/>
      <c r="G34" s="77"/>
    </row>
    <row r="35" spans="2:7" x14ac:dyDescent="0.2">
      <c r="B35" s="78">
        <f>B26+B31+B32+B33</f>
        <v>75</v>
      </c>
      <c r="C35" s="79" t="s">
        <v>985</v>
      </c>
      <c r="D35" s="69"/>
      <c r="E35" s="152" t="s">
        <v>985</v>
      </c>
      <c r="F35" s="69"/>
      <c r="G35" s="80">
        <f>G26</f>
        <v>75</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75</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75</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75</v>
      </c>
      <c r="C52" s="79" t="s">
        <v>985</v>
      </c>
      <c r="D52" s="69"/>
      <c r="E52" s="152" t="s">
        <v>985</v>
      </c>
      <c r="F52" s="69"/>
      <c r="G52" s="80">
        <f>G42+G43+G50</f>
        <v>75</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75</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75</v>
      </c>
      <c r="C68" s="75" t="s">
        <v>989</v>
      </c>
      <c r="D68" s="75" t="s">
        <v>537</v>
      </c>
      <c r="E68" s="73"/>
      <c r="G68" s="77"/>
    </row>
    <row r="69" spans="2:7" ht="17.45" customHeight="1" x14ac:dyDescent="0.2">
      <c r="B69" s="74"/>
      <c r="E69" s="73"/>
      <c r="G69" s="77"/>
    </row>
    <row r="70" spans="2:7" ht="17.45" customHeight="1" x14ac:dyDescent="0.2">
      <c r="B70" s="78">
        <f>B59+B62+B64+B68</f>
        <v>75</v>
      </c>
      <c r="C70" s="79" t="s">
        <v>985</v>
      </c>
      <c r="D70" s="69"/>
      <c r="E70" s="152" t="s">
        <v>985</v>
      </c>
      <c r="F70" s="69"/>
      <c r="G70" s="80">
        <f>G59+G60+G63</f>
        <v>75</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75</v>
      </c>
    </row>
    <row r="78" spans="2:7" x14ac:dyDescent="0.2">
      <c r="B78" s="74"/>
      <c r="D78" s="75" t="s">
        <v>536</v>
      </c>
      <c r="E78" s="151"/>
      <c r="F78" s="75"/>
      <c r="G78" s="77"/>
    </row>
    <row r="79" spans="2:7" x14ac:dyDescent="0.2">
      <c r="B79" s="74">
        <f>G82-B77</f>
        <v>75</v>
      </c>
      <c r="C79" s="75" t="s">
        <v>991</v>
      </c>
      <c r="D79" s="59" t="s">
        <v>535</v>
      </c>
      <c r="E79" s="73"/>
      <c r="G79" s="77"/>
    </row>
    <row r="80" spans="2:7" x14ac:dyDescent="0.2">
      <c r="B80" s="74">
        <f>B79-B13</f>
        <v>-42</v>
      </c>
      <c r="C80" s="75" t="s">
        <v>992</v>
      </c>
      <c r="D80" s="52" t="s">
        <v>532</v>
      </c>
      <c r="E80" s="73"/>
      <c r="G80" s="77"/>
    </row>
    <row r="81" spans="2:7" x14ac:dyDescent="0.2">
      <c r="B81" s="74"/>
      <c r="E81" s="73"/>
      <c r="G81" s="77"/>
    </row>
    <row r="82" spans="2:7" x14ac:dyDescent="0.2">
      <c r="B82" s="78">
        <f>B77+B79</f>
        <v>75</v>
      </c>
      <c r="C82" s="79" t="s">
        <v>985</v>
      </c>
      <c r="D82" s="69"/>
      <c r="E82" s="152" t="s">
        <v>985</v>
      </c>
      <c r="F82" s="69"/>
      <c r="G82" s="80">
        <f>G77</f>
        <v>75</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-42</v>
      </c>
      <c r="C92" s="75" t="s">
        <v>993</v>
      </c>
      <c r="D92" s="52" t="s">
        <v>525</v>
      </c>
      <c r="E92" s="151" t="s">
        <v>991</v>
      </c>
      <c r="F92" s="52" t="s">
        <v>532</v>
      </c>
      <c r="G92" s="77">
        <f>+B80</f>
        <v>-42</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-42</v>
      </c>
      <c r="C99" s="79" t="s">
        <v>985</v>
      </c>
      <c r="D99" s="69"/>
      <c r="E99" s="152" t="s">
        <v>985</v>
      </c>
      <c r="F99" s="69"/>
      <c r="G99" s="80">
        <f>G92+G93+G96</f>
        <v>-42</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-117</v>
      </c>
      <c r="C108" s="75" t="s">
        <v>1001</v>
      </c>
      <c r="D108" s="75" t="s">
        <v>524</v>
      </c>
      <c r="E108" s="151"/>
      <c r="F108" s="58" t="s">
        <v>523</v>
      </c>
      <c r="G108" s="77">
        <f>B92</f>
        <v>-42</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75</v>
      </c>
      <c r="C113" s="153" t="s">
        <v>997</v>
      </c>
      <c r="D113" s="52" t="s">
        <v>519</v>
      </c>
      <c r="E113" s="155"/>
      <c r="F113" s="84"/>
      <c r="G113" s="77"/>
    </row>
    <row r="114" spans="2:7" x14ac:dyDescent="0.2">
      <c r="B114" s="74"/>
      <c r="D114" s="75"/>
      <c r="E114" s="155"/>
      <c r="G114" s="77"/>
    </row>
    <row r="115" spans="2:7" x14ac:dyDescent="0.2">
      <c r="B115" s="78">
        <f>B106+B108+B111+B113</f>
        <v>-42</v>
      </c>
      <c r="C115" s="79" t="s">
        <v>985</v>
      </c>
      <c r="D115" s="90"/>
      <c r="E115" s="152" t="s">
        <v>985</v>
      </c>
      <c r="F115" s="69"/>
      <c r="G115" s="80">
        <f>G108</f>
        <v>-42</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75</v>
      </c>
    </row>
    <row r="123" spans="2:7" ht="15" x14ac:dyDescent="0.2">
      <c r="B123" s="74">
        <f>B125+B128+B131+B134+B137+B142+B143+B144</f>
        <v>26</v>
      </c>
      <c r="C123" s="50"/>
      <c r="D123" s="75" t="s">
        <v>513</v>
      </c>
      <c r="E123" s="50"/>
      <c r="F123" s="50"/>
      <c r="G123" s="77">
        <f>G125+G128+G131+G134+G137+G142+G143+G144</f>
        <v>-49</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-145</v>
      </c>
      <c r="D128" s="75" t="s">
        <v>509</v>
      </c>
      <c r="G128" s="77">
        <f>G129+G130</f>
        <v>0</v>
      </c>
    </row>
    <row r="129" spans="2:7" x14ac:dyDescent="0.2">
      <c r="B129" s="74">
        <v>-145</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171</v>
      </c>
      <c r="D144" s="75" t="s">
        <v>493</v>
      </c>
      <c r="G144" s="77">
        <f>G145+G146</f>
        <v>-49</v>
      </c>
    </row>
    <row r="145" spans="2:7" x14ac:dyDescent="0.2">
      <c r="B145" s="74">
        <v>122</v>
      </c>
      <c r="D145" s="75" t="s">
        <v>492</v>
      </c>
      <c r="G145" s="77">
        <v>-29</v>
      </c>
    </row>
    <row r="146" spans="2:7" x14ac:dyDescent="0.2">
      <c r="B146" s="78">
        <v>49</v>
      </c>
      <c r="C146" s="91"/>
      <c r="D146" s="90" t="s">
        <v>491</v>
      </c>
      <c r="E146" s="91"/>
      <c r="F146" s="91"/>
      <c r="G146" s="80">
        <v>-20</v>
      </c>
    </row>
    <row r="185" s="72" customFormat="1" x14ac:dyDescent="0.2"/>
  </sheetData>
  <mergeCells count="1">
    <mergeCell ref="B85:G85"/>
  </mergeCells>
  <hyperlinks>
    <hyperlink ref="B1" location="Indice!A1" display="INDICE" xr:uid="{00000000-0004-0000-5B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679</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0</v>
      </c>
      <c r="C11" s="75" t="s">
        <v>975</v>
      </c>
      <c r="D11" s="75" t="s">
        <v>572</v>
      </c>
      <c r="E11" s="151" t="s">
        <v>998</v>
      </c>
      <c r="F11" s="76" t="s">
        <v>571</v>
      </c>
      <c r="G11" s="77">
        <f>G12+G13</f>
        <v>0</v>
      </c>
    </row>
    <row r="12" spans="2:12" x14ac:dyDescent="0.2">
      <c r="B12" s="74">
        <f>G11-B11</f>
        <v>0</v>
      </c>
      <c r="C12" s="75" t="s">
        <v>976</v>
      </c>
      <c r="D12" s="52" t="s">
        <v>566</v>
      </c>
      <c r="E12" s="151" t="s">
        <v>1006</v>
      </c>
      <c r="F12" s="72" t="s">
        <v>1007</v>
      </c>
      <c r="G12" s="77">
        <v>0</v>
      </c>
    </row>
    <row r="13" spans="2:12" x14ac:dyDescent="0.2">
      <c r="B13" s="74">
        <v>0</v>
      </c>
      <c r="C13" s="75" t="s">
        <v>977</v>
      </c>
      <c r="D13" s="75" t="s">
        <v>524</v>
      </c>
      <c r="E13" s="151" t="s">
        <v>1008</v>
      </c>
      <c r="F13" s="72" t="s">
        <v>1009</v>
      </c>
      <c r="G13" s="77">
        <v>0</v>
      </c>
    </row>
    <row r="14" spans="2:12" x14ac:dyDescent="0.2">
      <c r="B14" s="74">
        <f>B12-B13</f>
        <v>0</v>
      </c>
      <c r="C14" s="75" t="s">
        <v>978</v>
      </c>
      <c r="D14" s="52" t="s">
        <v>570</v>
      </c>
      <c r="E14" s="151"/>
      <c r="G14" s="77"/>
    </row>
    <row r="15" spans="2:12" ht="7.15" customHeight="1" x14ac:dyDescent="0.2">
      <c r="B15" s="74"/>
      <c r="E15" s="73"/>
      <c r="G15" s="77"/>
    </row>
    <row r="16" spans="2:12" x14ac:dyDescent="0.2">
      <c r="B16" s="78">
        <f>B11+B12</f>
        <v>0</v>
      </c>
      <c r="C16" s="79" t="s">
        <v>518</v>
      </c>
      <c r="D16" s="69"/>
      <c r="E16" s="152" t="s">
        <v>985</v>
      </c>
      <c r="F16" s="69"/>
      <c r="G16" s="80">
        <f>G11</f>
        <v>0</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0</v>
      </c>
      <c r="C26" s="75" t="s">
        <v>979</v>
      </c>
      <c r="D26" s="75" t="s">
        <v>567</v>
      </c>
      <c r="E26" s="151" t="s">
        <v>976</v>
      </c>
      <c r="F26" s="59" t="s">
        <v>566</v>
      </c>
      <c r="G26" s="77">
        <f>+B12</f>
        <v>0</v>
      </c>
    </row>
    <row r="27" spans="2:7" x14ac:dyDescent="0.2">
      <c r="B27" s="74">
        <v>0</v>
      </c>
      <c r="C27" s="75" t="s">
        <v>565</v>
      </c>
      <c r="E27" s="73"/>
      <c r="G27" s="77"/>
    </row>
    <row r="28" spans="2:7" x14ac:dyDescent="0.2">
      <c r="B28" s="74">
        <f>B29+B30</f>
        <v>0</v>
      </c>
      <c r="C28" s="75" t="s">
        <v>564</v>
      </c>
      <c r="E28" s="73"/>
      <c r="G28" s="77"/>
    </row>
    <row r="29" spans="2:7" x14ac:dyDescent="0.2">
      <c r="B29" s="74">
        <v>0</v>
      </c>
      <c r="C29" s="75" t="s">
        <v>1002</v>
      </c>
      <c r="E29" s="73"/>
      <c r="G29" s="77"/>
    </row>
    <row r="30" spans="2:7" x14ac:dyDescent="0.2">
      <c r="B30" s="74">
        <v>0</v>
      </c>
      <c r="C30" s="75" t="s">
        <v>1003</v>
      </c>
      <c r="E30" s="73"/>
      <c r="G30" s="77"/>
    </row>
    <row r="31" spans="2:7" ht="12.75" customHeight="1" x14ac:dyDescent="0.2">
      <c r="B31" s="74">
        <v>0</v>
      </c>
      <c r="C31" s="75" t="s">
        <v>980</v>
      </c>
      <c r="D31" s="72" t="s">
        <v>563</v>
      </c>
      <c r="E31" s="73"/>
      <c r="G31" s="77"/>
    </row>
    <row r="32" spans="2:7" ht="12.75" customHeight="1" x14ac:dyDescent="0.2">
      <c r="B32" s="74">
        <v>0</v>
      </c>
      <c r="C32" s="75" t="s">
        <v>981</v>
      </c>
      <c r="D32" s="72" t="s">
        <v>562</v>
      </c>
      <c r="E32" s="73"/>
      <c r="G32" s="77"/>
    </row>
    <row r="33" spans="2:7" x14ac:dyDescent="0.2">
      <c r="B33" s="74">
        <f>G35-B26-B31-B32</f>
        <v>0</v>
      </c>
      <c r="C33" s="75" t="s">
        <v>982</v>
      </c>
      <c r="D33" s="52" t="s">
        <v>560</v>
      </c>
      <c r="E33" s="73"/>
      <c r="G33" s="77"/>
    </row>
    <row r="34" spans="2:7" x14ac:dyDescent="0.2">
      <c r="B34" s="74"/>
      <c r="E34" s="73"/>
      <c r="G34" s="77"/>
    </row>
    <row r="35" spans="2:7" x14ac:dyDescent="0.2">
      <c r="B35" s="78">
        <f>B26+B31+B32+B33</f>
        <v>0</v>
      </c>
      <c r="C35" s="79" t="s">
        <v>985</v>
      </c>
      <c r="D35" s="69"/>
      <c r="E35" s="152" t="s">
        <v>985</v>
      </c>
      <c r="F35" s="69"/>
      <c r="G35" s="80">
        <f>G26</f>
        <v>0</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0</v>
      </c>
      <c r="C42" s="75" t="s">
        <v>983</v>
      </c>
      <c r="D42" s="75" t="s">
        <v>559</v>
      </c>
      <c r="E42" s="151" t="s">
        <v>982</v>
      </c>
      <c r="F42" s="52" t="s">
        <v>560</v>
      </c>
      <c r="G42" s="77">
        <f>+B33</f>
        <v>0</v>
      </c>
    </row>
    <row r="43" spans="2:7" x14ac:dyDescent="0.2">
      <c r="B43" s="74">
        <v>0</v>
      </c>
      <c r="C43" s="82" t="s">
        <v>558</v>
      </c>
      <c r="E43" s="154" t="s">
        <v>983</v>
      </c>
      <c r="F43" s="76" t="s">
        <v>559</v>
      </c>
      <c r="G43" s="77">
        <f>G44+G45+G47+G48+G49</f>
        <v>0</v>
      </c>
    </row>
    <row r="44" spans="2:7" x14ac:dyDescent="0.2">
      <c r="B44" s="74">
        <v>0</v>
      </c>
      <c r="C44" s="75" t="s">
        <v>557</v>
      </c>
      <c r="E44" s="154" t="s">
        <v>1010</v>
      </c>
      <c r="F44" s="72" t="s">
        <v>1011</v>
      </c>
      <c r="G44" s="77">
        <v>0</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0</v>
      </c>
      <c r="C52" s="79" t="s">
        <v>985</v>
      </c>
      <c r="D52" s="69"/>
      <c r="E52" s="152" t="s">
        <v>985</v>
      </c>
      <c r="F52" s="69"/>
      <c r="G52" s="80">
        <f>G42+G43+G50</f>
        <v>0</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0</v>
      </c>
      <c r="C68" s="75" t="s">
        <v>989</v>
      </c>
      <c r="D68" s="75" t="s">
        <v>537</v>
      </c>
      <c r="E68" s="73"/>
      <c r="G68" s="77"/>
    </row>
    <row r="69" spans="2:7" ht="17.45" customHeight="1" x14ac:dyDescent="0.2">
      <c r="B69" s="74"/>
      <c r="E69" s="73"/>
      <c r="G69" s="77"/>
    </row>
    <row r="70" spans="2:7" ht="17.45" customHeight="1" x14ac:dyDescent="0.2">
      <c r="B70" s="78">
        <f>B59+B62+B64+B68</f>
        <v>0</v>
      </c>
      <c r="C70" s="79" t="s">
        <v>985</v>
      </c>
      <c r="D70" s="69"/>
      <c r="E70" s="152" t="s">
        <v>985</v>
      </c>
      <c r="F70" s="69"/>
      <c r="G70" s="80">
        <f>G59+G60+G63</f>
        <v>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0</v>
      </c>
    </row>
    <row r="78" spans="2:7" x14ac:dyDescent="0.2">
      <c r="B78" s="74"/>
      <c r="D78" s="75" t="s">
        <v>536</v>
      </c>
      <c r="E78" s="151"/>
      <c r="F78" s="75"/>
      <c r="G78" s="77"/>
    </row>
    <row r="79" spans="2:7" x14ac:dyDescent="0.2">
      <c r="B79" s="74">
        <f>G82-B77</f>
        <v>0</v>
      </c>
      <c r="C79" s="75" t="s">
        <v>991</v>
      </c>
      <c r="D79" s="59" t="s">
        <v>535</v>
      </c>
      <c r="E79" s="73"/>
      <c r="G79" s="77"/>
    </row>
    <row r="80" spans="2:7" x14ac:dyDescent="0.2">
      <c r="B80" s="74">
        <f>B79-B13</f>
        <v>0</v>
      </c>
      <c r="C80" s="75" t="s">
        <v>992</v>
      </c>
      <c r="D80" s="52" t="s">
        <v>532</v>
      </c>
      <c r="E80" s="73"/>
      <c r="G80" s="77"/>
    </row>
    <row r="81" spans="2:7" x14ac:dyDescent="0.2">
      <c r="B81" s="74"/>
      <c r="E81" s="73"/>
      <c r="G81" s="77"/>
    </row>
    <row r="82" spans="2:7" x14ac:dyDescent="0.2">
      <c r="B82" s="78">
        <f>B77+B79</f>
        <v>0</v>
      </c>
      <c r="C82" s="79" t="s">
        <v>985</v>
      </c>
      <c r="D82" s="69"/>
      <c r="E82" s="152" t="s">
        <v>985</v>
      </c>
      <c r="F82" s="69"/>
      <c r="G82" s="80">
        <f>G77</f>
        <v>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0</v>
      </c>
      <c r="C92" s="75" t="s">
        <v>993</v>
      </c>
      <c r="D92" s="52" t="s">
        <v>525</v>
      </c>
      <c r="E92" s="151" t="s">
        <v>991</v>
      </c>
      <c r="F92" s="52" t="s">
        <v>532</v>
      </c>
      <c r="G92" s="77">
        <f>+B80</f>
        <v>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0</v>
      </c>
      <c r="C99" s="79" t="s">
        <v>985</v>
      </c>
      <c r="D99" s="69"/>
      <c r="E99" s="152" t="s">
        <v>985</v>
      </c>
      <c r="F99" s="69"/>
      <c r="G99" s="80">
        <f>G92+G93+G96</f>
        <v>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0</v>
      </c>
      <c r="C106" s="75" t="s">
        <v>994</v>
      </c>
      <c r="D106" s="86" t="s">
        <v>526</v>
      </c>
      <c r="E106" s="73"/>
      <c r="G106" s="73"/>
    </row>
    <row r="107" spans="2:7" x14ac:dyDescent="0.2">
      <c r="B107" s="74">
        <v>0</v>
      </c>
      <c r="C107" s="75" t="s">
        <v>995</v>
      </c>
      <c r="D107" s="75"/>
      <c r="E107" s="151" t="s">
        <v>993</v>
      </c>
      <c r="F107" s="59" t="s">
        <v>525</v>
      </c>
      <c r="G107" s="77"/>
    </row>
    <row r="108" spans="2:7" x14ac:dyDescent="0.2">
      <c r="B108" s="74">
        <f>-B13</f>
        <v>0</v>
      </c>
      <c r="C108" s="75" t="s">
        <v>1001</v>
      </c>
      <c r="D108" s="75" t="s">
        <v>524</v>
      </c>
      <c r="E108" s="151"/>
      <c r="F108" s="58" t="s">
        <v>523</v>
      </c>
      <c r="G108" s="77">
        <f>B92</f>
        <v>0</v>
      </c>
    </row>
    <row r="109" spans="2:7" x14ac:dyDescent="0.2">
      <c r="B109" s="74">
        <v>0</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0</v>
      </c>
      <c r="C113" s="153" t="s">
        <v>997</v>
      </c>
      <c r="D113" s="52" t="s">
        <v>519</v>
      </c>
      <c r="E113" s="155"/>
      <c r="F113" s="84"/>
      <c r="G113" s="77"/>
    </row>
    <row r="114" spans="2:7" x14ac:dyDescent="0.2">
      <c r="B114" s="74"/>
      <c r="D114" s="75"/>
      <c r="E114" s="155"/>
      <c r="G114" s="77"/>
    </row>
    <row r="115" spans="2:7" x14ac:dyDescent="0.2">
      <c r="B115" s="78">
        <f>B106+B108+B111+B113</f>
        <v>0</v>
      </c>
      <c r="C115" s="79" t="s">
        <v>985</v>
      </c>
      <c r="D115" s="90"/>
      <c r="E115" s="152" t="s">
        <v>985</v>
      </c>
      <c r="F115" s="69"/>
      <c r="G115" s="80">
        <f>G108</f>
        <v>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0</v>
      </c>
    </row>
    <row r="123" spans="2:7" ht="15" x14ac:dyDescent="0.2">
      <c r="B123" s="74">
        <f>B125+B128+B131+B134+B137+B142+B143+B144</f>
        <v>0</v>
      </c>
      <c r="C123" s="50"/>
      <c r="D123" s="75" t="s">
        <v>513</v>
      </c>
      <c r="E123" s="50"/>
      <c r="F123" s="50"/>
      <c r="G123" s="77">
        <f>G125+G128+G131+G134+G137+G142+G143+G144</f>
        <v>0</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0</v>
      </c>
      <c r="D128" s="75" t="s">
        <v>509</v>
      </c>
      <c r="G128" s="77">
        <f>G129+G130</f>
        <v>0</v>
      </c>
    </row>
    <row r="129" spans="2:7" x14ac:dyDescent="0.2">
      <c r="B129" s="74">
        <v>0</v>
      </c>
      <c r="D129" s="75" t="s">
        <v>508</v>
      </c>
      <c r="G129" s="77">
        <v>0</v>
      </c>
    </row>
    <row r="130" spans="2:7" x14ac:dyDescent="0.2">
      <c r="B130" s="74">
        <v>0</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0</v>
      </c>
    </row>
    <row r="135" spans="2:7" x14ac:dyDescent="0.2">
      <c r="B135" s="74">
        <v>0</v>
      </c>
      <c r="D135" s="75" t="s">
        <v>502</v>
      </c>
      <c r="G135" s="77">
        <v>0</v>
      </c>
    </row>
    <row r="136" spans="2:7" x14ac:dyDescent="0.2">
      <c r="B136" s="74">
        <v>0</v>
      </c>
      <c r="D136" s="75" t="s">
        <v>501</v>
      </c>
      <c r="G136" s="77">
        <v>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0</v>
      </c>
      <c r="D144" s="75" t="s">
        <v>493</v>
      </c>
      <c r="G144" s="77">
        <f>G145+G146</f>
        <v>0</v>
      </c>
    </row>
    <row r="145" spans="2:7" x14ac:dyDescent="0.2">
      <c r="B145" s="74">
        <v>0</v>
      </c>
      <c r="D145" s="75" t="s">
        <v>492</v>
      </c>
      <c r="G145" s="77">
        <v>0</v>
      </c>
    </row>
    <row r="146" spans="2:7" x14ac:dyDescent="0.2">
      <c r="B146" s="78">
        <v>0</v>
      </c>
      <c r="C146" s="91"/>
      <c r="D146" s="90" t="s">
        <v>491</v>
      </c>
      <c r="E146" s="91"/>
      <c r="F146" s="91"/>
      <c r="G146" s="80">
        <v>0</v>
      </c>
    </row>
    <row r="185" s="72" customFormat="1" x14ac:dyDescent="0.2"/>
  </sheetData>
  <mergeCells count="1">
    <mergeCell ref="B85:G85"/>
  </mergeCells>
  <hyperlinks>
    <hyperlink ref="B1" location="Indice!A1" display="INDICE" xr:uid="{00000000-0004-0000-5C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681</v>
      </c>
      <c r="C3" s="109"/>
      <c r="D3" s="113"/>
      <c r="E3" s="109"/>
      <c r="F3" s="109"/>
      <c r="G3" s="109"/>
      <c r="H3" s="109"/>
      <c r="I3" s="109"/>
      <c r="J3" s="109"/>
      <c r="K3" s="109"/>
    </row>
    <row r="4" spans="2:12" s="112" customFormat="1" ht="15" customHeight="1" x14ac:dyDescent="0.25">
      <c r="B4" s="67" t="s">
        <v>680</v>
      </c>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30710</v>
      </c>
      <c r="C11" s="75" t="s">
        <v>975</v>
      </c>
      <c r="D11" s="75" t="s">
        <v>572</v>
      </c>
      <c r="E11" s="151" t="s">
        <v>998</v>
      </c>
      <c r="F11" s="76" t="s">
        <v>571</v>
      </c>
      <c r="G11" s="77">
        <f>G12+G13</f>
        <v>40139</v>
      </c>
    </row>
    <row r="12" spans="2:12" x14ac:dyDescent="0.2">
      <c r="B12" s="74">
        <f>G11-B11</f>
        <v>9429</v>
      </c>
      <c r="C12" s="75" t="s">
        <v>976</v>
      </c>
      <c r="D12" s="52" t="s">
        <v>566</v>
      </c>
      <c r="E12" s="151" t="s">
        <v>1006</v>
      </c>
      <c r="F12" s="72" t="s">
        <v>1007</v>
      </c>
      <c r="G12" s="77">
        <v>40139</v>
      </c>
    </row>
    <row r="13" spans="2:12" x14ac:dyDescent="0.2">
      <c r="B13" s="74">
        <v>258</v>
      </c>
      <c r="C13" s="75" t="s">
        <v>977</v>
      </c>
      <c r="D13" s="75" t="s">
        <v>524</v>
      </c>
      <c r="E13" s="151" t="s">
        <v>1008</v>
      </c>
      <c r="F13" s="72" t="s">
        <v>1009</v>
      </c>
      <c r="G13" s="77">
        <v>0</v>
      </c>
    </row>
    <row r="14" spans="2:12" x14ac:dyDescent="0.2">
      <c r="B14" s="74">
        <f>B12-B13</f>
        <v>9171</v>
      </c>
      <c r="C14" s="75" t="s">
        <v>978</v>
      </c>
      <c r="D14" s="52" t="s">
        <v>570</v>
      </c>
      <c r="E14" s="151"/>
      <c r="G14" s="77"/>
    </row>
    <row r="15" spans="2:12" ht="7.15" customHeight="1" x14ac:dyDescent="0.2">
      <c r="B15" s="74"/>
      <c r="E15" s="73"/>
      <c r="G15" s="77"/>
    </row>
    <row r="16" spans="2:12" x14ac:dyDescent="0.2">
      <c r="B16" s="78">
        <f>B11+B12</f>
        <v>40139</v>
      </c>
      <c r="C16" s="79" t="s">
        <v>518</v>
      </c>
      <c r="D16" s="69"/>
      <c r="E16" s="152" t="s">
        <v>985</v>
      </c>
      <c r="F16" s="69"/>
      <c r="G16" s="80">
        <f>G11</f>
        <v>40139</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4933</v>
      </c>
      <c r="C26" s="75" t="s">
        <v>979</v>
      </c>
      <c r="D26" s="75" t="s">
        <v>567</v>
      </c>
      <c r="E26" s="151" t="s">
        <v>976</v>
      </c>
      <c r="F26" s="59" t="s">
        <v>566</v>
      </c>
      <c r="G26" s="77">
        <f>+B12</f>
        <v>9429</v>
      </c>
    </row>
    <row r="27" spans="2:7" x14ac:dyDescent="0.2">
      <c r="B27" s="74">
        <v>3470</v>
      </c>
      <c r="C27" s="75" t="s">
        <v>565</v>
      </c>
      <c r="E27" s="73"/>
      <c r="G27" s="77"/>
    </row>
    <row r="28" spans="2:7" x14ac:dyDescent="0.2">
      <c r="B28" s="74">
        <f>B29+B30</f>
        <v>1463</v>
      </c>
      <c r="C28" s="75" t="s">
        <v>564</v>
      </c>
      <c r="E28" s="73"/>
      <c r="G28" s="77"/>
    </row>
    <row r="29" spans="2:7" x14ac:dyDescent="0.2">
      <c r="B29" s="74">
        <v>1463</v>
      </c>
      <c r="C29" s="75" t="s">
        <v>1002</v>
      </c>
      <c r="E29" s="73"/>
      <c r="G29" s="77"/>
    </row>
    <row r="30" spans="2:7" x14ac:dyDescent="0.2">
      <c r="B30" s="74">
        <v>0</v>
      </c>
      <c r="C30" s="75" t="s">
        <v>1003</v>
      </c>
      <c r="E30" s="73"/>
      <c r="G30" s="77"/>
    </row>
    <row r="31" spans="2:7" ht="12.75" customHeight="1" x14ac:dyDescent="0.2">
      <c r="B31" s="74">
        <v>167</v>
      </c>
      <c r="C31" s="75" t="s">
        <v>980</v>
      </c>
      <c r="D31" s="72" t="s">
        <v>563</v>
      </c>
      <c r="E31" s="73"/>
      <c r="G31" s="77"/>
    </row>
    <row r="32" spans="2:7" ht="12.75" customHeight="1" x14ac:dyDescent="0.2">
      <c r="B32" s="74">
        <v>0</v>
      </c>
      <c r="C32" s="75" t="s">
        <v>981</v>
      </c>
      <c r="D32" s="72" t="s">
        <v>562</v>
      </c>
      <c r="E32" s="73"/>
      <c r="G32" s="77"/>
    </row>
    <row r="33" spans="2:7" x14ac:dyDescent="0.2">
      <c r="B33" s="74">
        <f>G35-B26-B31-B32</f>
        <v>4329</v>
      </c>
      <c r="C33" s="75" t="s">
        <v>982</v>
      </c>
      <c r="D33" s="52" t="s">
        <v>560</v>
      </c>
      <c r="E33" s="73"/>
      <c r="G33" s="77"/>
    </row>
    <row r="34" spans="2:7" x14ac:dyDescent="0.2">
      <c r="B34" s="74"/>
      <c r="E34" s="73"/>
      <c r="G34" s="77"/>
    </row>
    <row r="35" spans="2:7" x14ac:dyDescent="0.2">
      <c r="B35" s="78">
        <f>B26+B31+B32+B33</f>
        <v>9429</v>
      </c>
      <c r="C35" s="79" t="s">
        <v>985</v>
      </c>
      <c r="D35" s="69"/>
      <c r="E35" s="152" t="s">
        <v>985</v>
      </c>
      <c r="F35" s="69"/>
      <c r="G35" s="80">
        <f>G26</f>
        <v>9429</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172</v>
      </c>
      <c r="C42" s="75" t="s">
        <v>983</v>
      </c>
      <c r="D42" s="75" t="s">
        <v>559</v>
      </c>
      <c r="E42" s="151" t="s">
        <v>982</v>
      </c>
      <c r="F42" s="52" t="s">
        <v>560</v>
      </c>
      <c r="G42" s="77">
        <f>+B33</f>
        <v>4329</v>
      </c>
    </row>
    <row r="43" spans="2:7" x14ac:dyDescent="0.2">
      <c r="B43" s="74">
        <v>172</v>
      </c>
      <c r="C43" s="82" t="s">
        <v>558</v>
      </c>
      <c r="E43" s="154" t="s">
        <v>983</v>
      </c>
      <c r="F43" s="76" t="s">
        <v>559</v>
      </c>
      <c r="G43" s="77">
        <f>G44+G45+G47+G48+G49</f>
        <v>93</v>
      </c>
    </row>
    <row r="44" spans="2:7" x14ac:dyDescent="0.2">
      <c r="B44" s="74">
        <v>0</v>
      </c>
      <c r="C44" s="75" t="s">
        <v>557</v>
      </c>
      <c r="E44" s="154" t="s">
        <v>1010</v>
      </c>
      <c r="F44" s="72" t="s">
        <v>1011</v>
      </c>
      <c r="G44" s="77">
        <v>93</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4250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4422</v>
      </c>
      <c r="C52" s="79" t="s">
        <v>985</v>
      </c>
      <c r="D52" s="69"/>
      <c r="E52" s="152" t="s">
        <v>985</v>
      </c>
      <c r="F52" s="69"/>
      <c r="G52" s="80">
        <f>G42+G43+G50</f>
        <v>4422</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4250</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0</v>
      </c>
      <c r="C64" s="75" t="s">
        <v>988</v>
      </c>
      <c r="D64" s="72" t="s">
        <v>545</v>
      </c>
      <c r="E64" s="151" t="s">
        <v>1026</v>
      </c>
      <c r="F64" s="72" t="s">
        <v>1027</v>
      </c>
      <c r="G64" s="77">
        <v>0</v>
      </c>
    </row>
    <row r="65" spans="2:7" x14ac:dyDescent="0.2">
      <c r="B65" s="74">
        <v>0</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4250</v>
      </c>
      <c r="C68" s="75" t="s">
        <v>989</v>
      </c>
      <c r="D68" s="75" t="s">
        <v>537</v>
      </c>
      <c r="E68" s="73"/>
      <c r="G68" s="77"/>
    </row>
    <row r="69" spans="2:7" ht="17.45" customHeight="1" x14ac:dyDescent="0.2">
      <c r="B69" s="74"/>
      <c r="E69" s="73"/>
      <c r="G69" s="77"/>
    </row>
    <row r="70" spans="2:7" ht="17.45" customHeight="1" x14ac:dyDescent="0.2">
      <c r="B70" s="78">
        <f>B59+B62+B64+B68</f>
        <v>4250</v>
      </c>
      <c r="C70" s="79" t="s">
        <v>985</v>
      </c>
      <c r="D70" s="69"/>
      <c r="E70" s="152" t="s">
        <v>985</v>
      </c>
      <c r="F70" s="69"/>
      <c r="G70" s="80">
        <f>G59+G60+G63</f>
        <v>4250</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4250</v>
      </c>
    </row>
    <row r="78" spans="2:7" x14ac:dyDescent="0.2">
      <c r="B78" s="74"/>
      <c r="D78" s="75" t="s">
        <v>536</v>
      </c>
      <c r="E78" s="151"/>
      <c r="F78" s="75"/>
      <c r="G78" s="77"/>
    </row>
    <row r="79" spans="2:7" x14ac:dyDescent="0.2">
      <c r="B79" s="74">
        <f>G82-B77</f>
        <v>4250</v>
      </c>
      <c r="C79" s="75" t="s">
        <v>991</v>
      </c>
      <c r="D79" s="59" t="s">
        <v>535</v>
      </c>
      <c r="E79" s="73"/>
      <c r="G79" s="77"/>
    </row>
    <row r="80" spans="2:7" x14ac:dyDescent="0.2">
      <c r="B80" s="74">
        <f>B79-B13</f>
        <v>3992</v>
      </c>
      <c r="C80" s="75" t="s">
        <v>992</v>
      </c>
      <c r="D80" s="52" t="s">
        <v>532</v>
      </c>
      <c r="E80" s="73"/>
      <c r="G80" s="77"/>
    </row>
    <row r="81" spans="2:7" x14ac:dyDescent="0.2">
      <c r="B81" s="74"/>
      <c r="E81" s="73"/>
      <c r="G81" s="77"/>
    </row>
    <row r="82" spans="2:7" x14ac:dyDescent="0.2">
      <c r="B82" s="78">
        <f>B77+B79</f>
        <v>4250</v>
      </c>
      <c r="C82" s="79" t="s">
        <v>985</v>
      </c>
      <c r="D82" s="69"/>
      <c r="E82" s="152" t="s">
        <v>985</v>
      </c>
      <c r="F82" s="69"/>
      <c r="G82" s="80">
        <f>G77</f>
        <v>4250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3939</v>
      </c>
      <c r="C92" s="75" t="s">
        <v>993</v>
      </c>
      <c r="D92" s="52" t="s">
        <v>525</v>
      </c>
      <c r="E92" s="151" t="s">
        <v>991</v>
      </c>
      <c r="F92" s="52" t="s">
        <v>532</v>
      </c>
      <c r="G92" s="77">
        <f>+B80</f>
        <v>3992</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-53</v>
      </c>
    </row>
    <row r="97" spans="2:7" x14ac:dyDescent="0.2">
      <c r="B97" s="83"/>
      <c r="C97" s="84"/>
      <c r="D97" s="75"/>
      <c r="E97" s="151" t="s">
        <v>1032</v>
      </c>
      <c r="F97" s="84" t="s">
        <v>1033</v>
      </c>
      <c r="G97" s="77">
        <v>-53</v>
      </c>
    </row>
    <row r="98" spans="2:7" x14ac:dyDescent="0.2">
      <c r="B98" s="74"/>
      <c r="E98" s="73"/>
      <c r="G98" s="77"/>
    </row>
    <row r="99" spans="2:7" x14ac:dyDescent="0.2">
      <c r="B99" s="78">
        <f>B92</f>
        <v>3939</v>
      </c>
      <c r="C99" s="79" t="s">
        <v>985</v>
      </c>
      <c r="D99" s="69"/>
      <c r="E99" s="152" t="s">
        <v>985</v>
      </c>
      <c r="F99" s="69"/>
      <c r="G99" s="80">
        <f>G92+G93+G96</f>
        <v>3939</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227</v>
      </c>
      <c r="C106" s="75" t="s">
        <v>994</v>
      </c>
      <c r="D106" s="86" t="s">
        <v>526</v>
      </c>
      <c r="E106" s="73"/>
      <c r="G106" s="73"/>
    </row>
    <row r="107" spans="2:7" x14ac:dyDescent="0.2">
      <c r="B107" s="74">
        <v>-10</v>
      </c>
      <c r="C107" s="75" t="s">
        <v>995</v>
      </c>
      <c r="D107" s="75"/>
      <c r="E107" s="151" t="s">
        <v>993</v>
      </c>
      <c r="F107" s="59" t="s">
        <v>525</v>
      </c>
      <c r="G107" s="77"/>
    </row>
    <row r="108" spans="2:7" x14ac:dyDescent="0.2">
      <c r="B108" s="74">
        <f>-B13</f>
        <v>-258</v>
      </c>
      <c r="C108" s="75" t="s">
        <v>1001</v>
      </c>
      <c r="D108" s="75" t="s">
        <v>524</v>
      </c>
      <c r="E108" s="151"/>
      <c r="F108" s="58" t="s">
        <v>523</v>
      </c>
      <c r="G108" s="77">
        <f>B92</f>
        <v>3939</v>
      </c>
    </row>
    <row r="109" spans="2:7" x14ac:dyDescent="0.2">
      <c r="B109" s="74">
        <v>237</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3970</v>
      </c>
      <c r="C113" s="153" t="s">
        <v>997</v>
      </c>
      <c r="D113" s="52" t="s">
        <v>519</v>
      </c>
      <c r="E113" s="155"/>
      <c r="F113" s="84"/>
      <c r="G113" s="77"/>
    </row>
    <row r="114" spans="2:7" x14ac:dyDescent="0.2">
      <c r="B114" s="74"/>
      <c r="D114" s="75"/>
      <c r="E114" s="155"/>
      <c r="G114" s="77"/>
    </row>
    <row r="115" spans="2:7" x14ac:dyDescent="0.2">
      <c r="B115" s="78">
        <f>B106+B108+B111+B113</f>
        <v>3939</v>
      </c>
      <c r="C115" s="79" t="s">
        <v>985</v>
      </c>
      <c r="D115" s="90"/>
      <c r="E115" s="152" t="s">
        <v>985</v>
      </c>
      <c r="F115" s="69"/>
      <c r="G115" s="80">
        <f>G108</f>
        <v>3939</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3970</v>
      </c>
    </row>
    <row r="123" spans="2:7" ht="15" x14ac:dyDescent="0.2">
      <c r="B123" s="74">
        <f>B125+B128+B131+B134+B137+B142+B143+B144</f>
        <v>6266</v>
      </c>
      <c r="C123" s="50"/>
      <c r="D123" s="75" t="s">
        <v>513</v>
      </c>
      <c r="E123" s="50"/>
      <c r="F123" s="50"/>
      <c r="G123" s="77">
        <f>G125+G128+G131+G134+G137+G142+G143+G144</f>
        <v>2296</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-1043</v>
      </c>
      <c r="D128" s="75" t="s">
        <v>509</v>
      </c>
      <c r="G128" s="77">
        <f>G129+G130</f>
        <v>0</v>
      </c>
    </row>
    <row r="129" spans="2:7" x14ac:dyDescent="0.2">
      <c r="B129" s="74">
        <v>-951</v>
      </c>
      <c r="D129" s="75" t="s">
        <v>508</v>
      </c>
      <c r="G129" s="77">
        <v>0</v>
      </c>
    </row>
    <row r="130" spans="2:7" x14ac:dyDescent="0.2">
      <c r="B130" s="74">
        <v>-92</v>
      </c>
      <c r="D130" s="75" t="s">
        <v>507</v>
      </c>
      <c r="G130" s="77">
        <v>0</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93</v>
      </c>
      <c r="D134" s="75" t="s">
        <v>503</v>
      </c>
      <c r="G134" s="77">
        <f>G135+G136</f>
        <v>-6</v>
      </c>
    </row>
    <row r="135" spans="2:7" x14ac:dyDescent="0.2">
      <c r="B135" s="74">
        <v>8</v>
      </c>
      <c r="D135" s="75" t="s">
        <v>502</v>
      </c>
      <c r="G135" s="77">
        <v>-95</v>
      </c>
    </row>
    <row r="136" spans="2:7" x14ac:dyDescent="0.2">
      <c r="B136" s="74">
        <v>85</v>
      </c>
      <c r="D136" s="75" t="s">
        <v>501</v>
      </c>
      <c r="G136" s="77">
        <v>89</v>
      </c>
    </row>
    <row r="137" spans="2:7" x14ac:dyDescent="0.2">
      <c r="B137" s="74">
        <f>B138+B141</f>
        <v>-17</v>
      </c>
      <c r="D137" s="89" t="s">
        <v>500</v>
      </c>
      <c r="G137" s="77">
        <f>G138+G141</f>
        <v>0</v>
      </c>
    </row>
    <row r="138" spans="2:7" x14ac:dyDescent="0.2">
      <c r="B138" s="74">
        <f>B139+B140</f>
        <v>-17</v>
      </c>
      <c r="D138" s="89" t="s">
        <v>499</v>
      </c>
      <c r="G138" s="77">
        <f>G139+G140</f>
        <v>0</v>
      </c>
    </row>
    <row r="139" spans="2:7" x14ac:dyDescent="0.2">
      <c r="B139" s="74">
        <v>-17</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7233</v>
      </c>
      <c r="D144" s="75" t="s">
        <v>493</v>
      </c>
      <c r="G144" s="77">
        <f>G145+G146</f>
        <v>2302</v>
      </c>
    </row>
    <row r="145" spans="2:7" x14ac:dyDescent="0.2">
      <c r="B145" s="74">
        <v>3298</v>
      </c>
      <c r="D145" s="75" t="s">
        <v>492</v>
      </c>
      <c r="G145" s="77">
        <v>2980</v>
      </c>
    </row>
    <row r="146" spans="2:7" x14ac:dyDescent="0.2">
      <c r="B146" s="78">
        <v>3935</v>
      </c>
      <c r="C146" s="91"/>
      <c r="D146" s="90" t="s">
        <v>491</v>
      </c>
      <c r="E146" s="91"/>
      <c r="F146" s="91"/>
      <c r="G146" s="80">
        <v>-678</v>
      </c>
    </row>
    <row r="185" s="72" customFormat="1" x14ac:dyDescent="0.2"/>
  </sheetData>
  <mergeCells count="1">
    <mergeCell ref="B85:G85"/>
  </mergeCells>
  <hyperlinks>
    <hyperlink ref="B1" location="Indice!A1" display="INDICE" xr:uid="{00000000-0004-0000-5D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684</v>
      </c>
      <c r="C3" s="109"/>
      <c r="D3" s="113"/>
      <c r="E3" s="109"/>
      <c r="F3" s="109"/>
      <c r="G3" s="109"/>
      <c r="H3" s="109"/>
      <c r="I3" s="109"/>
      <c r="J3" s="109"/>
      <c r="K3" s="109"/>
    </row>
    <row r="4" spans="2:12" s="112" customFormat="1" ht="15" customHeight="1" x14ac:dyDescent="0.25">
      <c r="B4" s="67" t="s">
        <v>683</v>
      </c>
      <c r="C4" s="109"/>
      <c r="D4" s="113"/>
      <c r="E4" s="109"/>
      <c r="F4" s="109"/>
      <c r="G4" s="109"/>
      <c r="H4" s="109"/>
      <c r="I4" s="109"/>
      <c r="J4" s="109"/>
      <c r="K4" s="109"/>
    </row>
    <row r="5" spans="2:12" s="114" customFormat="1" ht="15" customHeight="1" x14ac:dyDescent="0.2">
      <c r="B5" s="67" t="s">
        <v>682</v>
      </c>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124692</v>
      </c>
      <c r="C11" s="75" t="s">
        <v>975</v>
      </c>
      <c r="D11" s="75" t="s">
        <v>572</v>
      </c>
      <c r="E11" s="151" t="s">
        <v>998</v>
      </c>
      <c r="F11" s="76" t="s">
        <v>571</v>
      </c>
      <c r="G11" s="77">
        <f>G12+G13</f>
        <v>190001</v>
      </c>
    </row>
    <row r="12" spans="2:12" x14ac:dyDescent="0.2">
      <c r="B12" s="74">
        <f>G11-B11</f>
        <v>65309</v>
      </c>
      <c r="C12" s="75" t="s">
        <v>976</v>
      </c>
      <c r="D12" s="52" t="s">
        <v>566</v>
      </c>
      <c r="E12" s="151" t="s">
        <v>1006</v>
      </c>
      <c r="F12" s="72" t="s">
        <v>1007</v>
      </c>
      <c r="G12" s="77">
        <v>188822</v>
      </c>
    </row>
    <row r="13" spans="2:12" x14ac:dyDescent="0.2">
      <c r="B13" s="74">
        <v>29145</v>
      </c>
      <c r="C13" s="75" t="s">
        <v>977</v>
      </c>
      <c r="D13" s="75" t="s">
        <v>524</v>
      </c>
      <c r="E13" s="151" t="s">
        <v>1008</v>
      </c>
      <c r="F13" s="72" t="s">
        <v>1009</v>
      </c>
      <c r="G13" s="77">
        <v>1179</v>
      </c>
    </row>
    <row r="14" spans="2:12" x14ac:dyDescent="0.2">
      <c r="B14" s="74">
        <f>B12-B13</f>
        <v>36164</v>
      </c>
      <c r="C14" s="75" t="s">
        <v>978</v>
      </c>
      <c r="D14" s="52" t="s">
        <v>570</v>
      </c>
      <c r="E14" s="151"/>
      <c r="G14" s="77"/>
    </row>
    <row r="15" spans="2:12" ht="7.15" customHeight="1" x14ac:dyDescent="0.2">
      <c r="B15" s="74"/>
      <c r="E15" s="73"/>
      <c r="G15" s="77"/>
    </row>
    <row r="16" spans="2:12" x14ac:dyDescent="0.2">
      <c r="B16" s="78">
        <f>B11+B12</f>
        <v>190001</v>
      </c>
      <c r="C16" s="79" t="s">
        <v>518</v>
      </c>
      <c r="D16" s="69"/>
      <c r="E16" s="152" t="s">
        <v>985</v>
      </c>
      <c r="F16" s="69"/>
      <c r="G16" s="80">
        <f>G11</f>
        <v>190001</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63543</v>
      </c>
      <c r="C26" s="75" t="s">
        <v>979</v>
      </c>
      <c r="D26" s="75" t="s">
        <v>567</v>
      </c>
      <c r="E26" s="151" t="s">
        <v>976</v>
      </c>
      <c r="F26" s="59" t="s">
        <v>566</v>
      </c>
      <c r="G26" s="77">
        <f>+B12</f>
        <v>65309</v>
      </c>
    </row>
    <row r="27" spans="2:7" x14ac:dyDescent="0.2">
      <c r="B27" s="74">
        <v>48347</v>
      </c>
      <c r="C27" s="75" t="s">
        <v>565</v>
      </c>
      <c r="E27" s="73"/>
      <c r="G27" s="77"/>
    </row>
    <row r="28" spans="2:7" x14ac:dyDescent="0.2">
      <c r="B28" s="74">
        <f>B29+B30</f>
        <v>15196</v>
      </c>
      <c r="C28" s="75" t="s">
        <v>564</v>
      </c>
      <c r="E28" s="73"/>
      <c r="G28" s="77"/>
    </row>
    <row r="29" spans="2:7" x14ac:dyDescent="0.2">
      <c r="B29" s="74">
        <v>15196</v>
      </c>
      <c r="C29" s="75" t="s">
        <v>1002</v>
      </c>
      <c r="E29" s="73"/>
      <c r="G29" s="77"/>
    </row>
    <row r="30" spans="2:7" x14ac:dyDescent="0.2">
      <c r="B30" s="74">
        <v>0</v>
      </c>
      <c r="C30" s="75" t="s">
        <v>1003</v>
      </c>
      <c r="E30" s="73"/>
      <c r="G30" s="77"/>
    </row>
    <row r="31" spans="2:7" ht="12.75" customHeight="1" x14ac:dyDescent="0.2">
      <c r="B31" s="74">
        <v>5705</v>
      </c>
      <c r="C31" s="75" t="s">
        <v>980</v>
      </c>
      <c r="D31" s="72" t="s">
        <v>563</v>
      </c>
      <c r="E31" s="73"/>
      <c r="G31" s="77"/>
    </row>
    <row r="32" spans="2:7" ht="12.75" customHeight="1" x14ac:dyDescent="0.2">
      <c r="B32" s="74">
        <v>0</v>
      </c>
      <c r="C32" s="75" t="s">
        <v>981</v>
      </c>
      <c r="D32" s="72" t="s">
        <v>562</v>
      </c>
      <c r="E32" s="73"/>
      <c r="G32" s="77"/>
    </row>
    <row r="33" spans="2:7" x14ac:dyDescent="0.2">
      <c r="B33" s="74">
        <f>G35-B26-B31-B32</f>
        <v>-3939</v>
      </c>
      <c r="C33" s="75" t="s">
        <v>982</v>
      </c>
      <c r="D33" s="52" t="s">
        <v>560</v>
      </c>
      <c r="E33" s="73"/>
      <c r="G33" s="77"/>
    </row>
    <row r="34" spans="2:7" x14ac:dyDescent="0.2">
      <c r="B34" s="74"/>
      <c r="E34" s="73"/>
      <c r="G34" s="77"/>
    </row>
    <row r="35" spans="2:7" x14ac:dyDescent="0.2">
      <c r="B35" s="78">
        <f>B26+B31+B32+B33</f>
        <v>65309</v>
      </c>
      <c r="C35" s="79" t="s">
        <v>985</v>
      </c>
      <c r="D35" s="69"/>
      <c r="E35" s="152" t="s">
        <v>985</v>
      </c>
      <c r="F35" s="69"/>
      <c r="G35" s="80">
        <f>G26</f>
        <v>65309</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1682</v>
      </c>
      <c r="C42" s="75" t="s">
        <v>983</v>
      </c>
      <c r="D42" s="75" t="s">
        <v>559</v>
      </c>
      <c r="E42" s="151" t="s">
        <v>982</v>
      </c>
      <c r="F42" s="52" t="s">
        <v>560</v>
      </c>
      <c r="G42" s="77">
        <f>+B33</f>
        <v>-3939</v>
      </c>
    </row>
    <row r="43" spans="2:7" x14ac:dyDescent="0.2">
      <c r="B43" s="74">
        <v>1682</v>
      </c>
      <c r="C43" s="82" t="s">
        <v>558</v>
      </c>
      <c r="E43" s="154" t="s">
        <v>983</v>
      </c>
      <c r="F43" s="76" t="s">
        <v>559</v>
      </c>
      <c r="G43" s="77">
        <f>G44+G45+G47+G48+G49</f>
        <v>311</v>
      </c>
    </row>
    <row r="44" spans="2:7" x14ac:dyDescent="0.2">
      <c r="B44" s="74">
        <v>0</v>
      </c>
      <c r="C44" s="75" t="s">
        <v>557</v>
      </c>
      <c r="E44" s="154" t="s">
        <v>1010</v>
      </c>
      <c r="F44" s="72" t="s">
        <v>1011</v>
      </c>
      <c r="G44" s="77">
        <v>247</v>
      </c>
    </row>
    <row r="45" spans="2:7" x14ac:dyDescent="0.2">
      <c r="B45" s="74">
        <v>0</v>
      </c>
      <c r="C45" s="75" t="s">
        <v>556</v>
      </c>
      <c r="E45" s="151" t="s">
        <v>1012</v>
      </c>
      <c r="F45" s="72" t="s">
        <v>1013</v>
      </c>
      <c r="G45" s="77">
        <v>64</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-5310</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-3628</v>
      </c>
      <c r="C52" s="79" t="s">
        <v>985</v>
      </c>
      <c r="D52" s="69"/>
      <c r="E52" s="152" t="s">
        <v>985</v>
      </c>
      <c r="F52" s="69"/>
      <c r="G52" s="80">
        <f>G42+G43+G50</f>
        <v>-3628</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6</v>
      </c>
      <c r="C59" s="75" t="s">
        <v>986</v>
      </c>
      <c r="D59" s="76" t="s">
        <v>551</v>
      </c>
      <c r="E59" s="151" t="s">
        <v>984</v>
      </c>
      <c r="F59" s="52" t="s">
        <v>550</v>
      </c>
      <c r="G59" s="77">
        <f>+B49</f>
        <v>-5310</v>
      </c>
    </row>
    <row r="60" spans="2:7" x14ac:dyDescent="0.2">
      <c r="B60" s="74">
        <v>6</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136</v>
      </c>
    </row>
    <row r="64" spans="2:7" x14ac:dyDescent="0.2">
      <c r="B64" s="74">
        <f>B65+B66+B67</f>
        <v>158</v>
      </c>
      <c r="C64" s="75" t="s">
        <v>988</v>
      </c>
      <c r="D64" s="72" t="s">
        <v>545</v>
      </c>
      <c r="E64" s="151" t="s">
        <v>1026</v>
      </c>
      <c r="F64" s="72" t="s">
        <v>1027</v>
      </c>
      <c r="G64" s="77">
        <v>0</v>
      </c>
    </row>
    <row r="65" spans="2:7" x14ac:dyDescent="0.2">
      <c r="B65" s="74">
        <v>75</v>
      </c>
      <c r="C65" s="75" t="s">
        <v>544</v>
      </c>
      <c r="E65" s="151" t="s">
        <v>1028</v>
      </c>
      <c r="F65" s="72" t="s">
        <v>1029</v>
      </c>
      <c r="G65" s="77">
        <v>33</v>
      </c>
    </row>
    <row r="66" spans="2:7" x14ac:dyDescent="0.2">
      <c r="B66" s="74">
        <v>0</v>
      </c>
      <c r="C66" s="75" t="s">
        <v>543</v>
      </c>
      <c r="E66" s="151" t="s">
        <v>1030</v>
      </c>
      <c r="F66" s="72" t="s">
        <v>1031</v>
      </c>
      <c r="G66" s="77">
        <v>103</v>
      </c>
    </row>
    <row r="67" spans="2:7" x14ac:dyDescent="0.2">
      <c r="B67" s="74">
        <v>83</v>
      </c>
      <c r="C67" s="75" t="s">
        <v>542</v>
      </c>
      <c r="E67" s="73"/>
      <c r="G67" s="77"/>
    </row>
    <row r="68" spans="2:7" x14ac:dyDescent="0.2">
      <c r="B68" s="74">
        <f>G70-B59-B62-B64</f>
        <v>-5338</v>
      </c>
      <c r="C68" s="75" t="s">
        <v>989</v>
      </c>
      <c r="D68" s="75" t="s">
        <v>537</v>
      </c>
      <c r="E68" s="73"/>
      <c r="G68" s="77"/>
    </row>
    <row r="69" spans="2:7" ht="17.45" customHeight="1" x14ac:dyDescent="0.2">
      <c r="B69" s="74"/>
      <c r="E69" s="73"/>
      <c r="G69" s="77"/>
    </row>
    <row r="70" spans="2:7" ht="17.45" customHeight="1" x14ac:dyDescent="0.2">
      <c r="B70" s="78">
        <f>B59+B62+B64+B68</f>
        <v>-5174</v>
      </c>
      <c r="C70" s="79" t="s">
        <v>985</v>
      </c>
      <c r="D70" s="69"/>
      <c r="E70" s="152" t="s">
        <v>985</v>
      </c>
      <c r="F70" s="69"/>
      <c r="G70" s="80">
        <f>G59+G60+G63</f>
        <v>-5174</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-5338</v>
      </c>
    </row>
    <row r="78" spans="2:7" x14ac:dyDescent="0.2">
      <c r="B78" s="74"/>
      <c r="D78" s="75" t="s">
        <v>536</v>
      </c>
      <c r="E78" s="151"/>
      <c r="F78" s="75"/>
      <c r="G78" s="77"/>
    </row>
    <row r="79" spans="2:7" x14ac:dyDescent="0.2">
      <c r="B79" s="74">
        <f>G82-B77</f>
        <v>-5338</v>
      </c>
      <c r="C79" s="75" t="s">
        <v>991</v>
      </c>
      <c r="D79" s="59" t="s">
        <v>535</v>
      </c>
      <c r="E79" s="73"/>
      <c r="G79" s="77"/>
    </row>
    <row r="80" spans="2:7" x14ac:dyDescent="0.2">
      <c r="B80" s="74">
        <f>B79-B13</f>
        <v>-34483</v>
      </c>
      <c r="C80" s="75" t="s">
        <v>992</v>
      </c>
      <c r="D80" s="52" t="s">
        <v>532</v>
      </c>
      <c r="E80" s="73"/>
      <c r="G80" s="77"/>
    </row>
    <row r="81" spans="2:7" x14ac:dyDescent="0.2">
      <c r="B81" s="74"/>
      <c r="E81" s="73"/>
      <c r="G81" s="77"/>
    </row>
    <row r="82" spans="2:7" x14ac:dyDescent="0.2">
      <c r="B82" s="78">
        <f>B77+B79</f>
        <v>-5338</v>
      </c>
      <c r="C82" s="79" t="s">
        <v>985</v>
      </c>
      <c r="D82" s="69"/>
      <c r="E82" s="152" t="s">
        <v>985</v>
      </c>
      <c r="F82" s="69"/>
      <c r="G82" s="80">
        <f>G77</f>
        <v>-5338</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-33840</v>
      </c>
      <c r="C92" s="75" t="s">
        <v>993</v>
      </c>
      <c r="D92" s="52" t="s">
        <v>525</v>
      </c>
      <c r="E92" s="151" t="s">
        <v>991</v>
      </c>
      <c r="F92" s="52" t="s">
        <v>532</v>
      </c>
      <c r="G92" s="77">
        <f>+B80</f>
        <v>-34483</v>
      </c>
    </row>
    <row r="93" spans="2:7" x14ac:dyDescent="0.2">
      <c r="B93" s="74"/>
      <c r="D93" s="59" t="s">
        <v>523</v>
      </c>
      <c r="E93" s="151" t="s">
        <v>999</v>
      </c>
      <c r="F93" s="72" t="s">
        <v>531</v>
      </c>
      <c r="G93" s="77">
        <f>G94+G95</f>
        <v>643</v>
      </c>
    </row>
    <row r="94" spans="2:7" x14ac:dyDescent="0.2">
      <c r="B94" s="74"/>
      <c r="D94" s="75"/>
      <c r="E94" s="151" t="s">
        <v>530</v>
      </c>
      <c r="G94" s="77">
        <v>342</v>
      </c>
    </row>
    <row r="95" spans="2:7" x14ac:dyDescent="0.2">
      <c r="B95" s="74"/>
      <c r="D95" s="75"/>
      <c r="E95" s="151" t="s">
        <v>529</v>
      </c>
      <c r="G95" s="77">
        <v>301</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-33840</v>
      </c>
      <c r="C99" s="79" t="s">
        <v>985</v>
      </c>
      <c r="D99" s="69"/>
      <c r="E99" s="152" t="s">
        <v>985</v>
      </c>
      <c r="F99" s="69"/>
      <c r="G99" s="80">
        <f>G92+G93+G96</f>
        <v>-33840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25515</v>
      </c>
      <c r="C106" s="75" t="s">
        <v>994</v>
      </c>
      <c r="D106" s="86" t="s">
        <v>526</v>
      </c>
      <c r="E106" s="73"/>
      <c r="G106" s="73"/>
    </row>
    <row r="107" spans="2:7" x14ac:dyDescent="0.2">
      <c r="B107" s="74">
        <v>25889</v>
      </c>
      <c r="C107" s="75" t="s">
        <v>995</v>
      </c>
      <c r="D107" s="75"/>
      <c r="E107" s="151" t="s">
        <v>993</v>
      </c>
      <c r="F107" s="59" t="s">
        <v>525</v>
      </c>
      <c r="G107" s="77"/>
    </row>
    <row r="108" spans="2:7" x14ac:dyDescent="0.2">
      <c r="B108" s="74">
        <f>-B13</f>
        <v>-29145</v>
      </c>
      <c r="C108" s="75" t="s">
        <v>1001</v>
      </c>
      <c r="D108" s="75" t="s">
        <v>524</v>
      </c>
      <c r="E108" s="151"/>
      <c r="F108" s="58" t="s">
        <v>523</v>
      </c>
      <c r="G108" s="77">
        <f>B92</f>
        <v>-33840</v>
      </c>
    </row>
    <row r="109" spans="2:7" x14ac:dyDescent="0.2">
      <c r="B109" s="74">
        <v>-374</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-30210</v>
      </c>
      <c r="C113" s="153" t="s">
        <v>997</v>
      </c>
      <c r="D113" s="52" t="s">
        <v>519</v>
      </c>
      <c r="E113" s="155"/>
      <c r="F113" s="84"/>
      <c r="G113" s="77"/>
    </row>
    <row r="114" spans="2:7" x14ac:dyDescent="0.2">
      <c r="B114" s="74"/>
      <c r="D114" s="75"/>
      <c r="E114" s="155"/>
      <c r="G114" s="77"/>
    </row>
    <row r="115" spans="2:7" x14ac:dyDescent="0.2">
      <c r="B115" s="78">
        <f>B106+B108+B111+B113</f>
        <v>-33840</v>
      </c>
      <c r="C115" s="79" t="s">
        <v>985</v>
      </c>
      <c r="D115" s="90"/>
      <c r="E115" s="152" t="s">
        <v>985</v>
      </c>
      <c r="F115" s="69"/>
      <c r="G115" s="80">
        <f>G108</f>
        <v>-33840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-30210</v>
      </c>
    </row>
    <row r="123" spans="2:7" ht="15" x14ac:dyDescent="0.2">
      <c r="B123" s="74">
        <f>B125+B128+B131+B134+B137+B142+B143+B144</f>
        <v>-109312</v>
      </c>
      <c r="C123" s="50"/>
      <c r="D123" s="75" t="s">
        <v>513</v>
      </c>
      <c r="E123" s="50"/>
      <c r="F123" s="50"/>
      <c r="G123" s="77">
        <f>G125+G128+G131+G134+G137+G142+G143+G144</f>
        <v>-79102</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11169</v>
      </c>
      <c r="D128" s="75" t="s">
        <v>509</v>
      </c>
      <c r="G128" s="77">
        <f>G129+G130</f>
        <v>3437</v>
      </c>
    </row>
    <row r="129" spans="2:7" x14ac:dyDescent="0.2">
      <c r="B129" s="74">
        <v>11448</v>
      </c>
      <c r="D129" s="75" t="s">
        <v>508</v>
      </c>
      <c r="G129" s="77">
        <v>0</v>
      </c>
    </row>
    <row r="130" spans="2:7" x14ac:dyDescent="0.2">
      <c r="B130" s="74">
        <v>-279</v>
      </c>
      <c r="D130" s="75" t="s">
        <v>507</v>
      </c>
      <c r="G130" s="77">
        <v>3437</v>
      </c>
    </row>
    <row r="131" spans="2:7" x14ac:dyDescent="0.2">
      <c r="B131" s="74">
        <f>B132+B133</f>
        <v>-30251</v>
      </c>
      <c r="D131" s="75" t="s">
        <v>506</v>
      </c>
      <c r="G131" s="77">
        <f>G132+G133</f>
        <v>0</v>
      </c>
    </row>
    <row r="132" spans="2:7" x14ac:dyDescent="0.2">
      <c r="B132" s="74">
        <v>-21031</v>
      </c>
      <c r="D132" s="75" t="s">
        <v>505</v>
      </c>
      <c r="G132" s="77">
        <v>0</v>
      </c>
    </row>
    <row r="133" spans="2:7" x14ac:dyDescent="0.2">
      <c r="B133" s="74">
        <v>-9220</v>
      </c>
      <c r="D133" s="75" t="s">
        <v>504</v>
      </c>
      <c r="G133" s="77">
        <v>0</v>
      </c>
    </row>
    <row r="134" spans="2:7" x14ac:dyDescent="0.2">
      <c r="B134" s="74">
        <f>B135+B136</f>
        <v>2217</v>
      </c>
      <c r="D134" s="75" t="s">
        <v>503</v>
      </c>
      <c r="G134" s="77">
        <f>G135+G136</f>
        <v>20143</v>
      </c>
    </row>
    <row r="135" spans="2:7" x14ac:dyDescent="0.2">
      <c r="B135" s="74">
        <v>3648</v>
      </c>
      <c r="D135" s="75" t="s">
        <v>502</v>
      </c>
      <c r="G135" s="77">
        <v>4463</v>
      </c>
    </row>
    <row r="136" spans="2:7" x14ac:dyDescent="0.2">
      <c r="B136" s="74">
        <v>-1431</v>
      </c>
      <c r="D136" s="75" t="s">
        <v>501</v>
      </c>
      <c r="G136" s="77">
        <v>15680</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293</v>
      </c>
      <c r="D143" s="75" t="s">
        <v>494</v>
      </c>
      <c r="G143" s="77">
        <v>0</v>
      </c>
    </row>
    <row r="144" spans="2:7" x14ac:dyDescent="0.2">
      <c r="B144" s="74">
        <f>B145+B146</f>
        <v>-92740</v>
      </c>
      <c r="D144" s="75" t="s">
        <v>493</v>
      </c>
      <c r="G144" s="77">
        <f>G145+G146</f>
        <v>-102682</v>
      </c>
    </row>
    <row r="145" spans="2:7" x14ac:dyDescent="0.2">
      <c r="B145" s="74">
        <v>-73178</v>
      </c>
      <c r="D145" s="75" t="s">
        <v>492</v>
      </c>
      <c r="G145" s="77">
        <v>-57570</v>
      </c>
    </row>
    <row r="146" spans="2:7" x14ac:dyDescent="0.2">
      <c r="B146" s="78">
        <v>-19562</v>
      </c>
      <c r="C146" s="91"/>
      <c r="D146" s="90" t="s">
        <v>491</v>
      </c>
      <c r="E146" s="91"/>
      <c r="F146" s="91"/>
      <c r="G146" s="80">
        <v>-45112</v>
      </c>
    </row>
    <row r="185" s="72" customFormat="1" x14ac:dyDescent="0.2"/>
  </sheetData>
  <mergeCells count="1">
    <mergeCell ref="B85:G85"/>
  </mergeCells>
  <hyperlinks>
    <hyperlink ref="B1" location="Indice!A1" display="INDICE" xr:uid="{00000000-0004-0000-5E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685</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32530</v>
      </c>
      <c r="C11" s="75" t="s">
        <v>975</v>
      </c>
      <c r="D11" s="75" t="s">
        <v>572</v>
      </c>
      <c r="E11" s="151" t="s">
        <v>998</v>
      </c>
      <c r="F11" s="76" t="s">
        <v>571</v>
      </c>
      <c r="G11" s="77">
        <f>G12+G13</f>
        <v>53861</v>
      </c>
    </row>
    <row r="12" spans="2:12" x14ac:dyDescent="0.2">
      <c r="B12" s="74">
        <f>G11-B11</f>
        <v>21331</v>
      </c>
      <c r="C12" s="75" t="s">
        <v>976</v>
      </c>
      <c r="D12" s="52" t="s">
        <v>566</v>
      </c>
      <c r="E12" s="151" t="s">
        <v>1006</v>
      </c>
      <c r="F12" s="72" t="s">
        <v>1007</v>
      </c>
      <c r="G12" s="77">
        <v>52357</v>
      </c>
    </row>
    <row r="13" spans="2:12" x14ac:dyDescent="0.2">
      <c r="B13" s="74">
        <v>11997</v>
      </c>
      <c r="C13" s="75" t="s">
        <v>977</v>
      </c>
      <c r="D13" s="75" t="s">
        <v>524</v>
      </c>
      <c r="E13" s="151" t="s">
        <v>1008</v>
      </c>
      <c r="F13" s="72" t="s">
        <v>1009</v>
      </c>
      <c r="G13" s="77">
        <v>1504</v>
      </c>
    </row>
    <row r="14" spans="2:12" x14ac:dyDescent="0.2">
      <c r="B14" s="74">
        <f>B12-B13</f>
        <v>9334</v>
      </c>
      <c r="C14" s="75" t="s">
        <v>978</v>
      </c>
      <c r="D14" s="52" t="s">
        <v>570</v>
      </c>
      <c r="E14" s="151"/>
      <c r="G14" s="77"/>
    </row>
    <row r="15" spans="2:12" ht="7.15" customHeight="1" x14ac:dyDescent="0.2">
      <c r="B15" s="74"/>
      <c r="E15" s="73"/>
      <c r="G15" s="77"/>
    </row>
    <row r="16" spans="2:12" x14ac:dyDescent="0.2">
      <c r="B16" s="78">
        <f>B11+B12</f>
        <v>53861</v>
      </c>
      <c r="C16" s="79" t="s">
        <v>518</v>
      </c>
      <c r="D16" s="69"/>
      <c r="E16" s="152" t="s">
        <v>985</v>
      </c>
      <c r="F16" s="69"/>
      <c r="G16" s="80">
        <f>G11</f>
        <v>53861</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28268</v>
      </c>
      <c r="C26" s="75" t="s">
        <v>979</v>
      </c>
      <c r="D26" s="75" t="s">
        <v>567</v>
      </c>
      <c r="E26" s="151" t="s">
        <v>976</v>
      </c>
      <c r="F26" s="59" t="s">
        <v>566</v>
      </c>
      <c r="G26" s="77">
        <f>+B12</f>
        <v>21331</v>
      </c>
    </row>
    <row r="27" spans="2:7" x14ac:dyDescent="0.2">
      <c r="B27" s="74">
        <v>22562</v>
      </c>
      <c r="C27" s="75" t="s">
        <v>565</v>
      </c>
      <c r="E27" s="73"/>
      <c r="G27" s="77"/>
    </row>
    <row r="28" spans="2:7" x14ac:dyDescent="0.2">
      <c r="B28" s="74">
        <f>B29+B30</f>
        <v>5706</v>
      </c>
      <c r="C28" s="75" t="s">
        <v>564</v>
      </c>
      <c r="E28" s="73"/>
      <c r="G28" s="77"/>
    </row>
    <row r="29" spans="2:7" x14ac:dyDescent="0.2">
      <c r="B29" s="74">
        <v>5706</v>
      </c>
      <c r="C29" s="75" t="s">
        <v>1002</v>
      </c>
      <c r="E29" s="73"/>
      <c r="G29" s="77"/>
    </row>
    <row r="30" spans="2:7" x14ac:dyDescent="0.2">
      <c r="B30" s="74">
        <v>0</v>
      </c>
      <c r="C30" s="75" t="s">
        <v>1003</v>
      </c>
      <c r="E30" s="73"/>
      <c r="G30" s="77"/>
    </row>
    <row r="31" spans="2:7" ht="12.75" customHeight="1" x14ac:dyDescent="0.2">
      <c r="B31" s="74">
        <v>2370</v>
      </c>
      <c r="C31" s="75" t="s">
        <v>980</v>
      </c>
      <c r="D31" s="72" t="s">
        <v>563</v>
      </c>
      <c r="E31" s="73"/>
      <c r="G31" s="77"/>
    </row>
    <row r="32" spans="2:7" ht="12.75" customHeight="1" x14ac:dyDescent="0.2">
      <c r="B32" s="74">
        <v>0</v>
      </c>
      <c r="C32" s="75" t="s">
        <v>981</v>
      </c>
      <c r="D32" s="72" t="s">
        <v>562</v>
      </c>
      <c r="E32" s="73"/>
      <c r="G32" s="77"/>
    </row>
    <row r="33" spans="2:7" x14ac:dyDescent="0.2">
      <c r="B33" s="74">
        <f>G35-B26-B31-B32</f>
        <v>-9307</v>
      </c>
      <c r="C33" s="75" t="s">
        <v>982</v>
      </c>
      <c r="D33" s="52" t="s">
        <v>560</v>
      </c>
      <c r="E33" s="73"/>
      <c r="G33" s="77"/>
    </row>
    <row r="34" spans="2:7" x14ac:dyDescent="0.2">
      <c r="B34" s="74"/>
      <c r="E34" s="73"/>
      <c r="G34" s="77"/>
    </row>
    <row r="35" spans="2:7" x14ac:dyDescent="0.2">
      <c r="B35" s="78">
        <f>B26+B31+B32+B33</f>
        <v>21331</v>
      </c>
      <c r="C35" s="79" t="s">
        <v>985</v>
      </c>
      <c r="D35" s="69"/>
      <c r="E35" s="152" t="s">
        <v>985</v>
      </c>
      <c r="F35" s="69"/>
      <c r="G35" s="80">
        <f>G26</f>
        <v>21331</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3221</v>
      </c>
      <c r="C42" s="75" t="s">
        <v>983</v>
      </c>
      <c r="D42" s="75" t="s">
        <v>559</v>
      </c>
      <c r="E42" s="151" t="s">
        <v>982</v>
      </c>
      <c r="F42" s="52" t="s">
        <v>560</v>
      </c>
      <c r="G42" s="77">
        <f>+B33</f>
        <v>-9307</v>
      </c>
    </row>
    <row r="43" spans="2:7" x14ac:dyDescent="0.2">
      <c r="B43" s="74">
        <v>3221</v>
      </c>
      <c r="C43" s="82" t="s">
        <v>558</v>
      </c>
      <c r="E43" s="154" t="s">
        <v>983</v>
      </c>
      <c r="F43" s="76" t="s">
        <v>559</v>
      </c>
      <c r="G43" s="77">
        <f>G44+G45+G47+G48+G49</f>
        <v>689</v>
      </c>
    </row>
    <row r="44" spans="2:7" x14ac:dyDescent="0.2">
      <c r="B44" s="74">
        <v>0</v>
      </c>
      <c r="C44" s="75" t="s">
        <v>557</v>
      </c>
      <c r="E44" s="154" t="s">
        <v>1010</v>
      </c>
      <c r="F44" s="72" t="s">
        <v>1011</v>
      </c>
      <c r="G44" s="77">
        <v>689</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-11839</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-8618</v>
      </c>
      <c r="C52" s="79" t="s">
        <v>985</v>
      </c>
      <c r="D52" s="69"/>
      <c r="E52" s="152" t="s">
        <v>985</v>
      </c>
      <c r="F52" s="69"/>
      <c r="G52" s="80">
        <f>G42+G43+G50</f>
        <v>-8618</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-11839</v>
      </c>
    </row>
    <row r="60" spans="2:7" x14ac:dyDescent="0.2">
      <c r="B60" s="74">
        <v>0</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0</v>
      </c>
    </row>
    <row r="64" spans="2:7" x14ac:dyDescent="0.2">
      <c r="B64" s="74">
        <f>B65+B66+B67</f>
        <v>23791</v>
      </c>
      <c r="C64" s="75" t="s">
        <v>988</v>
      </c>
      <c r="D64" s="72" t="s">
        <v>545</v>
      </c>
      <c r="E64" s="151" t="s">
        <v>1026</v>
      </c>
      <c r="F64" s="72" t="s">
        <v>1027</v>
      </c>
      <c r="G64" s="77">
        <v>0</v>
      </c>
    </row>
    <row r="65" spans="2:7" x14ac:dyDescent="0.2">
      <c r="B65" s="74">
        <v>166</v>
      </c>
      <c r="C65" s="75" t="s">
        <v>544</v>
      </c>
      <c r="E65" s="151" t="s">
        <v>1028</v>
      </c>
      <c r="F65" s="72" t="s">
        <v>1029</v>
      </c>
      <c r="G65" s="77">
        <v>0</v>
      </c>
    </row>
    <row r="66" spans="2:7" x14ac:dyDescent="0.2">
      <c r="B66" s="74">
        <v>0</v>
      </c>
      <c r="C66" s="75" t="s">
        <v>543</v>
      </c>
      <c r="E66" s="151" t="s">
        <v>1030</v>
      </c>
      <c r="F66" s="72" t="s">
        <v>1031</v>
      </c>
      <c r="G66" s="77">
        <v>0</v>
      </c>
    </row>
    <row r="67" spans="2:7" x14ac:dyDescent="0.2">
      <c r="B67" s="74">
        <v>23625</v>
      </c>
      <c r="C67" s="75" t="s">
        <v>542</v>
      </c>
      <c r="E67" s="73"/>
      <c r="G67" s="77"/>
    </row>
    <row r="68" spans="2:7" x14ac:dyDescent="0.2">
      <c r="B68" s="74">
        <f>G70-B59-B62-B64</f>
        <v>-35630</v>
      </c>
      <c r="C68" s="75" t="s">
        <v>989</v>
      </c>
      <c r="D68" s="75" t="s">
        <v>537</v>
      </c>
      <c r="E68" s="73"/>
      <c r="G68" s="77"/>
    </row>
    <row r="69" spans="2:7" ht="17.45" customHeight="1" x14ac:dyDescent="0.2">
      <c r="B69" s="74"/>
      <c r="E69" s="73"/>
      <c r="G69" s="77"/>
    </row>
    <row r="70" spans="2:7" ht="17.45" customHeight="1" x14ac:dyDescent="0.2">
      <c r="B70" s="78">
        <f>B59+B62+B64+B68</f>
        <v>-11839</v>
      </c>
      <c r="C70" s="79" t="s">
        <v>985</v>
      </c>
      <c r="D70" s="69"/>
      <c r="E70" s="152" t="s">
        <v>985</v>
      </c>
      <c r="F70" s="69"/>
      <c r="G70" s="80">
        <f>G59+G60+G63</f>
        <v>-11839</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-35630</v>
      </c>
    </row>
    <row r="78" spans="2:7" x14ac:dyDescent="0.2">
      <c r="B78" s="74"/>
      <c r="D78" s="75" t="s">
        <v>536</v>
      </c>
      <c r="E78" s="151"/>
      <c r="F78" s="75"/>
      <c r="G78" s="77"/>
    </row>
    <row r="79" spans="2:7" x14ac:dyDescent="0.2">
      <c r="B79" s="74">
        <f>G82-B77</f>
        <v>-35630</v>
      </c>
      <c r="C79" s="75" t="s">
        <v>991</v>
      </c>
      <c r="D79" s="59" t="s">
        <v>535</v>
      </c>
      <c r="E79" s="73"/>
      <c r="G79" s="77"/>
    </row>
    <row r="80" spans="2:7" x14ac:dyDescent="0.2">
      <c r="B80" s="74">
        <f>B79-B13</f>
        <v>-47627</v>
      </c>
      <c r="C80" s="75" t="s">
        <v>992</v>
      </c>
      <c r="D80" s="52" t="s">
        <v>532</v>
      </c>
      <c r="E80" s="73"/>
      <c r="G80" s="77"/>
    </row>
    <row r="81" spans="2:7" x14ac:dyDescent="0.2">
      <c r="B81" s="74"/>
      <c r="E81" s="73"/>
      <c r="G81" s="77"/>
    </row>
    <row r="82" spans="2:7" x14ac:dyDescent="0.2">
      <c r="B82" s="78">
        <f>B77+B79</f>
        <v>-35630</v>
      </c>
      <c r="C82" s="79" t="s">
        <v>985</v>
      </c>
      <c r="D82" s="69"/>
      <c r="E82" s="152" t="s">
        <v>985</v>
      </c>
      <c r="F82" s="69"/>
      <c r="G82" s="80">
        <f>G77</f>
        <v>-35630</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-31410</v>
      </c>
      <c r="C92" s="75" t="s">
        <v>993</v>
      </c>
      <c r="D92" s="52" t="s">
        <v>525</v>
      </c>
      <c r="E92" s="151" t="s">
        <v>991</v>
      </c>
      <c r="F92" s="52" t="s">
        <v>532</v>
      </c>
      <c r="G92" s="77">
        <f>+B80</f>
        <v>-47627</v>
      </c>
    </row>
    <row r="93" spans="2:7" x14ac:dyDescent="0.2">
      <c r="B93" s="74"/>
      <c r="D93" s="59" t="s">
        <v>523</v>
      </c>
      <c r="E93" s="151" t="s">
        <v>999</v>
      </c>
      <c r="F93" s="72" t="s">
        <v>531</v>
      </c>
      <c r="G93" s="77">
        <f>G94+G95</f>
        <v>16572</v>
      </c>
    </row>
    <row r="94" spans="2:7" x14ac:dyDescent="0.2">
      <c r="B94" s="74"/>
      <c r="D94" s="75"/>
      <c r="E94" s="151" t="s">
        <v>530</v>
      </c>
      <c r="G94" s="77">
        <v>16572</v>
      </c>
    </row>
    <row r="95" spans="2:7" x14ac:dyDescent="0.2">
      <c r="B95" s="74"/>
      <c r="D95" s="75"/>
      <c r="E95" s="151" t="s">
        <v>529</v>
      </c>
      <c r="G95" s="77">
        <v>0</v>
      </c>
    </row>
    <row r="96" spans="2:7" x14ac:dyDescent="0.2">
      <c r="B96" s="74"/>
      <c r="C96" s="75"/>
      <c r="E96" s="151" t="s">
        <v>1000</v>
      </c>
      <c r="F96" s="72" t="s">
        <v>528</v>
      </c>
      <c r="G96" s="77">
        <f>G97</f>
        <v>-355</v>
      </c>
    </row>
    <row r="97" spans="2:7" x14ac:dyDescent="0.2">
      <c r="B97" s="83"/>
      <c r="C97" s="84"/>
      <c r="D97" s="75"/>
      <c r="E97" s="151" t="s">
        <v>1032</v>
      </c>
      <c r="F97" s="84" t="s">
        <v>1033</v>
      </c>
      <c r="G97" s="77">
        <v>-355</v>
      </c>
    </row>
    <row r="98" spans="2:7" x14ac:dyDescent="0.2">
      <c r="B98" s="74"/>
      <c r="E98" s="73"/>
      <c r="G98" s="77"/>
    </row>
    <row r="99" spans="2:7" x14ac:dyDescent="0.2">
      <c r="B99" s="78">
        <f>B92</f>
        <v>-31410</v>
      </c>
      <c r="C99" s="79" t="s">
        <v>985</v>
      </c>
      <c r="D99" s="69"/>
      <c r="E99" s="152" t="s">
        <v>985</v>
      </c>
      <c r="F99" s="69"/>
      <c r="G99" s="80">
        <f>G92+G93+G96</f>
        <v>-31410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57671</v>
      </c>
      <c r="C106" s="75" t="s">
        <v>994</v>
      </c>
      <c r="D106" s="86" t="s">
        <v>526</v>
      </c>
      <c r="E106" s="73"/>
      <c r="G106" s="73"/>
    </row>
    <row r="107" spans="2:7" x14ac:dyDescent="0.2">
      <c r="B107" s="74">
        <v>46926</v>
      </c>
      <c r="C107" s="75" t="s">
        <v>995</v>
      </c>
      <c r="D107" s="75"/>
      <c r="E107" s="151" t="s">
        <v>993</v>
      </c>
      <c r="F107" s="59" t="s">
        <v>525</v>
      </c>
      <c r="G107" s="77"/>
    </row>
    <row r="108" spans="2:7" x14ac:dyDescent="0.2">
      <c r="B108" s="74">
        <f>-B13</f>
        <v>-11997</v>
      </c>
      <c r="C108" s="75" t="s">
        <v>1001</v>
      </c>
      <c r="D108" s="75" t="s">
        <v>524</v>
      </c>
      <c r="E108" s="151"/>
      <c r="F108" s="58" t="s">
        <v>523</v>
      </c>
      <c r="G108" s="77">
        <f>B92</f>
        <v>-31410</v>
      </c>
    </row>
    <row r="109" spans="2:7" x14ac:dyDescent="0.2">
      <c r="B109" s="74">
        <v>10745</v>
      </c>
      <c r="C109" s="82" t="s">
        <v>522</v>
      </c>
      <c r="D109" s="75" t="s">
        <v>1034</v>
      </c>
      <c r="E109" s="73"/>
      <c r="F109" s="87"/>
      <c r="G109" s="88"/>
    </row>
    <row r="110" spans="2:7" x14ac:dyDescent="0.2">
      <c r="B110" s="74">
        <v>0</v>
      </c>
      <c r="C110" s="82" t="s">
        <v>521</v>
      </c>
      <c r="D110" s="75" t="s">
        <v>520</v>
      </c>
      <c r="E110" s="155"/>
      <c r="G110" s="77"/>
    </row>
    <row r="111" spans="2:7" x14ac:dyDescent="0.2">
      <c r="B111" s="74">
        <v>9918</v>
      </c>
      <c r="C111" s="82" t="s">
        <v>996</v>
      </c>
      <c r="D111" s="75" t="s">
        <v>1035</v>
      </c>
      <c r="E111" s="73"/>
      <c r="F111" s="87"/>
      <c r="G111" s="88"/>
    </row>
    <row r="112" spans="2:7" x14ac:dyDescent="0.2">
      <c r="B112" s="74"/>
      <c r="C112" s="75"/>
      <c r="D112" s="75" t="s">
        <v>1036</v>
      </c>
      <c r="E112" s="155"/>
      <c r="G112" s="77"/>
    </row>
    <row r="113" spans="2:7" x14ac:dyDescent="0.2">
      <c r="B113" s="74">
        <f>G115-B106-B108-B111</f>
        <v>-87002</v>
      </c>
      <c r="C113" s="153" t="s">
        <v>997</v>
      </c>
      <c r="D113" s="52" t="s">
        <v>519</v>
      </c>
      <c r="E113" s="155"/>
      <c r="F113" s="84"/>
      <c r="G113" s="77"/>
    </row>
    <row r="114" spans="2:7" x14ac:dyDescent="0.2">
      <c r="B114" s="74"/>
      <c r="D114" s="75"/>
      <c r="E114" s="155"/>
      <c r="G114" s="77"/>
    </row>
    <row r="115" spans="2:7" x14ac:dyDescent="0.2">
      <c r="B115" s="78">
        <f>B106+B108+B111+B113</f>
        <v>-31410</v>
      </c>
      <c r="C115" s="79" t="s">
        <v>985</v>
      </c>
      <c r="D115" s="90"/>
      <c r="E115" s="152" t="s">
        <v>985</v>
      </c>
      <c r="F115" s="69"/>
      <c r="G115" s="80">
        <f>G108</f>
        <v>-31410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-87002</v>
      </c>
    </row>
    <row r="123" spans="2:7" ht="15" x14ac:dyDescent="0.2">
      <c r="B123" s="74">
        <f>B125+B128+B131+B134+B137+B142+B143+B144</f>
        <v>-63028</v>
      </c>
      <c r="C123" s="50"/>
      <c r="D123" s="75" t="s">
        <v>513</v>
      </c>
      <c r="E123" s="50"/>
      <c r="F123" s="50"/>
      <c r="G123" s="77">
        <f>G125+G128+G131+G134+G137+G142+G143+G144</f>
        <v>23974</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-48085</v>
      </c>
      <c r="D128" s="75" t="s">
        <v>509</v>
      </c>
      <c r="G128" s="77">
        <f>G129+G130</f>
        <v>-375</v>
      </c>
    </row>
    <row r="129" spans="2:7" x14ac:dyDescent="0.2">
      <c r="B129" s="74">
        <v>-48092</v>
      </c>
      <c r="D129" s="75" t="s">
        <v>508</v>
      </c>
      <c r="G129" s="77">
        <v>0</v>
      </c>
    </row>
    <row r="130" spans="2:7" x14ac:dyDescent="0.2">
      <c r="B130" s="74">
        <v>7</v>
      </c>
      <c r="D130" s="75" t="s">
        <v>507</v>
      </c>
      <c r="G130" s="77">
        <v>-375</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-1287</v>
      </c>
      <c r="D134" s="75" t="s">
        <v>503</v>
      </c>
      <c r="G134" s="77">
        <f>G135+G136</f>
        <v>8651</v>
      </c>
    </row>
    <row r="135" spans="2:7" x14ac:dyDescent="0.2">
      <c r="B135" s="74">
        <v>-138</v>
      </c>
      <c r="D135" s="75" t="s">
        <v>502</v>
      </c>
      <c r="G135" s="77">
        <v>-2567</v>
      </c>
    </row>
    <row r="136" spans="2:7" x14ac:dyDescent="0.2">
      <c r="B136" s="74">
        <v>-1149</v>
      </c>
      <c r="D136" s="75" t="s">
        <v>501</v>
      </c>
      <c r="G136" s="77">
        <v>11218</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-13656</v>
      </c>
      <c r="D144" s="75" t="s">
        <v>493</v>
      </c>
      <c r="G144" s="77">
        <f>G145+G146</f>
        <v>15698</v>
      </c>
    </row>
    <row r="145" spans="2:7" x14ac:dyDescent="0.2">
      <c r="B145" s="74">
        <v>-12124</v>
      </c>
      <c r="D145" s="75" t="s">
        <v>492</v>
      </c>
      <c r="G145" s="77">
        <v>-723</v>
      </c>
    </row>
    <row r="146" spans="2:7" x14ac:dyDescent="0.2">
      <c r="B146" s="78">
        <v>-1532</v>
      </c>
      <c r="C146" s="91"/>
      <c r="D146" s="90" t="s">
        <v>491</v>
      </c>
      <c r="E146" s="91"/>
      <c r="F146" s="91"/>
      <c r="G146" s="80">
        <v>16421</v>
      </c>
    </row>
    <row r="185" s="72" customFormat="1" x14ac:dyDescent="0.2"/>
  </sheetData>
  <mergeCells count="1">
    <mergeCell ref="B85:G85"/>
  </mergeCells>
  <hyperlinks>
    <hyperlink ref="B1" location="Indice!A1" display="INDICE" xr:uid="{00000000-0004-0000-5F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686</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149227</v>
      </c>
      <c r="C11" s="75" t="s">
        <v>975</v>
      </c>
      <c r="D11" s="75" t="s">
        <v>572</v>
      </c>
      <c r="E11" s="151" t="s">
        <v>998</v>
      </c>
      <c r="F11" s="76" t="s">
        <v>571</v>
      </c>
      <c r="G11" s="77">
        <f>G12+G13</f>
        <v>389351</v>
      </c>
    </row>
    <row r="12" spans="2:12" x14ac:dyDescent="0.2">
      <c r="B12" s="74">
        <f>G11-B11</f>
        <v>240124</v>
      </c>
      <c r="C12" s="75" t="s">
        <v>976</v>
      </c>
      <c r="D12" s="52" t="s">
        <v>566</v>
      </c>
      <c r="E12" s="151" t="s">
        <v>1006</v>
      </c>
      <c r="F12" s="72" t="s">
        <v>1007</v>
      </c>
      <c r="G12" s="77">
        <v>389152</v>
      </c>
    </row>
    <row r="13" spans="2:12" x14ac:dyDescent="0.2">
      <c r="B13" s="74">
        <v>21377</v>
      </c>
      <c r="C13" s="75" t="s">
        <v>977</v>
      </c>
      <c r="D13" s="75" t="s">
        <v>524</v>
      </c>
      <c r="E13" s="151" t="s">
        <v>1008</v>
      </c>
      <c r="F13" s="72" t="s">
        <v>1009</v>
      </c>
      <c r="G13" s="77">
        <v>199</v>
      </c>
    </row>
    <row r="14" spans="2:12" x14ac:dyDescent="0.2">
      <c r="B14" s="74">
        <f>B12-B13</f>
        <v>218747</v>
      </c>
      <c r="C14" s="75" t="s">
        <v>978</v>
      </c>
      <c r="D14" s="52" t="s">
        <v>570</v>
      </c>
      <c r="E14" s="151"/>
      <c r="G14" s="77"/>
    </row>
    <row r="15" spans="2:12" ht="7.15" customHeight="1" x14ac:dyDescent="0.2">
      <c r="B15" s="74"/>
      <c r="E15" s="73"/>
      <c r="G15" s="77"/>
    </row>
    <row r="16" spans="2:12" x14ac:dyDescent="0.2">
      <c r="B16" s="78">
        <f>B11+B12</f>
        <v>389351</v>
      </c>
      <c r="C16" s="79" t="s">
        <v>518</v>
      </c>
      <c r="D16" s="69"/>
      <c r="E16" s="152" t="s">
        <v>985</v>
      </c>
      <c r="F16" s="69"/>
      <c r="G16" s="80">
        <f>G11</f>
        <v>389351</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243821</v>
      </c>
      <c r="C26" s="75" t="s">
        <v>979</v>
      </c>
      <c r="D26" s="75" t="s">
        <v>567</v>
      </c>
      <c r="E26" s="151" t="s">
        <v>976</v>
      </c>
      <c r="F26" s="59" t="s">
        <v>566</v>
      </c>
      <c r="G26" s="77">
        <f>+B12</f>
        <v>240124</v>
      </c>
    </row>
    <row r="27" spans="2:7" x14ac:dyDescent="0.2">
      <c r="B27" s="74">
        <v>192604</v>
      </c>
      <c r="C27" s="75" t="s">
        <v>565</v>
      </c>
      <c r="E27" s="73"/>
      <c r="G27" s="77"/>
    </row>
    <row r="28" spans="2:7" x14ac:dyDescent="0.2">
      <c r="B28" s="74">
        <f>B29+B30</f>
        <v>51217</v>
      </c>
      <c r="C28" s="75" t="s">
        <v>564</v>
      </c>
      <c r="E28" s="73"/>
      <c r="G28" s="77"/>
    </row>
    <row r="29" spans="2:7" x14ac:dyDescent="0.2">
      <c r="B29" s="74">
        <v>51038</v>
      </c>
      <c r="C29" s="75" t="s">
        <v>1002</v>
      </c>
      <c r="E29" s="73"/>
      <c r="G29" s="77"/>
    </row>
    <row r="30" spans="2:7" x14ac:dyDescent="0.2">
      <c r="B30" s="74">
        <v>179</v>
      </c>
      <c r="C30" s="75" t="s">
        <v>1003</v>
      </c>
      <c r="E30" s="73"/>
      <c r="G30" s="77"/>
    </row>
    <row r="31" spans="2:7" ht="12.75" customHeight="1" x14ac:dyDescent="0.2">
      <c r="B31" s="74">
        <v>288</v>
      </c>
      <c r="C31" s="75" t="s">
        <v>980</v>
      </c>
      <c r="D31" s="72" t="s">
        <v>563</v>
      </c>
      <c r="E31" s="73"/>
      <c r="G31" s="77"/>
    </row>
    <row r="32" spans="2:7" ht="12.75" customHeight="1" x14ac:dyDescent="0.2">
      <c r="B32" s="74">
        <v>0</v>
      </c>
      <c r="C32" s="75" t="s">
        <v>981</v>
      </c>
      <c r="D32" s="72" t="s">
        <v>562</v>
      </c>
      <c r="E32" s="73"/>
      <c r="G32" s="77"/>
    </row>
    <row r="33" spans="2:7" x14ac:dyDescent="0.2">
      <c r="B33" s="74">
        <f>G35-B26-B31-B32</f>
        <v>-3985</v>
      </c>
      <c r="C33" s="75" t="s">
        <v>982</v>
      </c>
      <c r="D33" s="52" t="s">
        <v>560</v>
      </c>
      <c r="E33" s="73"/>
      <c r="G33" s="77"/>
    </row>
    <row r="34" spans="2:7" x14ac:dyDescent="0.2">
      <c r="B34" s="74"/>
      <c r="E34" s="73"/>
      <c r="G34" s="77"/>
    </row>
    <row r="35" spans="2:7" x14ac:dyDescent="0.2">
      <c r="B35" s="78">
        <f>B26+B31+B32+B33</f>
        <v>240124</v>
      </c>
      <c r="C35" s="79" t="s">
        <v>985</v>
      </c>
      <c r="D35" s="69"/>
      <c r="E35" s="152" t="s">
        <v>985</v>
      </c>
      <c r="F35" s="69"/>
      <c r="G35" s="80">
        <f>G26</f>
        <v>240124</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1962</v>
      </c>
      <c r="C42" s="75" t="s">
        <v>983</v>
      </c>
      <c r="D42" s="75" t="s">
        <v>559</v>
      </c>
      <c r="E42" s="151" t="s">
        <v>982</v>
      </c>
      <c r="F42" s="52" t="s">
        <v>560</v>
      </c>
      <c r="G42" s="77">
        <f>+B33</f>
        <v>-3985</v>
      </c>
    </row>
    <row r="43" spans="2:7" x14ac:dyDescent="0.2">
      <c r="B43" s="74">
        <v>1902</v>
      </c>
      <c r="C43" s="82" t="s">
        <v>558</v>
      </c>
      <c r="E43" s="154" t="s">
        <v>983</v>
      </c>
      <c r="F43" s="76" t="s">
        <v>559</v>
      </c>
      <c r="G43" s="77">
        <f>G44+G45+G47+G48+G49</f>
        <v>156</v>
      </c>
    </row>
    <row r="44" spans="2:7" x14ac:dyDescent="0.2">
      <c r="B44" s="74">
        <v>60</v>
      </c>
      <c r="C44" s="75" t="s">
        <v>557</v>
      </c>
      <c r="E44" s="154" t="s">
        <v>1010</v>
      </c>
      <c r="F44" s="72" t="s">
        <v>1011</v>
      </c>
      <c r="G44" s="77">
        <v>154</v>
      </c>
    </row>
    <row r="45" spans="2:7" x14ac:dyDescent="0.2">
      <c r="B45" s="74">
        <v>0</v>
      </c>
      <c r="C45" s="75" t="s">
        <v>556</v>
      </c>
      <c r="E45" s="151" t="s">
        <v>1012</v>
      </c>
      <c r="F45" s="72" t="s">
        <v>1013</v>
      </c>
      <c r="G45" s="77">
        <v>2</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-5791</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-3829</v>
      </c>
      <c r="C52" s="79" t="s">
        <v>985</v>
      </c>
      <c r="D52" s="69"/>
      <c r="E52" s="152" t="s">
        <v>985</v>
      </c>
      <c r="F52" s="69"/>
      <c r="G52" s="80">
        <f>G42+G43+G50</f>
        <v>-3829</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25</v>
      </c>
      <c r="C59" s="75" t="s">
        <v>986</v>
      </c>
      <c r="D59" s="76" t="s">
        <v>551</v>
      </c>
      <c r="E59" s="151" t="s">
        <v>984</v>
      </c>
      <c r="F59" s="52" t="s">
        <v>550</v>
      </c>
      <c r="G59" s="77">
        <f>+B49</f>
        <v>-5791</v>
      </c>
    </row>
    <row r="60" spans="2:7" x14ac:dyDescent="0.2">
      <c r="B60" s="74">
        <v>25</v>
      </c>
      <c r="C60" s="75" t="s">
        <v>549</v>
      </c>
      <c r="E60" s="151" t="s">
        <v>1004</v>
      </c>
      <c r="F60" s="75" t="s">
        <v>1005</v>
      </c>
      <c r="G60" s="77">
        <f>G61+G62</f>
        <v>179</v>
      </c>
    </row>
    <row r="61" spans="2:7" x14ac:dyDescent="0.2">
      <c r="B61" s="74">
        <v>0</v>
      </c>
      <c r="C61" s="75" t="s">
        <v>548</v>
      </c>
      <c r="E61" s="151" t="s">
        <v>1022</v>
      </c>
      <c r="F61" s="72" t="s">
        <v>1023</v>
      </c>
      <c r="G61" s="77">
        <v>0</v>
      </c>
    </row>
    <row r="62" spans="2:7" x14ac:dyDescent="0.2">
      <c r="B62" s="74">
        <v>179</v>
      </c>
      <c r="C62" s="75" t="s">
        <v>987</v>
      </c>
      <c r="D62" s="75" t="s">
        <v>547</v>
      </c>
      <c r="E62" s="151" t="s">
        <v>1024</v>
      </c>
      <c r="F62" s="72" t="s">
        <v>1025</v>
      </c>
      <c r="G62" s="77">
        <v>179</v>
      </c>
    </row>
    <row r="63" spans="2:7" x14ac:dyDescent="0.2">
      <c r="B63" s="74"/>
      <c r="D63" s="75" t="s">
        <v>546</v>
      </c>
      <c r="E63" s="151" t="s">
        <v>988</v>
      </c>
      <c r="F63" s="72" t="s">
        <v>545</v>
      </c>
      <c r="G63" s="77">
        <f>G64+G65+G66</f>
        <v>17833</v>
      </c>
    </row>
    <row r="64" spans="2:7" x14ac:dyDescent="0.2">
      <c r="B64" s="74">
        <f>B65+B66+B67</f>
        <v>10630</v>
      </c>
      <c r="C64" s="75" t="s">
        <v>988</v>
      </c>
      <c r="D64" s="72" t="s">
        <v>545</v>
      </c>
      <c r="E64" s="151" t="s">
        <v>1026</v>
      </c>
      <c r="F64" s="72" t="s">
        <v>1027</v>
      </c>
      <c r="G64" s="77">
        <v>0</v>
      </c>
    </row>
    <row r="65" spans="2:7" x14ac:dyDescent="0.2">
      <c r="B65" s="74">
        <v>268</v>
      </c>
      <c r="C65" s="75" t="s">
        <v>544</v>
      </c>
      <c r="E65" s="151" t="s">
        <v>1028</v>
      </c>
      <c r="F65" s="72" t="s">
        <v>1029</v>
      </c>
      <c r="G65" s="77">
        <v>0</v>
      </c>
    </row>
    <row r="66" spans="2:7" x14ac:dyDescent="0.2">
      <c r="B66" s="74">
        <v>0</v>
      </c>
      <c r="C66" s="75" t="s">
        <v>543</v>
      </c>
      <c r="E66" s="151" t="s">
        <v>1030</v>
      </c>
      <c r="F66" s="72" t="s">
        <v>1031</v>
      </c>
      <c r="G66" s="77">
        <v>17833</v>
      </c>
    </row>
    <row r="67" spans="2:7" x14ac:dyDescent="0.2">
      <c r="B67" s="74">
        <v>10362</v>
      </c>
      <c r="C67" s="75" t="s">
        <v>542</v>
      </c>
      <c r="E67" s="73"/>
      <c r="G67" s="77"/>
    </row>
    <row r="68" spans="2:7" x14ac:dyDescent="0.2">
      <c r="B68" s="74">
        <f>G70-B59-B62-B64</f>
        <v>1387</v>
      </c>
      <c r="C68" s="75" t="s">
        <v>989</v>
      </c>
      <c r="D68" s="75" t="s">
        <v>537</v>
      </c>
      <c r="E68" s="73"/>
      <c r="G68" s="77"/>
    </row>
    <row r="69" spans="2:7" ht="17.45" customHeight="1" x14ac:dyDescent="0.2">
      <c r="B69" s="74"/>
      <c r="E69" s="73"/>
      <c r="G69" s="77"/>
    </row>
    <row r="70" spans="2:7" ht="17.45" customHeight="1" x14ac:dyDescent="0.2">
      <c r="B70" s="78">
        <f>B59+B62+B64+B68</f>
        <v>12221</v>
      </c>
      <c r="C70" s="79" t="s">
        <v>985</v>
      </c>
      <c r="D70" s="69"/>
      <c r="E70" s="152" t="s">
        <v>985</v>
      </c>
      <c r="F70" s="69"/>
      <c r="G70" s="80">
        <f>G59+G60+G63</f>
        <v>12221</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1387</v>
      </c>
    </row>
    <row r="78" spans="2:7" x14ac:dyDescent="0.2">
      <c r="B78" s="74"/>
      <c r="D78" s="75" t="s">
        <v>536</v>
      </c>
      <c r="E78" s="151"/>
      <c r="F78" s="75"/>
      <c r="G78" s="77"/>
    </row>
    <row r="79" spans="2:7" x14ac:dyDescent="0.2">
      <c r="B79" s="74">
        <f>G82-B77</f>
        <v>1387</v>
      </c>
      <c r="C79" s="75" t="s">
        <v>991</v>
      </c>
      <c r="D79" s="59" t="s">
        <v>535</v>
      </c>
      <c r="E79" s="73"/>
      <c r="G79" s="77"/>
    </row>
    <row r="80" spans="2:7" x14ac:dyDescent="0.2">
      <c r="B80" s="74">
        <f>B79-B13</f>
        <v>-19990</v>
      </c>
      <c r="C80" s="75" t="s">
        <v>992</v>
      </c>
      <c r="D80" s="52" t="s">
        <v>532</v>
      </c>
      <c r="E80" s="73"/>
      <c r="G80" s="77"/>
    </row>
    <row r="81" spans="2:7" x14ac:dyDescent="0.2">
      <c r="B81" s="74"/>
      <c r="E81" s="73"/>
      <c r="G81" s="77"/>
    </row>
    <row r="82" spans="2:7" x14ac:dyDescent="0.2">
      <c r="B82" s="78">
        <f>B77+B79</f>
        <v>1387</v>
      </c>
      <c r="C82" s="79" t="s">
        <v>985</v>
      </c>
      <c r="D82" s="69"/>
      <c r="E82" s="152" t="s">
        <v>985</v>
      </c>
      <c r="F82" s="69"/>
      <c r="G82" s="80">
        <f>G77</f>
        <v>1387</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17847</v>
      </c>
      <c r="C92" s="75" t="s">
        <v>993</v>
      </c>
      <c r="D92" s="52" t="s">
        <v>525</v>
      </c>
      <c r="E92" s="151" t="s">
        <v>991</v>
      </c>
      <c r="F92" s="52" t="s">
        <v>532</v>
      </c>
      <c r="G92" s="77">
        <f>+B80</f>
        <v>-19990</v>
      </c>
    </row>
    <row r="93" spans="2:7" x14ac:dyDescent="0.2">
      <c r="B93" s="74"/>
      <c r="D93" s="59" t="s">
        <v>523</v>
      </c>
      <c r="E93" s="151" t="s">
        <v>999</v>
      </c>
      <c r="F93" s="72" t="s">
        <v>531</v>
      </c>
      <c r="G93" s="77">
        <f>G94+G95</f>
        <v>37837</v>
      </c>
    </row>
    <row r="94" spans="2:7" x14ac:dyDescent="0.2">
      <c r="B94" s="74"/>
      <c r="D94" s="75"/>
      <c r="E94" s="151" t="s">
        <v>530</v>
      </c>
      <c r="G94" s="77">
        <v>28697</v>
      </c>
    </row>
    <row r="95" spans="2:7" x14ac:dyDescent="0.2">
      <c r="B95" s="74"/>
      <c r="D95" s="75"/>
      <c r="E95" s="151" t="s">
        <v>529</v>
      </c>
      <c r="G95" s="77">
        <v>9140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17847</v>
      </c>
      <c r="C99" s="79" t="s">
        <v>985</v>
      </c>
      <c r="D99" s="69"/>
      <c r="E99" s="152" t="s">
        <v>985</v>
      </c>
      <c r="F99" s="69"/>
      <c r="G99" s="80">
        <f>G92+G93+G96</f>
        <v>17847</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16197</v>
      </c>
      <c r="C106" s="75" t="s">
        <v>994</v>
      </c>
      <c r="D106" s="86" t="s">
        <v>526</v>
      </c>
      <c r="E106" s="73"/>
      <c r="G106" s="73"/>
    </row>
    <row r="107" spans="2:7" x14ac:dyDescent="0.2">
      <c r="B107" s="74">
        <v>16537</v>
      </c>
      <c r="C107" s="75" t="s">
        <v>995</v>
      </c>
      <c r="D107" s="75"/>
      <c r="E107" s="151" t="s">
        <v>993</v>
      </c>
      <c r="F107" s="59" t="s">
        <v>525</v>
      </c>
      <c r="G107" s="77"/>
    </row>
    <row r="108" spans="2:7" x14ac:dyDescent="0.2">
      <c r="B108" s="74">
        <f>-B13</f>
        <v>-21377</v>
      </c>
      <c r="C108" s="75" t="s">
        <v>1001</v>
      </c>
      <c r="D108" s="75" t="s">
        <v>524</v>
      </c>
      <c r="E108" s="151"/>
      <c r="F108" s="58" t="s">
        <v>523</v>
      </c>
      <c r="G108" s="77">
        <f>B92</f>
        <v>17847</v>
      </c>
    </row>
    <row r="109" spans="2:7" x14ac:dyDescent="0.2">
      <c r="B109" s="74">
        <v>-340</v>
      </c>
      <c r="C109" s="82" t="s">
        <v>522</v>
      </c>
      <c r="D109" s="75" t="s">
        <v>1034</v>
      </c>
      <c r="E109" s="73"/>
      <c r="F109" s="87"/>
      <c r="G109" s="88"/>
    </row>
    <row r="110" spans="2:7" x14ac:dyDescent="0.2">
      <c r="B110" s="74">
        <v>0</v>
      </c>
      <c r="C110" s="82" t="s">
        <v>521</v>
      </c>
      <c r="D110" s="75" t="s">
        <v>520</v>
      </c>
      <c r="E110" s="155"/>
      <c r="G110" s="77"/>
    </row>
    <row r="111" spans="2:7" x14ac:dyDescent="0.2">
      <c r="B111" s="74">
        <v>1175</v>
      </c>
      <c r="C111" s="82" t="s">
        <v>996</v>
      </c>
      <c r="D111" s="75" t="s">
        <v>1035</v>
      </c>
      <c r="E111" s="73"/>
      <c r="F111" s="87"/>
      <c r="G111" s="88"/>
    </row>
    <row r="112" spans="2:7" x14ac:dyDescent="0.2">
      <c r="B112" s="74"/>
      <c r="C112" s="75"/>
      <c r="D112" s="75" t="s">
        <v>1036</v>
      </c>
      <c r="E112" s="155"/>
      <c r="G112" s="77"/>
    </row>
    <row r="113" spans="2:7" x14ac:dyDescent="0.2">
      <c r="B113" s="74">
        <f>G115-B106-B108-B111</f>
        <v>21852</v>
      </c>
      <c r="C113" s="153" t="s">
        <v>997</v>
      </c>
      <c r="D113" s="52" t="s">
        <v>519</v>
      </c>
      <c r="E113" s="155"/>
      <c r="F113" s="84"/>
      <c r="G113" s="77"/>
    </row>
    <row r="114" spans="2:7" x14ac:dyDescent="0.2">
      <c r="B114" s="74"/>
      <c r="D114" s="75"/>
      <c r="E114" s="155"/>
      <c r="G114" s="77"/>
    </row>
    <row r="115" spans="2:7" x14ac:dyDescent="0.2">
      <c r="B115" s="78">
        <f>B106+B108+B111+B113</f>
        <v>17847</v>
      </c>
      <c r="C115" s="79" t="s">
        <v>985</v>
      </c>
      <c r="D115" s="90"/>
      <c r="E115" s="152" t="s">
        <v>985</v>
      </c>
      <c r="F115" s="69"/>
      <c r="G115" s="80">
        <f>G108</f>
        <v>17847</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21852</v>
      </c>
    </row>
    <row r="123" spans="2:7" ht="15" x14ac:dyDescent="0.2">
      <c r="B123" s="74">
        <f>B125+B128+B131+B134+B137+B142+B143+B144</f>
        <v>24094</v>
      </c>
      <c r="C123" s="50"/>
      <c r="D123" s="75" t="s">
        <v>513</v>
      </c>
      <c r="E123" s="50"/>
      <c r="F123" s="50"/>
      <c r="G123" s="77">
        <f>G125+G128+G131+G134+G137+G142+G143+G144</f>
        <v>2242</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12657</v>
      </c>
      <c r="D128" s="75" t="s">
        <v>509</v>
      </c>
      <c r="G128" s="77">
        <f>G129+G130</f>
        <v>-12</v>
      </c>
    </row>
    <row r="129" spans="2:7" x14ac:dyDescent="0.2">
      <c r="B129" s="74">
        <v>11419</v>
      </c>
      <c r="D129" s="75" t="s">
        <v>508</v>
      </c>
      <c r="G129" s="77">
        <v>0</v>
      </c>
    </row>
    <row r="130" spans="2:7" x14ac:dyDescent="0.2">
      <c r="B130" s="74">
        <v>1238</v>
      </c>
      <c r="D130" s="75" t="s">
        <v>507</v>
      </c>
      <c r="G130" s="77">
        <v>-12</v>
      </c>
    </row>
    <row r="131" spans="2:7" x14ac:dyDescent="0.2">
      <c r="B131" s="74">
        <f>B132+B133</f>
        <v>630</v>
      </c>
      <c r="D131" s="75" t="s">
        <v>506</v>
      </c>
      <c r="G131" s="77">
        <f>G132+G133</f>
        <v>0</v>
      </c>
    </row>
    <row r="132" spans="2:7" x14ac:dyDescent="0.2">
      <c r="B132" s="74">
        <v>630</v>
      </c>
      <c r="D132" s="75" t="s">
        <v>505</v>
      </c>
      <c r="G132" s="77">
        <v>0</v>
      </c>
    </row>
    <row r="133" spans="2:7" x14ac:dyDescent="0.2">
      <c r="B133" s="74">
        <v>0</v>
      </c>
      <c r="D133" s="75" t="s">
        <v>504</v>
      </c>
      <c r="G133" s="77">
        <v>0</v>
      </c>
    </row>
    <row r="134" spans="2:7" x14ac:dyDescent="0.2">
      <c r="B134" s="74">
        <f>B135+B136</f>
        <v>-2601</v>
      </c>
      <c r="D134" s="75" t="s">
        <v>503</v>
      </c>
      <c r="G134" s="77">
        <f>G135+G136</f>
        <v>-7644</v>
      </c>
    </row>
    <row r="135" spans="2:7" x14ac:dyDescent="0.2">
      <c r="B135" s="74">
        <v>-1564</v>
      </c>
      <c r="D135" s="75" t="s">
        <v>502</v>
      </c>
      <c r="G135" s="77">
        <v>-5384</v>
      </c>
    </row>
    <row r="136" spans="2:7" x14ac:dyDescent="0.2">
      <c r="B136" s="74">
        <v>-1037</v>
      </c>
      <c r="D136" s="75" t="s">
        <v>501</v>
      </c>
      <c r="G136" s="77">
        <v>-2260</v>
      </c>
    </row>
    <row r="137" spans="2:7" x14ac:dyDescent="0.2">
      <c r="B137" s="74">
        <f>B138+B141</f>
        <v>69</v>
      </c>
      <c r="D137" s="89" t="s">
        <v>500</v>
      </c>
      <c r="G137" s="77">
        <f>G138+G141</f>
        <v>911</v>
      </c>
    </row>
    <row r="138" spans="2:7" x14ac:dyDescent="0.2">
      <c r="B138" s="74">
        <f>B139+B140</f>
        <v>69</v>
      </c>
      <c r="D138" s="89" t="s">
        <v>499</v>
      </c>
      <c r="G138" s="77">
        <f>G139+G140</f>
        <v>911</v>
      </c>
    </row>
    <row r="139" spans="2:7" x14ac:dyDescent="0.2">
      <c r="B139" s="74">
        <v>69</v>
      </c>
      <c r="D139" s="89" t="s">
        <v>498</v>
      </c>
      <c r="G139" s="77">
        <v>911</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13339</v>
      </c>
      <c r="D144" s="75" t="s">
        <v>493</v>
      </c>
      <c r="G144" s="77">
        <f>G145+G146</f>
        <v>8987</v>
      </c>
    </row>
    <row r="145" spans="2:7" x14ac:dyDescent="0.2">
      <c r="B145" s="74">
        <v>5011</v>
      </c>
      <c r="D145" s="75" t="s">
        <v>492</v>
      </c>
      <c r="G145" s="77">
        <v>2832</v>
      </c>
    </row>
    <row r="146" spans="2:7" x14ac:dyDescent="0.2">
      <c r="B146" s="78">
        <v>8328</v>
      </c>
      <c r="C146" s="91"/>
      <c r="D146" s="90" t="s">
        <v>491</v>
      </c>
      <c r="E146" s="91"/>
      <c r="F146" s="91"/>
      <c r="G146" s="80">
        <v>6155</v>
      </c>
    </row>
    <row r="185" s="72" customFormat="1" x14ac:dyDescent="0.2"/>
  </sheetData>
  <mergeCells count="1">
    <mergeCell ref="B85:G85"/>
  </mergeCells>
  <hyperlinks>
    <hyperlink ref="B1" location="Indice!A1" display="INDICE" xr:uid="{00000000-0004-0000-60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687</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21528</v>
      </c>
      <c r="C11" s="75" t="s">
        <v>975</v>
      </c>
      <c r="D11" s="75" t="s">
        <v>572</v>
      </c>
      <c r="E11" s="151" t="s">
        <v>998</v>
      </c>
      <c r="F11" s="76" t="s">
        <v>571</v>
      </c>
      <c r="G11" s="77">
        <f>G12+G13</f>
        <v>34821</v>
      </c>
    </row>
    <row r="12" spans="2:12" x14ac:dyDescent="0.2">
      <c r="B12" s="74">
        <f>G11-B11</f>
        <v>13293</v>
      </c>
      <c r="C12" s="75" t="s">
        <v>976</v>
      </c>
      <c r="D12" s="52" t="s">
        <v>566</v>
      </c>
      <c r="E12" s="151" t="s">
        <v>1006</v>
      </c>
      <c r="F12" s="72" t="s">
        <v>1007</v>
      </c>
      <c r="G12" s="77">
        <v>34821</v>
      </c>
    </row>
    <row r="13" spans="2:12" x14ac:dyDescent="0.2">
      <c r="B13" s="74">
        <v>1045</v>
      </c>
      <c r="C13" s="75" t="s">
        <v>977</v>
      </c>
      <c r="D13" s="75" t="s">
        <v>524</v>
      </c>
      <c r="E13" s="151" t="s">
        <v>1008</v>
      </c>
      <c r="F13" s="72" t="s">
        <v>1009</v>
      </c>
      <c r="G13" s="77">
        <v>0</v>
      </c>
    </row>
    <row r="14" spans="2:12" x14ac:dyDescent="0.2">
      <c r="B14" s="74">
        <f>B12-B13</f>
        <v>12248</v>
      </c>
      <c r="C14" s="75" t="s">
        <v>978</v>
      </c>
      <c r="D14" s="52" t="s">
        <v>570</v>
      </c>
      <c r="E14" s="151"/>
      <c r="G14" s="77"/>
    </row>
    <row r="15" spans="2:12" ht="7.15" customHeight="1" x14ac:dyDescent="0.2">
      <c r="B15" s="74"/>
      <c r="E15" s="73"/>
      <c r="G15" s="77"/>
    </row>
    <row r="16" spans="2:12" x14ac:dyDescent="0.2">
      <c r="B16" s="78">
        <f>B11+B12</f>
        <v>34821</v>
      </c>
      <c r="C16" s="79" t="s">
        <v>518</v>
      </c>
      <c r="D16" s="69"/>
      <c r="E16" s="152" t="s">
        <v>985</v>
      </c>
      <c r="F16" s="69"/>
      <c r="G16" s="80">
        <f>G11</f>
        <v>34821</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13166</v>
      </c>
      <c r="C26" s="75" t="s">
        <v>979</v>
      </c>
      <c r="D26" s="75" t="s">
        <v>567</v>
      </c>
      <c r="E26" s="151" t="s">
        <v>976</v>
      </c>
      <c r="F26" s="59" t="s">
        <v>566</v>
      </c>
      <c r="G26" s="77">
        <f>+B12</f>
        <v>13293</v>
      </c>
    </row>
    <row r="27" spans="2:7" x14ac:dyDescent="0.2">
      <c r="B27" s="74">
        <v>10157</v>
      </c>
      <c r="C27" s="75" t="s">
        <v>565</v>
      </c>
      <c r="E27" s="73"/>
      <c r="G27" s="77"/>
    </row>
    <row r="28" spans="2:7" x14ac:dyDescent="0.2">
      <c r="B28" s="74">
        <f>B29+B30</f>
        <v>3009</v>
      </c>
      <c r="C28" s="75" t="s">
        <v>564</v>
      </c>
      <c r="E28" s="73"/>
      <c r="G28" s="77"/>
    </row>
    <row r="29" spans="2:7" x14ac:dyDescent="0.2">
      <c r="B29" s="74">
        <v>3009</v>
      </c>
      <c r="C29" s="75" t="s">
        <v>1002</v>
      </c>
      <c r="E29" s="73"/>
      <c r="G29" s="77"/>
    </row>
    <row r="30" spans="2:7" x14ac:dyDescent="0.2">
      <c r="B30" s="74">
        <v>0</v>
      </c>
      <c r="C30" s="75" t="s">
        <v>1003</v>
      </c>
      <c r="E30" s="73"/>
      <c r="G30" s="77"/>
    </row>
    <row r="31" spans="2:7" ht="12.75" customHeight="1" x14ac:dyDescent="0.2">
      <c r="B31" s="74">
        <v>68</v>
      </c>
      <c r="C31" s="75" t="s">
        <v>980</v>
      </c>
      <c r="D31" s="72" t="s">
        <v>563</v>
      </c>
      <c r="E31" s="73"/>
      <c r="G31" s="77"/>
    </row>
    <row r="32" spans="2:7" ht="12.75" customHeight="1" x14ac:dyDescent="0.2">
      <c r="B32" s="74">
        <v>0</v>
      </c>
      <c r="C32" s="75" t="s">
        <v>981</v>
      </c>
      <c r="D32" s="72" t="s">
        <v>562</v>
      </c>
      <c r="E32" s="73"/>
      <c r="G32" s="77"/>
    </row>
    <row r="33" spans="2:7" x14ac:dyDescent="0.2">
      <c r="B33" s="74">
        <f>G35-B26-B31-B32</f>
        <v>59</v>
      </c>
      <c r="C33" s="75" t="s">
        <v>982</v>
      </c>
      <c r="D33" s="52" t="s">
        <v>560</v>
      </c>
      <c r="E33" s="73"/>
      <c r="G33" s="77"/>
    </row>
    <row r="34" spans="2:7" x14ac:dyDescent="0.2">
      <c r="B34" s="74"/>
      <c r="E34" s="73"/>
      <c r="G34" s="77"/>
    </row>
    <row r="35" spans="2:7" x14ac:dyDescent="0.2">
      <c r="B35" s="78">
        <f>B26+B31+B32+B33</f>
        <v>13293</v>
      </c>
      <c r="C35" s="79" t="s">
        <v>985</v>
      </c>
      <c r="D35" s="69"/>
      <c r="E35" s="152" t="s">
        <v>985</v>
      </c>
      <c r="F35" s="69"/>
      <c r="G35" s="80">
        <f>G26</f>
        <v>13293</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66</v>
      </c>
      <c r="C42" s="75" t="s">
        <v>983</v>
      </c>
      <c r="D42" s="75" t="s">
        <v>559</v>
      </c>
      <c r="E42" s="151" t="s">
        <v>982</v>
      </c>
      <c r="F42" s="52" t="s">
        <v>560</v>
      </c>
      <c r="G42" s="77">
        <f>+B33</f>
        <v>59</v>
      </c>
    </row>
    <row r="43" spans="2:7" x14ac:dyDescent="0.2">
      <c r="B43" s="74">
        <v>66</v>
      </c>
      <c r="C43" s="82" t="s">
        <v>558</v>
      </c>
      <c r="E43" s="154" t="s">
        <v>983</v>
      </c>
      <c r="F43" s="76" t="s">
        <v>559</v>
      </c>
      <c r="G43" s="77">
        <f>G44+G45+G47+G48+G49</f>
        <v>13</v>
      </c>
    </row>
    <row r="44" spans="2:7" x14ac:dyDescent="0.2">
      <c r="B44" s="74">
        <v>0</v>
      </c>
      <c r="C44" s="75" t="s">
        <v>557</v>
      </c>
      <c r="E44" s="154" t="s">
        <v>1010</v>
      </c>
      <c r="F44" s="72" t="s">
        <v>1011</v>
      </c>
      <c r="G44" s="77">
        <v>13</v>
      </c>
    </row>
    <row r="45" spans="2:7" x14ac:dyDescent="0.2">
      <c r="B45" s="74">
        <v>0</v>
      </c>
      <c r="C45" s="75" t="s">
        <v>556</v>
      </c>
      <c r="E45" s="151" t="s">
        <v>1012</v>
      </c>
      <c r="F45" s="72" t="s">
        <v>1013</v>
      </c>
      <c r="G45" s="77">
        <v>0</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6</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72</v>
      </c>
      <c r="C52" s="79" t="s">
        <v>985</v>
      </c>
      <c r="D52" s="69"/>
      <c r="E52" s="152" t="s">
        <v>985</v>
      </c>
      <c r="F52" s="69"/>
      <c r="G52" s="80">
        <f>G42+G43+G50</f>
        <v>72</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65</v>
      </c>
      <c r="C59" s="75" t="s">
        <v>986</v>
      </c>
      <c r="D59" s="76" t="s">
        <v>551</v>
      </c>
      <c r="E59" s="151" t="s">
        <v>984</v>
      </c>
      <c r="F59" s="52" t="s">
        <v>550</v>
      </c>
      <c r="G59" s="77">
        <f>+B49</f>
        <v>6</v>
      </c>
    </row>
    <row r="60" spans="2:7" x14ac:dyDescent="0.2">
      <c r="B60" s="74">
        <v>65</v>
      </c>
      <c r="C60" s="75" t="s">
        <v>549</v>
      </c>
      <c r="E60" s="151" t="s">
        <v>1004</v>
      </c>
      <c r="F60" s="75" t="s">
        <v>1005</v>
      </c>
      <c r="G60" s="77">
        <f>G61+G62</f>
        <v>0</v>
      </c>
    </row>
    <row r="61" spans="2:7" x14ac:dyDescent="0.2">
      <c r="B61" s="74">
        <v>0</v>
      </c>
      <c r="C61" s="75" t="s">
        <v>548</v>
      </c>
      <c r="E61" s="151" t="s">
        <v>1022</v>
      </c>
      <c r="F61" s="72" t="s">
        <v>1023</v>
      </c>
      <c r="G61" s="77">
        <v>0</v>
      </c>
    </row>
    <row r="62" spans="2:7" x14ac:dyDescent="0.2">
      <c r="B62" s="74">
        <v>0</v>
      </c>
      <c r="C62" s="75" t="s">
        <v>987</v>
      </c>
      <c r="D62" s="75" t="s">
        <v>547</v>
      </c>
      <c r="E62" s="151" t="s">
        <v>1024</v>
      </c>
      <c r="F62" s="72" t="s">
        <v>1025</v>
      </c>
      <c r="G62" s="77">
        <v>0</v>
      </c>
    </row>
    <row r="63" spans="2:7" x14ac:dyDescent="0.2">
      <c r="B63" s="74"/>
      <c r="D63" s="75" t="s">
        <v>546</v>
      </c>
      <c r="E63" s="151" t="s">
        <v>988</v>
      </c>
      <c r="F63" s="72" t="s">
        <v>545</v>
      </c>
      <c r="G63" s="77">
        <f>G64+G65+G66</f>
        <v>5</v>
      </c>
    </row>
    <row r="64" spans="2:7" x14ac:dyDescent="0.2">
      <c r="B64" s="74">
        <f>B65+B66+B67</f>
        <v>101</v>
      </c>
      <c r="C64" s="75" t="s">
        <v>988</v>
      </c>
      <c r="D64" s="72" t="s">
        <v>545</v>
      </c>
      <c r="E64" s="151" t="s">
        <v>1026</v>
      </c>
      <c r="F64" s="72" t="s">
        <v>1027</v>
      </c>
      <c r="G64" s="77">
        <v>0</v>
      </c>
    </row>
    <row r="65" spans="2:7" x14ac:dyDescent="0.2">
      <c r="B65" s="74">
        <v>101</v>
      </c>
      <c r="C65" s="75" t="s">
        <v>544</v>
      </c>
      <c r="E65" s="151" t="s">
        <v>1028</v>
      </c>
      <c r="F65" s="72" t="s">
        <v>1029</v>
      </c>
      <c r="G65" s="77">
        <v>0</v>
      </c>
    </row>
    <row r="66" spans="2:7" x14ac:dyDescent="0.2">
      <c r="B66" s="74">
        <v>0</v>
      </c>
      <c r="C66" s="75" t="s">
        <v>543</v>
      </c>
      <c r="E66" s="151" t="s">
        <v>1030</v>
      </c>
      <c r="F66" s="72" t="s">
        <v>1031</v>
      </c>
      <c r="G66" s="77">
        <v>5</v>
      </c>
    </row>
    <row r="67" spans="2:7" x14ac:dyDescent="0.2">
      <c r="B67" s="74">
        <v>0</v>
      </c>
      <c r="C67" s="75" t="s">
        <v>542</v>
      </c>
      <c r="E67" s="73"/>
      <c r="G67" s="77"/>
    </row>
    <row r="68" spans="2:7" x14ac:dyDescent="0.2">
      <c r="B68" s="74">
        <f>G70-B59-B62-B64</f>
        <v>-155</v>
      </c>
      <c r="C68" s="75" t="s">
        <v>989</v>
      </c>
      <c r="D68" s="75" t="s">
        <v>537</v>
      </c>
      <c r="E68" s="73"/>
      <c r="G68" s="77"/>
    </row>
    <row r="69" spans="2:7" ht="17.45" customHeight="1" x14ac:dyDescent="0.2">
      <c r="B69" s="74"/>
      <c r="E69" s="73"/>
      <c r="G69" s="77"/>
    </row>
    <row r="70" spans="2:7" ht="17.45" customHeight="1" x14ac:dyDescent="0.2">
      <c r="B70" s="78">
        <f>B59+B62+B64+B68</f>
        <v>11</v>
      </c>
      <c r="C70" s="79" t="s">
        <v>985</v>
      </c>
      <c r="D70" s="69"/>
      <c r="E70" s="152" t="s">
        <v>985</v>
      </c>
      <c r="F70" s="69"/>
      <c r="G70" s="80">
        <f>G59+G60+G63</f>
        <v>11</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-155</v>
      </c>
    </row>
    <row r="78" spans="2:7" x14ac:dyDescent="0.2">
      <c r="B78" s="74"/>
      <c r="D78" s="75" t="s">
        <v>536</v>
      </c>
      <c r="E78" s="151"/>
      <c r="F78" s="75"/>
      <c r="G78" s="77"/>
    </row>
    <row r="79" spans="2:7" x14ac:dyDescent="0.2">
      <c r="B79" s="74">
        <f>G82-B77</f>
        <v>-155</v>
      </c>
      <c r="C79" s="75" t="s">
        <v>991</v>
      </c>
      <c r="D79" s="59" t="s">
        <v>535</v>
      </c>
      <c r="E79" s="73"/>
      <c r="G79" s="77"/>
    </row>
    <row r="80" spans="2:7" x14ac:dyDescent="0.2">
      <c r="B80" s="74">
        <f>B79-B13</f>
        <v>-1200</v>
      </c>
      <c r="C80" s="75" t="s">
        <v>992</v>
      </c>
      <c r="D80" s="52" t="s">
        <v>532</v>
      </c>
      <c r="E80" s="73"/>
      <c r="G80" s="77"/>
    </row>
    <row r="81" spans="2:7" x14ac:dyDescent="0.2">
      <c r="B81" s="74"/>
      <c r="E81" s="73"/>
      <c r="G81" s="77"/>
    </row>
    <row r="82" spans="2:7" x14ac:dyDescent="0.2">
      <c r="B82" s="78">
        <f>B77+B79</f>
        <v>-155</v>
      </c>
      <c r="C82" s="79" t="s">
        <v>985</v>
      </c>
      <c r="D82" s="69"/>
      <c r="E82" s="152" t="s">
        <v>985</v>
      </c>
      <c r="F82" s="69"/>
      <c r="G82" s="80">
        <f>G77</f>
        <v>-155</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-1200</v>
      </c>
      <c r="C92" s="75" t="s">
        <v>993</v>
      </c>
      <c r="D92" s="52" t="s">
        <v>525</v>
      </c>
      <c r="E92" s="151" t="s">
        <v>991</v>
      </c>
      <c r="F92" s="52" t="s">
        <v>532</v>
      </c>
      <c r="G92" s="77">
        <f>+B80</f>
        <v>-1200</v>
      </c>
    </row>
    <row r="93" spans="2:7" x14ac:dyDescent="0.2">
      <c r="B93" s="74"/>
      <c r="D93" s="59" t="s">
        <v>523</v>
      </c>
      <c r="E93" s="151" t="s">
        <v>999</v>
      </c>
      <c r="F93" s="72" t="s">
        <v>531</v>
      </c>
      <c r="G93" s="77">
        <f>G94+G95</f>
        <v>0</v>
      </c>
    </row>
    <row r="94" spans="2:7" x14ac:dyDescent="0.2">
      <c r="B94" s="74"/>
      <c r="D94" s="75"/>
      <c r="E94" s="151" t="s">
        <v>530</v>
      </c>
      <c r="G94" s="77">
        <v>0</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-1200</v>
      </c>
      <c r="C99" s="79" t="s">
        <v>985</v>
      </c>
      <c r="D99" s="69"/>
      <c r="E99" s="152" t="s">
        <v>985</v>
      </c>
      <c r="F99" s="69"/>
      <c r="G99" s="80">
        <f>G92+G93+G96</f>
        <v>-1200</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906</v>
      </c>
      <c r="C106" s="75" t="s">
        <v>994</v>
      </c>
      <c r="D106" s="86" t="s">
        <v>526</v>
      </c>
      <c r="E106" s="73"/>
      <c r="G106" s="73"/>
    </row>
    <row r="107" spans="2:7" x14ac:dyDescent="0.2">
      <c r="B107" s="74">
        <v>865</v>
      </c>
      <c r="C107" s="75" t="s">
        <v>995</v>
      </c>
      <c r="D107" s="75"/>
      <c r="E107" s="151" t="s">
        <v>993</v>
      </c>
      <c r="F107" s="59" t="s">
        <v>525</v>
      </c>
      <c r="G107" s="77"/>
    </row>
    <row r="108" spans="2:7" x14ac:dyDescent="0.2">
      <c r="B108" s="74">
        <f>-B13</f>
        <v>-1045</v>
      </c>
      <c r="C108" s="75" t="s">
        <v>1001</v>
      </c>
      <c r="D108" s="75" t="s">
        <v>524</v>
      </c>
      <c r="E108" s="151"/>
      <c r="F108" s="58" t="s">
        <v>523</v>
      </c>
      <c r="G108" s="77">
        <f>B92</f>
        <v>-1200</v>
      </c>
    </row>
    <row r="109" spans="2:7" x14ac:dyDescent="0.2">
      <c r="B109" s="74">
        <v>41</v>
      </c>
      <c r="C109" s="82" t="s">
        <v>522</v>
      </c>
      <c r="D109" s="75" t="s">
        <v>1034</v>
      </c>
      <c r="E109" s="73"/>
      <c r="F109" s="87"/>
      <c r="G109" s="88"/>
    </row>
    <row r="110" spans="2:7" x14ac:dyDescent="0.2">
      <c r="B110" s="74">
        <v>0</v>
      </c>
      <c r="C110" s="82" t="s">
        <v>521</v>
      </c>
      <c r="D110" s="75" t="s">
        <v>520</v>
      </c>
      <c r="E110" s="155"/>
      <c r="G110" s="77"/>
    </row>
    <row r="111" spans="2:7" x14ac:dyDescent="0.2">
      <c r="B111" s="74">
        <v>0</v>
      </c>
      <c r="C111" s="82" t="s">
        <v>996</v>
      </c>
      <c r="D111" s="75" t="s">
        <v>1035</v>
      </c>
      <c r="E111" s="73"/>
      <c r="F111" s="87"/>
      <c r="G111" s="88"/>
    </row>
    <row r="112" spans="2:7" x14ac:dyDescent="0.2">
      <c r="B112" s="74"/>
      <c r="C112" s="75"/>
      <c r="D112" s="75" t="s">
        <v>1036</v>
      </c>
      <c r="E112" s="155"/>
      <c r="G112" s="77"/>
    </row>
    <row r="113" spans="2:7" x14ac:dyDescent="0.2">
      <c r="B113" s="74">
        <f>G115-B106-B108-B111</f>
        <v>-1061</v>
      </c>
      <c r="C113" s="153" t="s">
        <v>997</v>
      </c>
      <c r="D113" s="52" t="s">
        <v>519</v>
      </c>
      <c r="E113" s="155"/>
      <c r="F113" s="84"/>
      <c r="G113" s="77"/>
    </row>
    <row r="114" spans="2:7" x14ac:dyDescent="0.2">
      <c r="B114" s="74"/>
      <c r="D114" s="75"/>
      <c r="E114" s="155"/>
      <c r="G114" s="77"/>
    </row>
    <row r="115" spans="2:7" x14ac:dyDescent="0.2">
      <c r="B115" s="78">
        <f>B106+B108+B111+B113</f>
        <v>-1200</v>
      </c>
      <c r="C115" s="79" t="s">
        <v>985</v>
      </c>
      <c r="D115" s="90"/>
      <c r="E115" s="152" t="s">
        <v>985</v>
      </c>
      <c r="F115" s="69"/>
      <c r="G115" s="80">
        <f>G108</f>
        <v>-1200</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-1061</v>
      </c>
    </row>
    <row r="123" spans="2:7" ht="15" x14ac:dyDescent="0.2">
      <c r="B123" s="74">
        <f>B125+B128+B131+B134+B137+B142+B143+B144</f>
        <v>-2378</v>
      </c>
      <c r="C123" s="50"/>
      <c r="D123" s="75" t="s">
        <v>513</v>
      </c>
      <c r="E123" s="50"/>
      <c r="F123" s="50"/>
      <c r="G123" s="77">
        <f>G125+G128+G131+G134+G137+G142+G143+G144</f>
        <v>-1317</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-625</v>
      </c>
      <c r="D128" s="75" t="s">
        <v>509</v>
      </c>
      <c r="G128" s="77">
        <f>G129+G130</f>
        <v>-1</v>
      </c>
    </row>
    <row r="129" spans="2:7" x14ac:dyDescent="0.2">
      <c r="B129" s="74">
        <v>-102</v>
      </c>
      <c r="D129" s="75" t="s">
        <v>508</v>
      </c>
      <c r="G129" s="77">
        <v>0</v>
      </c>
    </row>
    <row r="130" spans="2:7" x14ac:dyDescent="0.2">
      <c r="B130" s="74">
        <v>-523</v>
      </c>
      <c r="D130" s="75" t="s">
        <v>507</v>
      </c>
      <c r="G130" s="77">
        <v>-1</v>
      </c>
    </row>
    <row r="131" spans="2:7" x14ac:dyDescent="0.2">
      <c r="B131" s="74">
        <f>B132+B133</f>
        <v>-1</v>
      </c>
      <c r="D131" s="75" t="s">
        <v>506</v>
      </c>
      <c r="G131" s="77">
        <f>G132+G133</f>
        <v>0</v>
      </c>
    </row>
    <row r="132" spans="2:7" x14ac:dyDescent="0.2">
      <c r="B132" s="74">
        <v>-1</v>
      </c>
      <c r="D132" s="75" t="s">
        <v>505</v>
      </c>
      <c r="G132" s="77">
        <v>0</v>
      </c>
    </row>
    <row r="133" spans="2:7" x14ac:dyDescent="0.2">
      <c r="B133" s="74">
        <v>0</v>
      </c>
      <c r="D133" s="75" t="s">
        <v>504</v>
      </c>
      <c r="G133" s="77">
        <v>0</v>
      </c>
    </row>
    <row r="134" spans="2:7" x14ac:dyDescent="0.2">
      <c r="B134" s="74">
        <f>B135+B136</f>
        <v>0</v>
      </c>
      <c r="D134" s="75" t="s">
        <v>503</v>
      </c>
      <c r="G134" s="77">
        <f>G135+G136</f>
        <v>508</v>
      </c>
    </row>
    <row r="135" spans="2:7" x14ac:dyDescent="0.2">
      <c r="B135" s="74">
        <v>0</v>
      </c>
      <c r="D135" s="75" t="s">
        <v>502</v>
      </c>
      <c r="G135" s="77">
        <v>66</v>
      </c>
    </row>
    <row r="136" spans="2:7" x14ac:dyDescent="0.2">
      <c r="B136" s="74">
        <v>0</v>
      </c>
      <c r="D136" s="75" t="s">
        <v>501</v>
      </c>
      <c r="G136" s="77">
        <v>442</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-1752</v>
      </c>
      <c r="D144" s="75" t="s">
        <v>493</v>
      </c>
      <c r="G144" s="77">
        <f>G145+G146</f>
        <v>-1824</v>
      </c>
    </row>
    <row r="145" spans="2:7" x14ac:dyDescent="0.2">
      <c r="B145" s="74">
        <v>21</v>
      </c>
      <c r="D145" s="75" t="s">
        <v>492</v>
      </c>
      <c r="G145" s="77">
        <v>-1811</v>
      </c>
    </row>
    <row r="146" spans="2:7" x14ac:dyDescent="0.2">
      <c r="B146" s="78">
        <v>-1773</v>
      </c>
      <c r="C146" s="91"/>
      <c r="D146" s="90" t="s">
        <v>491</v>
      </c>
      <c r="E146" s="91"/>
      <c r="F146" s="91"/>
      <c r="G146" s="80">
        <v>-13</v>
      </c>
    </row>
    <row r="185" s="72" customFormat="1" x14ac:dyDescent="0.2"/>
  </sheetData>
  <mergeCells count="1">
    <mergeCell ref="B85:G85"/>
  </mergeCells>
  <hyperlinks>
    <hyperlink ref="B1" location="Indice!A1" display="INDICE" xr:uid="{00000000-0004-0000-61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B1:L185"/>
  <sheetViews>
    <sheetView zoomScaleNormal="100" workbookViewId="0"/>
  </sheetViews>
  <sheetFormatPr baseColWidth="10" defaultColWidth="11.42578125" defaultRowHeight="12.75" x14ac:dyDescent="0.2"/>
  <cols>
    <col min="1" max="1" width="5.7109375" style="68" customWidth="1"/>
    <col min="2" max="2" width="11.85546875" style="72" customWidth="1"/>
    <col min="3" max="3" width="7.28515625" style="72" customWidth="1"/>
    <col min="4" max="4" width="44" style="72" customWidth="1"/>
    <col min="5" max="5" width="7.28515625" style="72" customWidth="1"/>
    <col min="6" max="6" width="41.7109375" style="72" customWidth="1"/>
    <col min="7" max="7" width="11.42578125" style="72" customWidth="1"/>
    <col min="8" max="16384" width="11.42578125" style="68"/>
  </cols>
  <sheetData>
    <row r="1" spans="2:12" s="107" customFormat="1" ht="14.25" customHeight="1" x14ac:dyDescent="0.25">
      <c r="B1" s="38" t="s">
        <v>105</v>
      </c>
      <c r="C1" s="108"/>
      <c r="D1" s="108"/>
      <c r="E1" s="109"/>
      <c r="F1" s="108"/>
      <c r="G1" s="108"/>
      <c r="H1" s="108"/>
      <c r="I1" s="108"/>
      <c r="J1" s="108"/>
      <c r="K1" s="108"/>
    </row>
    <row r="2" spans="2:12" s="110" customFormat="1" ht="20.25" x14ac:dyDescent="0.25">
      <c r="B2" s="66" t="s">
        <v>1038</v>
      </c>
      <c r="C2" s="111"/>
      <c r="D2" s="111"/>
      <c r="E2" s="109"/>
      <c r="F2" s="111"/>
      <c r="G2" s="111"/>
      <c r="H2" s="111"/>
      <c r="I2" s="111"/>
      <c r="J2" s="111"/>
      <c r="K2" s="111"/>
    </row>
    <row r="3" spans="2:12" s="112" customFormat="1" ht="15" customHeight="1" x14ac:dyDescent="0.25">
      <c r="B3" s="67" t="s">
        <v>688</v>
      </c>
      <c r="C3" s="109"/>
      <c r="D3" s="113"/>
      <c r="E3" s="109"/>
      <c r="F3" s="109"/>
      <c r="G3" s="109"/>
      <c r="H3" s="109"/>
      <c r="I3" s="109"/>
      <c r="J3" s="109"/>
      <c r="K3" s="109"/>
    </row>
    <row r="4" spans="2:12" s="112" customFormat="1" ht="15" customHeight="1" x14ac:dyDescent="0.25">
      <c r="B4" s="67"/>
      <c r="C4" s="109"/>
      <c r="D4" s="113"/>
      <c r="E4" s="109"/>
      <c r="F4" s="109"/>
      <c r="G4" s="109"/>
      <c r="H4" s="109"/>
      <c r="I4" s="109"/>
      <c r="J4" s="109"/>
      <c r="K4" s="109"/>
    </row>
    <row r="5" spans="2:12" s="114" customFormat="1" ht="15" customHeight="1" x14ac:dyDescent="0.2">
      <c r="B5" s="67"/>
      <c r="C5" s="115"/>
      <c r="D5" s="116"/>
      <c r="E5" s="116"/>
      <c r="F5" s="116"/>
      <c r="G5" s="116"/>
      <c r="H5" s="116"/>
      <c r="I5" s="116"/>
      <c r="J5" s="116"/>
      <c r="K5" s="116"/>
      <c r="L5" s="28"/>
    </row>
    <row r="6" spans="2:12" s="114" customFormat="1" ht="20.25" customHeight="1" x14ac:dyDescent="0.2">
      <c r="B6" s="117" t="s">
        <v>574</v>
      </c>
      <c r="C6" s="115"/>
      <c r="D6" s="116"/>
      <c r="E6" s="116"/>
      <c r="F6" s="116"/>
      <c r="G6" s="116"/>
      <c r="H6" s="116"/>
      <c r="I6" s="116"/>
      <c r="J6" s="116"/>
      <c r="K6" s="116"/>
      <c r="L6" s="28"/>
    </row>
    <row r="7" spans="2:12" ht="15" x14ac:dyDescent="0.2">
      <c r="B7" s="57" t="s">
        <v>573</v>
      </c>
      <c r="C7" s="57"/>
      <c r="D7" s="57"/>
      <c r="E7" s="57"/>
      <c r="F7" s="57"/>
      <c r="G7" s="57"/>
    </row>
    <row r="9" spans="2:12" x14ac:dyDescent="0.2">
      <c r="B9" s="61" t="s">
        <v>540</v>
      </c>
      <c r="C9" s="69"/>
      <c r="D9" s="69"/>
      <c r="E9" s="69"/>
      <c r="F9" s="69"/>
      <c r="G9" s="60" t="s">
        <v>539</v>
      </c>
    </row>
    <row r="10" spans="2:12" x14ac:dyDescent="0.2">
      <c r="B10" s="71"/>
      <c r="E10" s="85"/>
      <c r="G10" s="73"/>
    </row>
    <row r="11" spans="2:12" x14ac:dyDescent="0.2">
      <c r="B11" s="74">
        <v>6956</v>
      </c>
      <c r="C11" s="75" t="s">
        <v>975</v>
      </c>
      <c r="D11" s="75" t="s">
        <v>572</v>
      </c>
      <c r="E11" s="151" t="s">
        <v>998</v>
      </c>
      <c r="F11" s="76" t="s">
        <v>571</v>
      </c>
      <c r="G11" s="77">
        <f>G12+G13</f>
        <v>24841</v>
      </c>
    </row>
    <row r="12" spans="2:12" x14ac:dyDescent="0.2">
      <c r="B12" s="74">
        <f>G11-B11</f>
        <v>17885</v>
      </c>
      <c r="C12" s="75" t="s">
        <v>976</v>
      </c>
      <c r="D12" s="52" t="s">
        <v>566</v>
      </c>
      <c r="E12" s="151" t="s">
        <v>1006</v>
      </c>
      <c r="F12" s="72" t="s">
        <v>1007</v>
      </c>
      <c r="G12" s="77">
        <v>24841</v>
      </c>
    </row>
    <row r="13" spans="2:12" x14ac:dyDescent="0.2">
      <c r="B13" s="74">
        <v>758</v>
      </c>
      <c r="C13" s="75" t="s">
        <v>977</v>
      </c>
      <c r="D13" s="75" t="s">
        <v>524</v>
      </c>
      <c r="E13" s="151" t="s">
        <v>1008</v>
      </c>
      <c r="F13" s="72" t="s">
        <v>1009</v>
      </c>
      <c r="G13" s="77">
        <v>0</v>
      </c>
    </row>
    <row r="14" spans="2:12" x14ac:dyDescent="0.2">
      <c r="B14" s="74">
        <f>B12-B13</f>
        <v>17127</v>
      </c>
      <c r="C14" s="75" t="s">
        <v>978</v>
      </c>
      <c r="D14" s="52" t="s">
        <v>570</v>
      </c>
      <c r="E14" s="151"/>
      <c r="G14" s="77"/>
    </row>
    <row r="15" spans="2:12" ht="7.15" customHeight="1" x14ac:dyDescent="0.2">
      <c r="B15" s="74"/>
      <c r="E15" s="73"/>
      <c r="G15" s="77"/>
    </row>
    <row r="16" spans="2:12" x14ac:dyDescent="0.2">
      <c r="B16" s="78">
        <f>B11+B12</f>
        <v>24841</v>
      </c>
      <c r="C16" s="79" t="s">
        <v>518</v>
      </c>
      <c r="D16" s="69"/>
      <c r="E16" s="152" t="s">
        <v>985</v>
      </c>
      <c r="F16" s="69"/>
      <c r="G16" s="80">
        <f>G11</f>
        <v>24841</v>
      </c>
    </row>
    <row r="19" spans="2:7" ht="15" x14ac:dyDescent="0.2">
      <c r="B19" s="57" t="s">
        <v>569</v>
      </c>
      <c r="C19" s="57"/>
      <c r="D19" s="57"/>
      <c r="E19" s="57"/>
      <c r="F19" s="57"/>
      <c r="G19" s="81"/>
    </row>
    <row r="22" spans="2:7" ht="15" x14ac:dyDescent="0.2">
      <c r="B22" s="57" t="s">
        <v>568</v>
      </c>
      <c r="C22" s="81"/>
      <c r="D22" s="81"/>
      <c r="E22" s="81"/>
      <c r="F22" s="81"/>
      <c r="G22" s="81"/>
    </row>
    <row r="24" spans="2:7" ht="15" x14ac:dyDescent="0.2">
      <c r="B24" s="61" t="s">
        <v>540</v>
      </c>
      <c r="C24" s="62"/>
      <c r="D24" s="62"/>
      <c r="E24" s="62"/>
      <c r="F24" s="62"/>
      <c r="G24" s="60" t="s">
        <v>539</v>
      </c>
    </row>
    <row r="25" spans="2:7" x14ac:dyDescent="0.2">
      <c r="B25" s="71"/>
      <c r="E25" s="85"/>
      <c r="G25" s="73"/>
    </row>
    <row r="26" spans="2:7" x14ac:dyDescent="0.2">
      <c r="B26" s="74">
        <f>B27+B28</f>
        <v>18867</v>
      </c>
      <c r="C26" s="75" t="s">
        <v>979</v>
      </c>
      <c r="D26" s="75" t="s">
        <v>567</v>
      </c>
      <c r="E26" s="151" t="s">
        <v>976</v>
      </c>
      <c r="F26" s="59" t="s">
        <v>566</v>
      </c>
      <c r="G26" s="77">
        <f>+B12</f>
        <v>17885</v>
      </c>
    </row>
    <row r="27" spans="2:7" x14ac:dyDescent="0.2">
      <c r="B27" s="74">
        <v>16085</v>
      </c>
      <c r="C27" s="75" t="s">
        <v>565</v>
      </c>
      <c r="E27" s="73"/>
      <c r="G27" s="77"/>
    </row>
    <row r="28" spans="2:7" x14ac:dyDescent="0.2">
      <c r="B28" s="74">
        <f>B29+B30</f>
        <v>2782</v>
      </c>
      <c r="C28" s="75" t="s">
        <v>564</v>
      </c>
      <c r="E28" s="73"/>
      <c r="G28" s="77"/>
    </row>
    <row r="29" spans="2:7" x14ac:dyDescent="0.2">
      <c r="B29" s="74">
        <v>2751</v>
      </c>
      <c r="C29" s="75" t="s">
        <v>1002</v>
      </c>
      <c r="E29" s="73"/>
      <c r="G29" s="77"/>
    </row>
    <row r="30" spans="2:7" x14ac:dyDescent="0.2">
      <c r="B30" s="74">
        <v>31</v>
      </c>
      <c r="C30" s="75" t="s">
        <v>1003</v>
      </c>
      <c r="E30" s="73"/>
      <c r="G30" s="77"/>
    </row>
    <row r="31" spans="2:7" ht="12.75" customHeight="1" x14ac:dyDescent="0.2">
      <c r="B31" s="74">
        <v>86</v>
      </c>
      <c r="C31" s="75" t="s">
        <v>980</v>
      </c>
      <c r="D31" s="72" t="s">
        <v>563</v>
      </c>
      <c r="E31" s="73"/>
      <c r="G31" s="77"/>
    </row>
    <row r="32" spans="2:7" ht="12.75" customHeight="1" x14ac:dyDescent="0.2">
      <c r="B32" s="74">
        <v>0</v>
      </c>
      <c r="C32" s="75" t="s">
        <v>981</v>
      </c>
      <c r="D32" s="72" t="s">
        <v>562</v>
      </c>
      <c r="E32" s="73"/>
      <c r="G32" s="77"/>
    </row>
    <row r="33" spans="2:7" x14ac:dyDescent="0.2">
      <c r="B33" s="74">
        <f>G35-B26-B31-B32</f>
        <v>-1068</v>
      </c>
      <c r="C33" s="75" t="s">
        <v>982</v>
      </c>
      <c r="D33" s="52" t="s">
        <v>560</v>
      </c>
      <c r="E33" s="73"/>
      <c r="G33" s="77"/>
    </row>
    <row r="34" spans="2:7" x14ac:dyDescent="0.2">
      <c r="B34" s="74"/>
      <c r="E34" s="73"/>
      <c r="G34" s="77"/>
    </row>
    <row r="35" spans="2:7" x14ac:dyDescent="0.2">
      <c r="B35" s="78">
        <f>B26+B31+B32+B33</f>
        <v>17885</v>
      </c>
      <c r="C35" s="79" t="s">
        <v>985</v>
      </c>
      <c r="D35" s="69"/>
      <c r="E35" s="152" t="s">
        <v>985</v>
      </c>
      <c r="F35" s="69"/>
      <c r="G35" s="80">
        <f>G26</f>
        <v>17885</v>
      </c>
    </row>
    <row r="38" spans="2:7" ht="15" x14ac:dyDescent="0.2">
      <c r="B38" s="57" t="s">
        <v>561</v>
      </c>
      <c r="C38" s="81"/>
      <c r="D38" s="81"/>
      <c r="E38" s="81"/>
      <c r="F38" s="81"/>
      <c r="G38" s="81"/>
    </row>
    <row r="39" spans="2:7" ht="13.15" customHeight="1" x14ac:dyDescent="0.2"/>
    <row r="40" spans="2:7" x14ac:dyDescent="0.2">
      <c r="B40" s="61" t="s">
        <v>540</v>
      </c>
      <c r="C40" s="69"/>
      <c r="D40" s="69"/>
      <c r="E40" s="69"/>
      <c r="F40" s="69"/>
      <c r="G40" s="60" t="s">
        <v>539</v>
      </c>
    </row>
    <row r="41" spans="2:7" x14ac:dyDescent="0.2">
      <c r="B41" s="71"/>
      <c r="E41" s="85"/>
      <c r="G41" s="73"/>
    </row>
    <row r="42" spans="2:7" x14ac:dyDescent="0.2">
      <c r="B42" s="74">
        <f>B43+B44+B45+B47+B48</f>
        <v>52</v>
      </c>
      <c r="C42" s="75" t="s">
        <v>983</v>
      </c>
      <c r="D42" s="75" t="s">
        <v>559</v>
      </c>
      <c r="E42" s="151" t="s">
        <v>982</v>
      </c>
      <c r="F42" s="52" t="s">
        <v>560</v>
      </c>
      <c r="G42" s="77">
        <f>+B33</f>
        <v>-1068</v>
      </c>
    </row>
    <row r="43" spans="2:7" x14ac:dyDescent="0.2">
      <c r="B43" s="74">
        <v>52</v>
      </c>
      <c r="C43" s="82" t="s">
        <v>558</v>
      </c>
      <c r="E43" s="154" t="s">
        <v>983</v>
      </c>
      <c r="F43" s="76" t="s">
        <v>559</v>
      </c>
      <c r="G43" s="77">
        <f>G44+G45+G47+G48+G49</f>
        <v>23</v>
      </c>
    </row>
    <row r="44" spans="2:7" x14ac:dyDescent="0.2">
      <c r="B44" s="74">
        <v>0</v>
      </c>
      <c r="C44" s="75" t="s">
        <v>557</v>
      </c>
      <c r="E44" s="154" t="s">
        <v>1010</v>
      </c>
      <c r="F44" s="72" t="s">
        <v>1011</v>
      </c>
      <c r="G44" s="77">
        <v>0</v>
      </c>
    </row>
    <row r="45" spans="2:7" x14ac:dyDescent="0.2">
      <c r="B45" s="74">
        <v>0</v>
      </c>
      <c r="C45" s="75" t="s">
        <v>556</v>
      </c>
      <c r="E45" s="151" t="s">
        <v>1012</v>
      </c>
      <c r="F45" s="72" t="s">
        <v>1013</v>
      </c>
      <c r="G45" s="77">
        <v>23</v>
      </c>
    </row>
    <row r="46" spans="2:7" x14ac:dyDescent="0.2">
      <c r="B46" s="74"/>
      <c r="D46" s="75" t="s">
        <v>555</v>
      </c>
      <c r="E46" s="151" t="s">
        <v>1014</v>
      </c>
      <c r="F46" s="71" t="s">
        <v>1015</v>
      </c>
      <c r="G46" s="77"/>
    </row>
    <row r="47" spans="2:7" x14ac:dyDescent="0.2">
      <c r="B47" s="74">
        <v>0</v>
      </c>
      <c r="C47" s="75" t="s">
        <v>554</v>
      </c>
      <c r="D47" s="75"/>
      <c r="E47" s="73"/>
      <c r="F47" s="75" t="s">
        <v>555</v>
      </c>
      <c r="G47" s="77">
        <v>0</v>
      </c>
    </row>
    <row r="48" spans="2:7" x14ac:dyDescent="0.2">
      <c r="B48" s="74">
        <v>0</v>
      </c>
      <c r="C48" s="75" t="s">
        <v>553</v>
      </c>
      <c r="D48" s="75"/>
      <c r="E48" s="151" t="s">
        <v>1016</v>
      </c>
      <c r="F48" s="75" t="s">
        <v>1017</v>
      </c>
      <c r="G48" s="77">
        <v>0</v>
      </c>
    </row>
    <row r="49" spans="2:7" x14ac:dyDescent="0.2">
      <c r="B49" s="74">
        <f>G52-B42</f>
        <v>-1097</v>
      </c>
      <c r="C49" s="75" t="s">
        <v>984</v>
      </c>
      <c r="D49" s="52" t="s">
        <v>550</v>
      </c>
      <c r="E49" s="151" t="s">
        <v>1018</v>
      </c>
      <c r="F49" s="75" t="s">
        <v>1019</v>
      </c>
      <c r="G49" s="77">
        <v>0</v>
      </c>
    </row>
    <row r="50" spans="2:7" x14ac:dyDescent="0.2">
      <c r="B50" s="74"/>
      <c r="C50" s="75"/>
      <c r="D50" s="75"/>
      <c r="E50" s="151" t="s">
        <v>1020</v>
      </c>
      <c r="F50" s="75" t="s">
        <v>1021</v>
      </c>
      <c r="G50" s="77">
        <v>0</v>
      </c>
    </row>
    <row r="51" spans="2:7" x14ac:dyDescent="0.2">
      <c r="B51" s="74"/>
      <c r="E51" s="151"/>
      <c r="G51" s="77"/>
    </row>
    <row r="52" spans="2:7" x14ac:dyDescent="0.2">
      <c r="B52" s="78">
        <f>B42+B49</f>
        <v>-1045</v>
      </c>
      <c r="C52" s="79" t="s">
        <v>985</v>
      </c>
      <c r="D52" s="69"/>
      <c r="E52" s="152" t="s">
        <v>985</v>
      </c>
      <c r="F52" s="69"/>
      <c r="G52" s="80">
        <f>G42+G43+G50</f>
        <v>-1045</v>
      </c>
    </row>
    <row r="55" spans="2:7" ht="15" x14ac:dyDescent="0.2">
      <c r="B55" s="57" t="s">
        <v>552</v>
      </c>
      <c r="C55" s="81"/>
      <c r="D55" s="81"/>
      <c r="E55" s="81"/>
      <c r="F55" s="81"/>
      <c r="G55" s="81"/>
    </row>
    <row r="57" spans="2:7" x14ac:dyDescent="0.2">
      <c r="B57" s="61" t="s">
        <v>540</v>
      </c>
      <c r="C57" s="69"/>
      <c r="D57" s="69"/>
      <c r="E57" s="69"/>
      <c r="F57" s="69"/>
      <c r="G57" s="60" t="s">
        <v>539</v>
      </c>
    </row>
    <row r="58" spans="2:7" x14ac:dyDescent="0.2">
      <c r="B58" s="71"/>
      <c r="E58" s="85"/>
      <c r="G58" s="73"/>
    </row>
    <row r="59" spans="2:7" x14ac:dyDescent="0.2">
      <c r="B59" s="74">
        <f>B60+B61</f>
        <v>0</v>
      </c>
      <c r="C59" s="75" t="s">
        <v>986</v>
      </c>
      <c r="D59" s="76" t="s">
        <v>551</v>
      </c>
      <c r="E59" s="151" t="s">
        <v>984</v>
      </c>
      <c r="F59" s="52" t="s">
        <v>550</v>
      </c>
      <c r="G59" s="77">
        <f>+B49</f>
        <v>-1097</v>
      </c>
    </row>
    <row r="60" spans="2:7" x14ac:dyDescent="0.2">
      <c r="B60" s="74">
        <v>0</v>
      </c>
      <c r="C60" s="75" t="s">
        <v>549</v>
      </c>
      <c r="E60" s="151" t="s">
        <v>1004</v>
      </c>
      <c r="F60" s="75" t="s">
        <v>1005</v>
      </c>
      <c r="G60" s="77">
        <f>G61+G62</f>
        <v>31</v>
      </c>
    </row>
    <row r="61" spans="2:7" x14ac:dyDescent="0.2">
      <c r="B61" s="74">
        <v>0</v>
      </c>
      <c r="C61" s="75" t="s">
        <v>548</v>
      </c>
      <c r="E61" s="151" t="s">
        <v>1022</v>
      </c>
      <c r="F61" s="72" t="s">
        <v>1023</v>
      </c>
      <c r="G61" s="77">
        <v>0</v>
      </c>
    </row>
    <row r="62" spans="2:7" x14ac:dyDescent="0.2">
      <c r="B62" s="74">
        <v>31</v>
      </c>
      <c r="C62" s="75" t="s">
        <v>987</v>
      </c>
      <c r="D62" s="75" t="s">
        <v>547</v>
      </c>
      <c r="E62" s="151" t="s">
        <v>1024</v>
      </c>
      <c r="F62" s="72" t="s">
        <v>1025</v>
      </c>
      <c r="G62" s="77">
        <v>31</v>
      </c>
    </row>
    <row r="63" spans="2:7" x14ac:dyDescent="0.2">
      <c r="B63" s="74"/>
      <c r="D63" s="75" t="s">
        <v>546</v>
      </c>
      <c r="E63" s="151" t="s">
        <v>988</v>
      </c>
      <c r="F63" s="72" t="s">
        <v>545</v>
      </c>
      <c r="G63" s="77">
        <f>G64+G65+G66</f>
        <v>0</v>
      </c>
    </row>
    <row r="64" spans="2:7" x14ac:dyDescent="0.2">
      <c r="B64" s="74">
        <f>B65+B66+B67</f>
        <v>17</v>
      </c>
      <c r="C64" s="75" t="s">
        <v>988</v>
      </c>
      <c r="D64" s="72" t="s">
        <v>545</v>
      </c>
      <c r="E64" s="151" t="s">
        <v>1026</v>
      </c>
      <c r="F64" s="72" t="s">
        <v>1027</v>
      </c>
      <c r="G64" s="77">
        <v>0</v>
      </c>
    </row>
    <row r="65" spans="2:7" x14ac:dyDescent="0.2">
      <c r="B65" s="74">
        <v>17</v>
      </c>
      <c r="C65" s="75" t="s">
        <v>544</v>
      </c>
      <c r="E65" s="151" t="s">
        <v>1028</v>
      </c>
      <c r="F65" s="72" t="s">
        <v>1029</v>
      </c>
      <c r="G65" s="77">
        <v>0</v>
      </c>
    </row>
    <row r="66" spans="2:7" x14ac:dyDescent="0.2">
      <c r="B66" s="74">
        <v>0</v>
      </c>
      <c r="C66" s="75" t="s">
        <v>543</v>
      </c>
      <c r="E66" s="151" t="s">
        <v>1030</v>
      </c>
      <c r="F66" s="72" t="s">
        <v>1031</v>
      </c>
      <c r="G66" s="77">
        <v>0</v>
      </c>
    </row>
    <row r="67" spans="2:7" x14ac:dyDescent="0.2">
      <c r="B67" s="74">
        <v>0</v>
      </c>
      <c r="C67" s="75" t="s">
        <v>542</v>
      </c>
      <c r="E67" s="73"/>
      <c r="G67" s="77"/>
    </row>
    <row r="68" spans="2:7" x14ac:dyDescent="0.2">
      <c r="B68" s="74">
        <f>G70-B59-B62-B64</f>
        <v>-1114</v>
      </c>
      <c r="C68" s="75" t="s">
        <v>989</v>
      </c>
      <c r="D68" s="75" t="s">
        <v>537</v>
      </c>
      <c r="E68" s="73"/>
      <c r="G68" s="77"/>
    </row>
    <row r="69" spans="2:7" ht="17.45" customHeight="1" x14ac:dyDescent="0.2">
      <c r="B69" s="74"/>
      <c r="E69" s="73"/>
      <c r="G69" s="77"/>
    </row>
    <row r="70" spans="2:7" ht="17.45" customHeight="1" x14ac:dyDescent="0.2">
      <c r="B70" s="78">
        <f>B59+B62+B64+B68</f>
        <v>-1066</v>
      </c>
      <c r="C70" s="79" t="s">
        <v>985</v>
      </c>
      <c r="D70" s="69"/>
      <c r="E70" s="152" t="s">
        <v>985</v>
      </c>
      <c r="F70" s="69"/>
      <c r="G70" s="80">
        <f>G59+G60+G63</f>
        <v>-1066</v>
      </c>
    </row>
    <row r="73" spans="2:7" ht="15" x14ac:dyDescent="0.2">
      <c r="B73" s="57" t="s">
        <v>541</v>
      </c>
      <c r="C73" s="81"/>
      <c r="D73" s="81"/>
      <c r="E73" s="81"/>
      <c r="F73" s="81"/>
      <c r="G73" s="81"/>
    </row>
    <row r="75" spans="2:7" x14ac:dyDescent="0.2">
      <c r="B75" s="61" t="s">
        <v>540</v>
      </c>
      <c r="C75" s="69"/>
      <c r="D75" s="69"/>
      <c r="E75" s="69"/>
      <c r="F75" s="69"/>
      <c r="G75" s="60" t="s">
        <v>539</v>
      </c>
    </row>
    <row r="76" spans="2:7" x14ac:dyDescent="0.2">
      <c r="B76" s="71"/>
      <c r="E76" s="85"/>
      <c r="G76" s="73"/>
    </row>
    <row r="77" spans="2:7" x14ac:dyDescent="0.2">
      <c r="B77" s="74">
        <v>0</v>
      </c>
      <c r="C77" s="75" t="s">
        <v>990</v>
      </c>
      <c r="D77" s="75" t="s">
        <v>538</v>
      </c>
      <c r="E77" s="151" t="s">
        <v>989</v>
      </c>
      <c r="F77" s="52" t="s">
        <v>537</v>
      </c>
      <c r="G77" s="77">
        <f>+B68</f>
        <v>-1114</v>
      </c>
    </row>
    <row r="78" spans="2:7" x14ac:dyDescent="0.2">
      <c r="B78" s="74"/>
      <c r="D78" s="75" t="s">
        <v>536</v>
      </c>
      <c r="E78" s="151"/>
      <c r="F78" s="75"/>
      <c r="G78" s="77"/>
    </row>
    <row r="79" spans="2:7" x14ac:dyDescent="0.2">
      <c r="B79" s="74">
        <f>G82-B77</f>
        <v>-1114</v>
      </c>
      <c r="C79" s="75" t="s">
        <v>991</v>
      </c>
      <c r="D79" s="59" t="s">
        <v>535</v>
      </c>
      <c r="E79" s="73"/>
      <c r="G79" s="77"/>
    </row>
    <row r="80" spans="2:7" x14ac:dyDescent="0.2">
      <c r="B80" s="74">
        <f>B79-B13</f>
        <v>-1872</v>
      </c>
      <c r="C80" s="75" t="s">
        <v>992</v>
      </c>
      <c r="D80" s="52" t="s">
        <v>532</v>
      </c>
      <c r="E80" s="73"/>
      <c r="G80" s="77"/>
    </row>
    <row r="81" spans="2:7" x14ac:dyDescent="0.2">
      <c r="B81" s="74"/>
      <c r="E81" s="73"/>
      <c r="G81" s="77"/>
    </row>
    <row r="82" spans="2:7" x14ac:dyDescent="0.2">
      <c r="B82" s="78">
        <f>B77+B79</f>
        <v>-1114</v>
      </c>
      <c r="C82" s="79" t="s">
        <v>985</v>
      </c>
      <c r="D82" s="69"/>
      <c r="E82" s="152" t="s">
        <v>985</v>
      </c>
      <c r="F82" s="69"/>
      <c r="G82" s="80">
        <f>G77</f>
        <v>-1114</v>
      </c>
    </row>
    <row r="83" spans="2:7" x14ac:dyDescent="0.2">
      <c r="B83" s="70"/>
      <c r="C83" s="70"/>
      <c r="D83" s="70"/>
      <c r="E83" s="70"/>
      <c r="F83" s="70"/>
      <c r="G83" s="70"/>
    </row>
    <row r="84" spans="2:7" x14ac:dyDescent="0.2">
      <c r="B84" s="70"/>
      <c r="C84" s="70"/>
      <c r="D84" s="70"/>
      <c r="E84" s="70"/>
      <c r="F84" s="70"/>
      <c r="G84" s="70"/>
    </row>
    <row r="85" spans="2:7" ht="15" x14ac:dyDescent="0.2">
      <c r="B85" s="163" t="s">
        <v>534</v>
      </c>
      <c r="C85" s="163"/>
      <c r="D85" s="163"/>
      <c r="E85" s="163"/>
      <c r="F85" s="163"/>
      <c r="G85" s="163"/>
    </row>
    <row r="86" spans="2:7" ht="7.15" customHeight="1" x14ac:dyDescent="0.2"/>
    <row r="88" spans="2:7" ht="15" x14ac:dyDescent="0.2">
      <c r="B88" s="57" t="s">
        <v>533</v>
      </c>
      <c r="C88" s="81"/>
      <c r="D88" s="81"/>
      <c r="E88" s="81"/>
      <c r="F88" s="81"/>
      <c r="G88" s="81"/>
    </row>
    <row r="89" spans="2:7" ht="15.75" customHeight="1" x14ac:dyDescent="0.2"/>
    <row r="90" spans="2:7" x14ac:dyDescent="0.2">
      <c r="B90" s="56" t="s">
        <v>516</v>
      </c>
      <c r="C90" s="69"/>
      <c r="D90" s="69"/>
      <c r="E90" s="69"/>
      <c r="F90" s="69"/>
      <c r="G90" s="55" t="s">
        <v>515</v>
      </c>
    </row>
    <row r="91" spans="2:7" x14ac:dyDescent="0.2">
      <c r="B91" s="71"/>
      <c r="E91" s="85"/>
      <c r="G91" s="73"/>
    </row>
    <row r="92" spans="2:7" x14ac:dyDescent="0.2">
      <c r="B92" s="74">
        <f>G99</f>
        <v>-1816</v>
      </c>
      <c r="C92" s="75" t="s">
        <v>993</v>
      </c>
      <c r="D92" s="52" t="s">
        <v>525</v>
      </c>
      <c r="E92" s="151" t="s">
        <v>991</v>
      </c>
      <c r="F92" s="52" t="s">
        <v>532</v>
      </c>
      <c r="G92" s="77">
        <f>+B80</f>
        <v>-1872</v>
      </c>
    </row>
    <row r="93" spans="2:7" x14ac:dyDescent="0.2">
      <c r="B93" s="74"/>
      <c r="D93" s="59" t="s">
        <v>523</v>
      </c>
      <c r="E93" s="151" t="s">
        <v>999</v>
      </c>
      <c r="F93" s="72" t="s">
        <v>531</v>
      </c>
      <c r="G93" s="77">
        <f>G94+G95</f>
        <v>56</v>
      </c>
    </row>
    <row r="94" spans="2:7" x14ac:dyDescent="0.2">
      <c r="B94" s="74"/>
      <c r="D94" s="75"/>
      <c r="E94" s="151" t="s">
        <v>530</v>
      </c>
      <c r="G94" s="77">
        <v>56</v>
      </c>
    </row>
    <row r="95" spans="2:7" x14ac:dyDescent="0.2">
      <c r="B95" s="74"/>
      <c r="D95" s="75"/>
      <c r="E95" s="151" t="s">
        <v>529</v>
      </c>
      <c r="G95" s="77">
        <v>0</v>
      </c>
    </row>
    <row r="96" spans="2:7" x14ac:dyDescent="0.2">
      <c r="B96" s="74"/>
      <c r="C96" s="75"/>
      <c r="E96" s="151" t="s">
        <v>1000</v>
      </c>
      <c r="F96" s="72" t="s">
        <v>528</v>
      </c>
      <c r="G96" s="77">
        <f>G97</f>
        <v>0</v>
      </c>
    </row>
    <row r="97" spans="2:7" x14ac:dyDescent="0.2">
      <c r="B97" s="83"/>
      <c r="C97" s="84"/>
      <c r="D97" s="75"/>
      <c r="E97" s="151" t="s">
        <v>1032</v>
      </c>
      <c r="F97" s="84" t="s">
        <v>1033</v>
      </c>
      <c r="G97" s="77">
        <v>0</v>
      </c>
    </row>
    <row r="98" spans="2:7" x14ac:dyDescent="0.2">
      <c r="B98" s="74"/>
      <c r="E98" s="73"/>
      <c r="G98" s="77"/>
    </row>
    <row r="99" spans="2:7" x14ac:dyDescent="0.2">
      <c r="B99" s="78">
        <f>B92</f>
        <v>-1816</v>
      </c>
      <c r="C99" s="79" t="s">
        <v>985</v>
      </c>
      <c r="D99" s="69"/>
      <c r="E99" s="152" t="s">
        <v>985</v>
      </c>
      <c r="F99" s="69"/>
      <c r="G99" s="80">
        <f>G92+G93+G96</f>
        <v>-1816</v>
      </c>
    </row>
    <row r="102" spans="2:7" ht="15" x14ac:dyDescent="0.2">
      <c r="B102" s="57" t="s">
        <v>527</v>
      </c>
      <c r="C102" s="81"/>
      <c r="D102" s="81"/>
      <c r="E102" s="81"/>
      <c r="F102" s="81"/>
      <c r="G102" s="81"/>
    </row>
    <row r="103" spans="2:7" ht="15" x14ac:dyDescent="0.2">
      <c r="B103" s="57"/>
      <c r="C103" s="81"/>
      <c r="D103" s="81"/>
      <c r="E103" s="81"/>
      <c r="F103" s="81"/>
      <c r="G103" s="81"/>
    </row>
    <row r="104" spans="2:7" x14ac:dyDescent="0.2">
      <c r="B104" s="56" t="s">
        <v>516</v>
      </c>
      <c r="C104" s="69"/>
      <c r="D104" s="69"/>
      <c r="E104" s="69"/>
      <c r="F104" s="69"/>
      <c r="G104" s="55" t="s">
        <v>515</v>
      </c>
    </row>
    <row r="105" spans="2:7" x14ac:dyDescent="0.2">
      <c r="B105" s="71"/>
      <c r="D105" s="75"/>
      <c r="E105" s="85"/>
      <c r="G105" s="73"/>
    </row>
    <row r="106" spans="2:7" x14ac:dyDescent="0.2">
      <c r="B106" s="74">
        <f>B107+B109</f>
        <v>791</v>
      </c>
      <c r="C106" s="75" t="s">
        <v>994</v>
      </c>
      <c r="D106" s="86" t="s">
        <v>526</v>
      </c>
      <c r="E106" s="73"/>
      <c r="G106" s="73"/>
    </row>
    <row r="107" spans="2:7" x14ac:dyDescent="0.2">
      <c r="B107" s="74">
        <v>843</v>
      </c>
      <c r="C107" s="75" t="s">
        <v>995</v>
      </c>
      <c r="D107" s="75"/>
      <c r="E107" s="151" t="s">
        <v>993</v>
      </c>
      <c r="F107" s="59" t="s">
        <v>525</v>
      </c>
      <c r="G107" s="77"/>
    </row>
    <row r="108" spans="2:7" x14ac:dyDescent="0.2">
      <c r="B108" s="74">
        <f>-B13</f>
        <v>-758</v>
      </c>
      <c r="C108" s="75" t="s">
        <v>1001</v>
      </c>
      <c r="D108" s="75" t="s">
        <v>524</v>
      </c>
      <c r="E108" s="151"/>
      <c r="F108" s="58" t="s">
        <v>523</v>
      </c>
      <c r="G108" s="77">
        <f>B92</f>
        <v>-1816</v>
      </c>
    </row>
    <row r="109" spans="2:7" x14ac:dyDescent="0.2">
      <c r="B109" s="74">
        <v>-52</v>
      </c>
      <c r="C109" s="82" t="s">
        <v>522</v>
      </c>
      <c r="D109" s="75" t="s">
        <v>1034</v>
      </c>
      <c r="E109" s="73"/>
      <c r="F109" s="87"/>
      <c r="G109" s="88"/>
    </row>
    <row r="110" spans="2:7" x14ac:dyDescent="0.2">
      <c r="B110" s="74">
        <v>0</v>
      </c>
      <c r="C110" s="82" t="s">
        <v>521</v>
      </c>
      <c r="D110" s="75" t="s">
        <v>520</v>
      </c>
      <c r="E110" s="155"/>
      <c r="G110" s="77"/>
    </row>
    <row r="111" spans="2:7" x14ac:dyDescent="0.2">
      <c r="B111" s="74">
        <v>-391</v>
      </c>
      <c r="C111" s="82" t="s">
        <v>996</v>
      </c>
      <c r="D111" s="75" t="s">
        <v>1035</v>
      </c>
      <c r="E111" s="73"/>
      <c r="F111" s="87"/>
      <c r="G111" s="88"/>
    </row>
    <row r="112" spans="2:7" x14ac:dyDescent="0.2">
      <c r="B112" s="74"/>
      <c r="C112" s="75"/>
      <c r="D112" s="75" t="s">
        <v>1036</v>
      </c>
      <c r="E112" s="155"/>
      <c r="G112" s="77"/>
    </row>
    <row r="113" spans="2:7" x14ac:dyDescent="0.2">
      <c r="B113" s="74">
        <f>G115-B106-B108-B111</f>
        <v>-1458</v>
      </c>
      <c r="C113" s="153" t="s">
        <v>997</v>
      </c>
      <c r="D113" s="52" t="s">
        <v>519</v>
      </c>
      <c r="E113" s="155"/>
      <c r="F113" s="84"/>
      <c r="G113" s="77"/>
    </row>
    <row r="114" spans="2:7" x14ac:dyDescent="0.2">
      <c r="B114" s="74"/>
      <c r="D114" s="75"/>
      <c r="E114" s="155"/>
      <c r="G114" s="77"/>
    </row>
    <row r="115" spans="2:7" x14ac:dyDescent="0.2">
      <c r="B115" s="78">
        <f>B106+B108+B111+B113</f>
        <v>-1816</v>
      </c>
      <c r="C115" s="79" t="s">
        <v>985</v>
      </c>
      <c r="D115" s="90"/>
      <c r="E115" s="152" t="s">
        <v>985</v>
      </c>
      <c r="F115" s="69"/>
      <c r="G115" s="80">
        <f>G108</f>
        <v>-1816</v>
      </c>
    </row>
    <row r="118" spans="2:7" ht="15" x14ac:dyDescent="0.2">
      <c r="B118" s="57" t="s">
        <v>517</v>
      </c>
      <c r="C118" s="81"/>
      <c r="D118" s="81"/>
      <c r="E118" s="81"/>
      <c r="F118" s="81"/>
      <c r="G118" s="81"/>
    </row>
    <row r="120" spans="2:7" x14ac:dyDescent="0.2">
      <c r="B120" s="56" t="s">
        <v>516</v>
      </c>
      <c r="C120" s="69"/>
      <c r="D120" s="69"/>
      <c r="E120" s="69"/>
      <c r="F120" s="69"/>
      <c r="G120" s="55" t="s">
        <v>515</v>
      </c>
    </row>
    <row r="121" spans="2:7" ht="15" x14ac:dyDescent="0.2">
      <c r="B121" s="53"/>
      <c r="C121" s="70"/>
      <c r="D121" s="70"/>
      <c r="E121" s="70"/>
      <c r="F121" s="70"/>
      <c r="G121" s="54"/>
    </row>
    <row r="122" spans="2:7" ht="15" x14ac:dyDescent="0.2">
      <c r="B122" s="53"/>
      <c r="C122" s="70"/>
      <c r="D122" s="52" t="s">
        <v>514</v>
      </c>
      <c r="E122" s="70"/>
      <c r="F122" s="70"/>
      <c r="G122" s="77">
        <f>B123-G125-G128-G131-G134-G137-G142-G143-G144</f>
        <v>-1458</v>
      </c>
    </row>
    <row r="123" spans="2:7" ht="15" x14ac:dyDescent="0.2">
      <c r="B123" s="74">
        <f>B125+B128+B131+B134+B137+B142+B143+B144</f>
        <v>-1341</v>
      </c>
      <c r="C123" s="50"/>
      <c r="D123" s="75" t="s">
        <v>513</v>
      </c>
      <c r="E123" s="50"/>
      <c r="F123" s="50"/>
      <c r="G123" s="77">
        <f>G125+G128+G131+G134+G137+G142+G143+G144</f>
        <v>117</v>
      </c>
    </row>
    <row r="124" spans="2:7" ht="13.15" customHeight="1" x14ac:dyDescent="0.2">
      <c r="B124" s="51"/>
      <c r="C124" s="50"/>
      <c r="D124" s="75"/>
      <c r="E124" s="50"/>
      <c r="F124" s="50"/>
      <c r="G124" s="49"/>
    </row>
    <row r="125" spans="2:7" ht="13.15" customHeight="1" x14ac:dyDescent="0.2">
      <c r="B125" s="74">
        <f>B126+B127</f>
        <v>0</v>
      </c>
      <c r="C125" s="50"/>
      <c r="D125" s="75" t="s">
        <v>512</v>
      </c>
      <c r="E125" s="50"/>
      <c r="F125" s="50"/>
      <c r="G125" s="77">
        <f>G126+G127</f>
        <v>0</v>
      </c>
    </row>
    <row r="126" spans="2:7" ht="13.15" customHeight="1" x14ac:dyDescent="0.2">
      <c r="B126" s="74">
        <v>0</v>
      </c>
      <c r="C126" s="50"/>
      <c r="D126" s="75" t="s">
        <v>511</v>
      </c>
      <c r="E126" s="50"/>
      <c r="F126" s="50"/>
      <c r="G126" s="77">
        <v>0</v>
      </c>
    </row>
    <row r="127" spans="2:7" ht="15" x14ac:dyDescent="0.2">
      <c r="B127" s="74">
        <v>0</v>
      </c>
      <c r="C127" s="50"/>
      <c r="D127" s="75" t="s">
        <v>510</v>
      </c>
      <c r="E127" s="50"/>
      <c r="F127" s="50"/>
      <c r="G127" s="77">
        <v>0</v>
      </c>
    </row>
    <row r="128" spans="2:7" x14ac:dyDescent="0.2">
      <c r="B128" s="74">
        <f>B129+B130</f>
        <v>-1197</v>
      </c>
      <c r="D128" s="75" t="s">
        <v>509</v>
      </c>
      <c r="G128" s="77">
        <f>G129+G130</f>
        <v>-64</v>
      </c>
    </row>
    <row r="129" spans="2:7" x14ac:dyDescent="0.2">
      <c r="B129" s="74">
        <v>-1472</v>
      </c>
      <c r="D129" s="75" t="s">
        <v>508</v>
      </c>
      <c r="G129" s="77">
        <v>0</v>
      </c>
    </row>
    <row r="130" spans="2:7" x14ac:dyDescent="0.2">
      <c r="B130" s="74">
        <v>275</v>
      </c>
      <c r="D130" s="75" t="s">
        <v>507</v>
      </c>
      <c r="G130" s="77">
        <v>-64</v>
      </c>
    </row>
    <row r="131" spans="2:7" x14ac:dyDescent="0.2">
      <c r="B131" s="74">
        <f>B132+B133</f>
        <v>0</v>
      </c>
      <c r="D131" s="75" t="s">
        <v>506</v>
      </c>
      <c r="G131" s="77">
        <f>G132+G133</f>
        <v>0</v>
      </c>
    </row>
    <row r="132" spans="2:7" x14ac:dyDescent="0.2">
      <c r="B132" s="74">
        <v>0</v>
      </c>
      <c r="D132" s="75" t="s">
        <v>505</v>
      </c>
      <c r="G132" s="77">
        <v>0</v>
      </c>
    </row>
    <row r="133" spans="2:7" x14ac:dyDescent="0.2">
      <c r="B133" s="74">
        <v>0</v>
      </c>
      <c r="D133" s="75" t="s">
        <v>504</v>
      </c>
      <c r="G133" s="77">
        <v>0</v>
      </c>
    </row>
    <row r="134" spans="2:7" x14ac:dyDescent="0.2">
      <c r="B134" s="74">
        <f>B135+B136</f>
        <v>0</v>
      </c>
      <c r="D134" s="75" t="s">
        <v>503</v>
      </c>
      <c r="G134" s="77">
        <f>G135+G136</f>
        <v>-63</v>
      </c>
    </row>
    <row r="135" spans="2:7" x14ac:dyDescent="0.2">
      <c r="B135" s="74">
        <v>0</v>
      </c>
      <c r="D135" s="75" t="s">
        <v>502</v>
      </c>
      <c r="G135" s="77">
        <v>5</v>
      </c>
    </row>
    <row r="136" spans="2:7" x14ac:dyDescent="0.2">
      <c r="B136" s="74">
        <v>0</v>
      </c>
      <c r="D136" s="75" t="s">
        <v>501</v>
      </c>
      <c r="G136" s="77">
        <v>-68</v>
      </c>
    </row>
    <row r="137" spans="2:7" x14ac:dyDescent="0.2">
      <c r="B137" s="74">
        <f>B138+B141</f>
        <v>0</v>
      </c>
      <c r="D137" s="89" t="s">
        <v>500</v>
      </c>
      <c r="G137" s="77">
        <f>G138+G141</f>
        <v>0</v>
      </c>
    </row>
    <row r="138" spans="2:7" x14ac:dyDescent="0.2">
      <c r="B138" s="74">
        <f>B139+B140</f>
        <v>0</v>
      </c>
      <c r="D138" s="89" t="s">
        <v>499</v>
      </c>
      <c r="G138" s="77">
        <f>G139+G140</f>
        <v>0</v>
      </c>
    </row>
    <row r="139" spans="2:7" x14ac:dyDescent="0.2">
      <c r="B139" s="74">
        <v>0</v>
      </c>
      <c r="D139" s="89" t="s">
        <v>498</v>
      </c>
      <c r="G139" s="77">
        <v>0</v>
      </c>
    </row>
    <row r="140" spans="2:7" x14ac:dyDescent="0.2">
      <c r="B140" s="74">
        <v>0</v>
      </c>
      <c r="D140" s="89" t="s">
        <v>497</v>
      </c>
      <c r="G140" s="77">
        <v>0</v>
      </c>
    </row>
    <row r="141" spans="2:7" x14ac:dyDescent="0.2">
      <c r="B141" s="74">
        <v>0</v>
      </c>
      <c r="D141" s="89" t="s">
        <v>496</v>
      </c>
      <c r="G141" s="77">
        <v>0</v>
      </c>
    </row>
    <row r="142" spans="2:7" x14ac:dyDescent="0.2">
      <c r="B142" s="74">
        <v>0</v>
      </c>
      <c r="D142" s="75" t="s">
        <v>495</v>
      </c>
      <c r="G142" s="77">
        <v>0</v>
      </c>
    </row>
    <row r="143" spans="2:7" x14ac:dyDescent="0.2">
      <c r="B143" s="74">
        <v>0</v>
      </c>
      <c r="D143" s="75" t="s">
        <v>494</v>
      </c>
      <c r="G143" s="77">
        <v>0</v>
      </c>
    </row>
    <row r="144" spans="2:7" x14ac:dyDescent="0.2">
      <c r="B144" s="74">
        <f>B145+B146</f>
        <v>-144</v>
      </c>
      <c r="D144" s="75" t="s">
        <v>493</v>
      </c>
      <c r="G144" s="77">
        <f>G145+G146</f>
        <v>244</v>
      </c>
    </row>
    <row r="145" spans="2:7" x14ac:dyDescent="0.2">
      <c r="B145" s="74">
        <v>-169</v>
      </c>
      <c r="D145" s="75" t="s">
        <v>492</v>
      </c>
      <c r="G145" s="77">
        <v>80</v>
      </c>
    </row>
    <row r="146" spans="2:7" x14ac:dyDescent="0.2">
      <c r="B146" s="78">
        <v>25</v>
      </c>
      <c r="C146" s="91"/>
      <c r="D146" s="90" t="s">
        <v>491</v>
      </c>
      <c r="E146" s="91"/>
      <c r="F146" s="91"/>
      <c r="G146" s="80">
        <v>164</v>
      </c>
    </row>
    <row r="185" s="72" customFormat="1" x14ac:dyDescent="0.2"/>
  </sheetData>
  <mergeCells count="1">
    <mergeCell ref="B85:G85"/>
  </mergeCells>
  <hyperlinks>
    <hyperlink ref="B1" location="Indice!A1" display="INDICE" xr:uid="{00000000-0004-0000-6200-000000000000}"/>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F546253E6B104EAA1AEBEFC41266EF" ma:contentTypeVersion="1" ma:contentTypeDescription="Crear nuevo documento." ma:contentTypeScope="" ma:versionID="bf9f970932a558e826e2adf4071b3b3f">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15EAFBB-2E6D-4AD4-9104-95E186939910}"/>
</file>

<file path=customXml/itemProps2.xml><?xml version="1.0" encoding="utf-8"?>
<ds:datastoreItem xmlns:ds="http://schemas.openxmlformats.org/officeDocument/2006/customXml" ds:itemID="{FE465326-BA42-4FF6-8626-AE570AFD9790}"/>
</file>

<file path=customXml/itemProps3.xml><?xml version="1.0" encoding="utf-8"?>
<ds:datastoreItem xmlns:ds="http://schemas.openxmlformats.org/officeDocument/2006/customXml" ds:itemID="{7E98962F-16F8-4FDE-B4D1-1FE5EC7703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107</vt:i4>
      </vt:variant>
      <vt:variant>
        <vt:lpstr>Rangos con nombre</vt:lpstr>
      </vt:variant>
      <vt:variant>
        <vt:i4>107</vt:i4>
      </vt:variant>
    </vt:vector>
  </HeadingPairs>
  <TitlesOfParts>
    <vt:vector size="214" baseType="lpstr">
      <vt:lpstr>INDICE</vt:lpstr>
      <vt:lpstr>Nota metodológica</vt:lpstr>
      <vt:lpstr>Inventario empresas</vt:lpstr>
      <vt:lpstr>Tabla 1</vt:lpstr>
      <vt:lpstr>Tabla 2</vt:lpstr>
      <vt:lpstr>Tabla 2.1</vt:lpstr>
      <vt:lpstr>Tabla 2.2</vt:lpstr>
      <vt:lpstr>Tabla 2.2.1</vt:lpstr>
      <vt:lpstr>Tabla 2.2.1.1</vt:lpstr>
      <vt:lpstr>Tabla 2.2.1.2</vt:lpstr>
      <vt:lpstr>Tabla 2.2.1.3</vt:lpstr>
      <vt:lpstr>Tabla 2.2.1.4</vt:lpstr>
      <vt:lpstr>Tabla 2.2.1.5</vt:lpstr>
      <vt:lpstr>Tabla 2.2.1.6</vt:lpstr>
      <vt:lpstr>Tabla 2.2.1.7</vt:lpstr>
      <vt:lpstr>Tabla 2.2.1.8</vt:lpstr>
      <vt:lpstr>Tabla 2.2.1.9</vt:lpstr>
      <vt:lpstr>Tabla 2.2.1.10</vt:lpstr>
      <vt:lpstr>Tabla 2.2.1.11</vt:lpstr>
      <vt:lpstr>Tabla 2.2.1.12</vt:lpstr>
      <vt:lpstr>Tabla 2.2.1.13</vt:lpstr>
      <vt:lpstr>Tabla 2.2.1.14</vt:lpstr>
      <vt:lpstr>Tabla 2.2.1.15</vt:lpstr>
      <vt:lpstr>Tabla 2.2.1.16</vt:lpstr>
      <vt:lpstr>Tabla 2.2.1.17</vt:lpstr>
      <vt:lpstr>Tabla 2.2.2</vt:lpstr>
      <vt:lpstr>Tabla 3</vt:lpstr>
      <vt:lpstr>Tabla 3.1</vt:lpstr>
      <vt:lpstr>Tabla 3.2</vt:lpstr>
      <vt:lpstr>Tabla 3.3</vt:lpstr>
      <vt:lpstr>Tabla 3.4</vt:lpstr>
      <vt:lpstr>Tabla 3.5</vt:lpstr>
      <vt:lpstr>Tabla 4</vt:lpstr>
      <vt:lpstr>Tabla 5</vt:lpstr>
      <vt:lpstr>Tabla 6</vt:lpstr>
      <vt:lpstr>Tabla 7</vt:lpstr>
      <vt:lpstr>Tabla 8</vt:lpstr>
      <vt:lpstr>Tabla 9</vt:lpstr>
      <vt:lpstr>Tabla 10</vt:lpstr>
      <vt:lpstr>Tabla 11</vt:lpstr>
      <vt:lpstr>Tabla 12</vt:lpstr>
      <vt:lpstr>Tabla 13</vt:lpstr>
      <vt:lpstr>Tabla 14</vt:lpstr>
      <vt:lpstr>Tabla 15</vt:lpstr>
      <vt:lpstr>Tabla 16</vt:lpstr>
      <vt:lpstr>Tabla 17</vt:lpstr>
      <vt:lpstr>Tabla 18</vt:lpstr>
      <vt:lpstr>Tabla 19</vt:lpstr>
      <vt:lpstr>Tabla 20</vt:lpstr>
      <vt:lpstr>Tabla 21</vt:lpstr>
      <vt:lpstr>Tabla 22</vt:lpstr>
      <vt:lpstr>Tabla 23</vt:lpstr>
      <vt:lpstr>Tabla 24</vt:lpstr>
      <vt:lpstr>Tabla 25</vt:lpstr>
      <vt:lpstr>Tabla 26</vt:lpstr>
      <vt:lpstr>Tabla 27</vt:lpstr>
      <vt:lpstr>Tabla 28</vt:lpstr>
      <vt:lpstr>Tabla 29</vt:lpstr>
      <vt:lpstr>Tabla 30</vt:lpstr>
      <vt:lpstr>Tabla 31</vt:lpstr>
      <vt:lpstr>Tabla 32</vt:lpstr>
      <vt:lpstr>Tabla 33</vt:lpstr>
      <vt:lpstr>Tabla 34</vt:lpstr>
      <vt:lpstr>Tabla 35</vt:lpstr>
      <vt:lpstr>Tabla 36</vt:lpstr>
      <vt:lpstr>Tabla 37</vt:lpstr>
      <vt:lpstr>Tabla 38</vt:lpstr>
      <vt:lpstr>Tabla 39</vt:lpstr>
      <vt:lpstr>Tabla 40</vt:lpstr>
      <vt:lpstr>Tabla 41</vt:lpstr>
      <vt:lpstr>Tabla 42</vt:lpstr>
      <vt:lpstr>Tabla 43</vt:lpstr>
      <vt:lpstr>Tabla 44</vt:lpstr>
      <vt:lpstr>Tabla 45</vt:lpstr>
      <vt:lpstr>Tabla 46</vt:lpstr>
      <vt:lpstr>Tabla 47</vt:lpstr>
      <vt:lpstr>Tabla 48</vt:lpstr>
      <vt:lpstr>Tabla 49</vt:lpstr>
      <vt:lpstr>Tabla 50</vt:lpstr>
      <vt:lpstr>Tabla 51</vt:lpstr>
      <vt:lpstr>Tabla 52</vt:lpstr>
      <vt:lpstr>Tabla 53</vt:lpstr>
      <vt:lpstr>Tabla 54</vt:lpstr>
      <vt:lpstr>Tabla 55</vt:lpstr>
      <vt:lpstr>Tabla 56</vt:lpstr>
      <vt:lpstr>Tabla 57</vt:lpstr>
      <vt:lpstr>Tabla 58</vt:lpstr>
      <vt:lpstr>Tabla 59</vt:lpstr>
      <vt:lpstr>Tabla 60</vt:lpstr>
      <vt:lpstr>Tabla 61</vt:lpstr>
      <vt:lpstr>Tabla 62</vt:lpstr>
      <vt:lpstr>Tabla 63</vt:lpstr>
      <vt:lpstr>Tabla 64</vt:lpstr>
      <vt:lpstr>Tabla 65</vt:lpstr>
      <vt:lpstr>Tabla 66</vt:lpstr>
      <vt:lpstr>Tabla 67</vt:lpstr>
      <vt:lpstr>Tabla 68</vt:lpstr>
      <vt:lpstr>Tabla 69</vt:lpstr>
      <vt:lpstr>Tabla 70</vt:lpstr>
      <vt:lpstr>Tabla 71</vt:lpstr>
      <vt:lpstr>Tabla 72</vt:lpstr>
      <vt:lpstr>Tabla 73</vt:lpstr>
      <vt:lpstr>Tabla 74</vt:lpstr>
      <vt:lpstr>Tabla 75</vt:lpstr>
      <vt:lpstr>Tabla 76</vt:lpstr>
      <vt:lpstr>Tabla 77</vt:lpstr>
      <vt:lpstr>Tabla 78</vt:lpstr>
      <vt:lpstr>'Inventario empresas'!Área_de_impresión</vt:lpstr>
      <vt:lpstr>'Nota metodológica'!Área_de_impresión</vt:lpstr>
      <vt:lpstr>'Tabla 1'!Área_de_impresión</vt:lpstr>
      <vt:lpstr>'Tabla 10'!Área_de_impresión</vt:lpstr>
      <vt:lpstr>'Tabla 11'!Área_de_impresión</vt:lpstr>
      <vt:lpstr>'Tabla 12'!Área_de_impresión</vt:lpstr>
      <vt:lpstr>'Tabla 13'!Área_de_impresión</vt:lpstr>
      <vt:lpstr>'Tabla 14'!Área_de_impresión</vt:lpstr>
      <vt:lpstr>'Tabla 15'!Área_de_impresión</vt:lpstr>
      <vt:lpstr>'Tabla 16'!Área_de_impresión</vt:lpstr>
      <vt:lpstr>'Tabla 17'!Área_de_impresión</vt:lpstr>
      <vt:lpstr>'Tabla 18'!Área_de_impresión</vt:lpstr>
      <vt:lpstr>'Tabla 19'!Área_de_impresión</vt:lpstr>
      <vt:lpstr>'Tabla 2'!Área_de_impresión</vt:lpstr>
      <vt:lpstr>'Tabla 2.1'!Área_de_impresión</vt:lpstr>
      <vt:lpstr>'Tabla 2.2'!Área_de_impresión</vt:lpstr>
      <vt:lpstr>'Tabla 2.2.1'!Área_de_impresión</vt:lpstr>
      <vt:lpstr>'Tabla 2.2.1.1'!Área_de_impresión</vt:lpstr>
      <vt:lpstr>'Tabla 2.2.1.10'!Área_de_impresión</vt:lpstr>
      <vt:lpstr>'Tabla 2.2.1.11'!Área_de_impresión</vt:lpstr>
      <vt:lpstr>'Tabla 2.2.1.12'!Área_de_impresión</vt:lpstr>
      <vt:lpstr>'Tabla 2.2.1.13'!Área_de_impresión</vt:lpstr>
      <vt:lpstr>'Tabla 2.2.1.14'!Área_de_impresión</vt:lpstr>
      <vt:lpstr>'Tabla 2.2.1.15'!Área_de_impresión</vt:lpstr>
      <vt:lpstr>'Tabla 2.2.1.16'!Área_de_impresión</vt:lpstr>
      <vt:lpstr>'Tabla 2.2.1.17'!Área_de_impresión</vt:lpstr>
      <vt:lpstr>'Tabla 2.2.1.2'!Área_de_impresión</vt:lpstr>
      <vt:lpstr>'Tabla 2.2.1.3'!Área_de_impresión</vt:lpstr>
      <vt:lpstr>'Tabla 2.2.1.4'!Área_de_impresión</vt:lpstr>
      <vt:lpstr>'Tabla 2.2.1.5'!Área_de_impresión</vt:lpstr>
      <vt:lpstr>'Tabla 2.2.1.6'!Área_de_impresión</vt:lpstr>
      <vt:lpstr>'Tabla 2.2.1.7'!Área_de_impresión</vt:lpstr>
      <vt:lpstr>'Tabla 2.2.1.8'!Área_de_impresión</vt:lpstr>
      <vt:lpstr>'Tabla 2.2.1.9'!Área_de_impresión</vt:lpstr>
      <vt:lpstr>'Tabla 2.2.2'!Área_de_impresión</vt:lpstr>
      <vt:lpstr>'Tabla 20'!Área_de_impresión</vt:lpstr>
      <vt:lpstr>'Tabla 21'!Área_de_impresión</vt:lpstr>
      <vt:lpstr>'Tabla 22'!Área_de_impresión</vt:lpstr>
      <vt:lpstr>'Tabla 23'!Área_de_impresión</vt:lpstr>
      <vt:lpstr>'Tabla 24'!Área_de_impresión</vt:lpstr>
      <vt:lpstr>'Tabla 25'!Área_de_impresión</vt:lpstr>
      <vt:lpstr>'Tabla 26'!Área_de_impresión</vt:lpstr>
      <vt:lpstr>'Tabla 27'!Área_de_impresión</vt:lpstr>
      <vt:lpstr>'Tabla 28'!Área_de_impresión</vt:lpstr>
      <vt:lpstr>'Tabla 29'!Área_de_impresión</vt:lpstr>
      <vt:lpstr>'Tabla 3'!Área_de_impresión</vt:lpstr>
      <vt:lpstr>'Tabla 3.1'!Área_de_impresión</vt:lpstr>
      <vt:lpstr>'Tabla 3.2'!Área_de_impresión</vt:lpstr>
      <vt:lpstr>'Tabla 3.3'!Área_de_impresión</vt:lpstr>
      <vt:lpstr>'Tabla 3.4'!Área_de_impresión</vt:lpstr>
      <vt:lpstr>'Tabla 3.5'!Área_de_impresión</vt:lpstr>
      <vt:lpstr>'Tabla 30'!Área_de_impresión</vt:lpstr>
      <vt:lpstr>'Tabla 31'!Área_de_impresión</vt:lpstr>
      <vt:lpstr>'Tabla 32'!Área_de_impresión</vt:lpstr>
      <vt:lpstr>'Tabla 33'!Área_de_impresión</vt:lpstr>
      <vt:lpstr>'Tabla 34'!Área_de_impresión</vt:lpstr>
      <vt:lpstr>'Tabla 35'!Área_de_impresión</vt:lpstr>
      <vt:lpstr>'Tabla 36'!Área_de_impresión</vt:lpstr>
      <vt:lpstr>'Tabla 37'!Área_de_impresión</vt:lpstr>
      <vt:lpstr>'Tabla 38'!Área_de_impresión</vt:lpstr>
      <vt:lpstr>'Tabla 39'!Área_de_impresión</vt:lpstr>
      <vt:lpstr>'Tabla 4'!Área_de_impresión</vt:lpstr>
      <vt:lpstr>'Tabla 40'!Área_de_impresión</vt:lpstr>
      <vt:lpstr>'Tabla 41'!Área_de_impresión</vt:lpstr>
      <vt:lpstr>'Tabla 42'!Área_de_impresión</vt:lpstr>
      <vt:lpstr>'Tabla 43'!Área_de_impresión</vt:lpstr>
      <vt:lpstr>'Tabla 44'!Área_de_impresión</vt:lpstr>
      <vt:lpstr>'Tabla 45'!Área_de_impresión</vt:lpstr>
      <vt:lpstr>'Tabla 46'!Área_de_impresión</vt:lpstr>
      <vt:lpstr>'Tabla 47'!Área_de_impresión</vt:lpstr>
      <vt:lpstr>'Tabla 48'!Área_de_impresión</vt:lpstr>
      <vt:lpstr>'Tabla 49'!Área_de_impresión</vt:lpstr>
      <vt:lpstr>'Tabla 5'!Área_de_impresión</vt:lpstr>
      <vt:lpstr>'Tabla 50'!Área_de_impresión</vt:lpstr>
      <vt:lpstr>'Tabla 51'!Área_de_impresión</vt:lpstr>
      <vt:lpstr>'Tabla 52'!Área_de_impresión</vt:lpstr>
      <vt:lpstr>'Tabla 53'!Área_de_impresión</vt:lpstr>
      <vt:lpstr>'Tabla 54'!Área_de_impresión</vt:lpstr>
      <vt:lpstr>'Tabla 55'!Área_de_impresión</vt:lpstr>
      <vt:lpstr>'Tabla 56'!Área_de_impresión</vt:lpstr>
      <vt:lpstr>'Tabla 57'!Área_de_impresión</vt:lpstr>
      <vt:lpstr>'Tabla 58'!Área_de_impresión</vt:lpstr>
      <vt:lpstr>'Tabla 59'!Área_de_impresión</vt:lpstr>
      <vt:lpstr>'Tabla 6'!Área_de_impresión</vt:lpstr>
      <vt:lpstr>'Tabla 60'!Área_de_impresión</vt:lpstr>
      <vt:lpstr>'Tabla 61'!Área_de_impresión</vt:lpstr>
      <vt:lpstr>'Tabla 62'!Área_de_impresión</vt:lpstr>
      <vt:lpstr>'Tabla 63'!Área_de_impresión</vt:lpstr>
      <vt:lpstr>'Tabla 64'!Área_de_impresión</vt:lpstr>
      <vt:lpstr>'Tabla 65'!Área_de_impresión</vt:lpstr>
      <vt:lpstr>'Tabla 66'!Área_de_impresión</vt:lpstr>
      <vt:lpstr>'Tabla 67'!Área_de_impresión</vt:lpstr>
      <vt:lpstr>'Tabla 68'!Área_de_impresión</vt:lpstr>
      <vt:lpstr>'Tabla 69'!Área_de_impresión</vt:lpstr>
      <vt:lpstr>'Tabla 7'!Área_de_impresión</vt:lpstr>
      <vt:lpstr>'Tabla 70'!Área_de_impresión</vt:lpstr>
      <vt:lpstr>'Tabla 71'!Área_de_impresión</vt:lpstr>
      <vt:lpstr>'Tabla 72'!Área_de_impresión</vt:lpstr>
      <vt:lpstr>'Tabla 73'!Área_de_impresión</vt:lpstr>
      <vt:lpstr>'Tabla 74'!Área_de_impresión</vt:lpstr>
      <vt:lpstr>'Tabla 75'!Área_de_impresión</vt:lpstr>
      <vt:lpstr>'Tabla 76'!Área_de_impresión</vt:lpstr>
      <vt:lpstr>'Tabla 77'!Área_de_impresión</vt:lpstr>
      <vt:lpstr>'Tabla 78'!Área_de_impresión</vt:lpstr>
      <vt:lpstr>'Tabla 8'!Área_de_impresión</vt:lpstr>
      <vt:lpstr>'Tabla 9'!Área_de_impresión</vt:lpstr>
      <vt:lpstr>Tabla_28__Rama_25._Captación__depuración_y_distribución_de_agua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2024-11-11T12:19:21Z</dcterms:created>
  <dcterms:modified xsi:type="dcterms:W3CDTF">2024-11-11T12:20:36Z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0x0101004FF546253E6B104EAA1AEBEFC41266EF</vt:lpwstr>
  </property>
</Properties>
</file>